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NHO\Downloads\"/>
    </mc:Choice>
  </mc:AlternateContent>
  <xr:revisionPtr revIDLastSave="0" documentId="13_ncr:1_{863A4FC0-D243-4E28-A9E6-A431388C4E6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-11022022" sheetId="4" r:id="rId1"/>
    <sheet name="12-17022022" sheetId="5" r:id="rId2"/>
    <sheet name="18-28022022" sheetId="6" r:id="rId3"/>
  </sheets>
  <definedNames>
    <definedName name="_xlnm._FilterDatabase" localSheetId="0" hidden="1">'1-11022022'!$A$1:$AA$1982</definedName>
    <definedName name="_xlnm._FilterDatabase" localSheetId="1" hidden="1">'12-17022022'!$A$1:$AA$1864</definedName>
    <definedName name="_xlnm._FilterDatabase" localSheetId="2" hidden="1">'18-28022022'!$A$1:$AA$1412</definedName>
    <definedName name="Z_00A6345A_1252_4034_88C2_E447EC4AAD1F_.wvu.FilterData" localSheetId="0" hidden="1">'1-11022022'!$A$1:$Y$1982</definedName>
    <definedName name="Z_00FAD761_DEE3_41A5_85F0_48184470282F_.wvu.FilterData" localSheetId="0" hidden="1">'1-11022022'!$A$1:$Y$1982</definedName>
    <definedName name="Z_01433A7B_EE92_414B_A487_54DDBD209897_.wvu.FilterData" localSheetId="0" hidden="1">'1-11022022'!$A$1013:$AA$1076</definedName>
    <definedName name="Z_014A4FF7_B098_4804_A6A6_C1D7D59E27EA_.wvu.FilterData" localSheetId="0" hidden="1">'1-11022022'!$A$1:$AA$1982</definedName>
    <definedName name="Z_02EC9DF2_3E3A_4B42_A70B_A8080615A5FF_.wvu.FilterData" localSheetId="0" hidden="1">'1-11022022'!$A$2:$AA$712</definedName>
    <definedName name="Z_038EE604_D0F8_4053_8ED7_AF3EA00DE245_.wvu.FilterData" localSheetId="0" hidden="1">'1-11022022'!$A$2:$Y$2</definedName>
    <definedName name="Z_038EE604_D0F8_4053_8ED7_AF3EA00DE245_.wvu.FilterData" localSheetId="2" hidden="1">'18-28022022'!$A$500:$AA$597</definedName>
    <definedName name="Z_041B1D84_BC8A_43B3_913D_11744845C4C5_.wvu.FilterData" localSheetId="0" hidden="1">'1-11022022'!$A$2:$Y$2</definedName>
    <definedName name="Z_041B1D84_BC8A_43B3_913D_11744845C4C5_.wvu.FilterData" localSheetId="2" hidden="1">'18-28022022'!$A$1:$AA$1412</definedName>
    <definedName name="Z_043D4B92_FEC0_4A09_9244_1F4D5A464F1C_.wvu.FilterData" localSheetId="0" hidden="1">'1-11022022'!$A$2:$Y$2</definedName>
    <definedName name="Z_043D4B92_FEC0_4A09_9244_1F4D5A464F1C_.wvu.FilterData" localSheetId="2" hidden="1">'18-28022022'!$A$621:$AA$737</definedName>
    <definedName name="Z_0477E1E4_FBB1_4DC4_8D4B_B8F841B7EEB7_.wvu.FilterData" localSheetId="0" hidden="1">'1-11022022'!$A$1:$Y$1982</definedName>
    <definedName name="Z_0482EBD7_7467_4832_9FF3_2FE0D657C2E1_.wvu.FilterData" localSheetId="0" hidden="1">'1-11022022'!$A$2:$Y$2</definedName>
    <definedName name="Z_0606465B_3C62_4DD9_B59A_CA5F585CBACF_.wvu.FilterData" localSheetId="0" hidden="1">'1-11022022'!$C$1:$D$1982</definedName>
    <definedName name="Z_06FFAC2D_749B_4C7D_BE61_DDE0A4E800B6_.wvu.FilterData" localSheetId="0" hidden="1">'1-11022022'!$A$2:$Y$2</definedName>
    <definedName name="Z_06FFAC2D_749B_4C7D_BE61_DDE0A4E800B6_.wvu.FilterData" localSheetId="2" hidden="1">'18-28022022'!$A$1:$AA$1412</definedName>
    <definedName name="Z_08B6A927_0230_4CD1_BF41_0DA86D3C81C2_.wvu.FilterData" localSheetId="0" hidden="1">'1-11022022'!$C$1:$D$2</definedName>
    <definedName name="Z_08B6A927_0230_4CD1_BF41_0DA86D3C81C2_.wvu.FilterData" localSheetId="1" hidden="1">'12-17022022'!$A$1:$AA$1864</definedName>
    <definedName name="Z_08B6A927_0230_4CD1_BF41_0DA86D3C81C2_.wvu.FilterData" localSheetId="2" hidden="1">'18-28022022'!$C$1:$D$1412</definedName>
    <definedName name="Z_08DE217E_B4A2_41ED_8FBA_356099666124_.wvu.FilterData" localSheetId="0" hidden="1">'1-11022022'!$A$2:$Y$2</definedName>
    <definedName name="Z_08DE217E_B4A2_41ED_8FBA_356099666124_.wvu.FilterData" localSheetId="2" hidden="1">'18-28022022'!$A$1:$AA$1412</definedName>
    <definedName name="Z_09B91E3E_10AF_4C7D_9956_E0A315352E3B_.wvu.FilterData" localSheetId="0" hidden="1">'1-11022022'!$A$2:$AA$685</definedName>
    <definedName name="Z_0A94C395_10FB_41DE_BF24_153A6D64E2C1_.wvu.FilterData" localSheetId="0" hidden="1">'1-11022022'!$A$2:$Y$2</definedName>
    <definedName name="Z_0A94C395_10FB_41DE_BF24_153A6D64E2C1_.wvu.FilterData" localSheetId="2" hidden="1">'18-28022022'!$A$347:$AA$424</definedName>
    <definedName name="Z_0BE5C9C4_0AEF_40C1_9B39_099762E30160_.wvu.FilterData" localSheetId="0" hidden="1">'1-11022022'!$A$1:$Y$1982</definedName>
    <definedName name="Z_0BE7DD87_4B4B_45B8_A883_F6E8BB992A1E_.wvu.FilterData" localSheetId="0" hidden="1">'1-11022022'!$A$1:$Y$2</definedName>
    <definedName name="Z_0C4A326D_F6E4_4374_A3FA_1729196EF1E7_.wvu.FilterData" localSheetId="0" hidden="1">'1-11022022'!$A$1:$Y$1982</definedName>
    <definedName name="Z_0C65EE8C_BC34_4605_9274_E7EC21864F38_.wvu.FilterData" localSheetId="0" hidden="1">'1-11022022'!$A$2:$Y$2</definedName>
    <definedName name="Z_0C65EE8C_BC34_4605_9274_E7EC21864F38_.wvu.FilterData" localSheetId="2" hidden="1">'18-28022022'!$A$500:$AA$597</definedName>
    <definedName name="Z_0CA9569E_A5CD_41C8_BDB6_4C727F0168B1_.wvu.FilterData" localSheetId="0" hidden="1">'1-11022022'!$A$2:$Y$2</definedName>
    <definedName name="Z_0CA9569E_A5CD_41C8_BDB6_4C727F0168B1_.wvu.FilterData" localSheetId="2" hidden="1">'18-28022022'!$A$347:$AA$401</definedName>
    <definedName name="Z_0D0552A4_E3E1_48FD_B05B_9F9398DB6F7D_.wvu.FilterData" localSheetId="0" hidden="1">'1-11022022'!$A$2:$Y$2</definedName>
    <definedName name="Z_0D246741_086A_49D5_82CE_8E9C509C280A_.wvu.FilterData" localSheetId="0" hidden="1">'1-11022022'!$A$2:$Y$2</definedName>
    <definedName name="Z_0D7D8A23_D28A_4834_A9D4_F53EB4F021B2_.wvu.FilterData" localSheetId="0" hidden="1">'1-11022022'!$A$2:$Y$2</definedName>
    <definedName name="Z_0D7D8A23_D28A_4834_A9D4_F53EB4F021B2_.wvu.FilterData" localSheetId="2" hidden="1">'18-28022022'!$A$2:$AA$260</definedName>
    <definedName name="Z_0DA39944_2139_4ECF_B17A_FA604FC446B6_.wvu.FilterData" localSheetId="0" hidden="1">'1-11022022'!$A$1:$Y$2</definedName>
    <definedName name="Z_0E05EDE0_B219_44D2_B250_2DDDE113642B_.wvu.FilterData" localSheetId="0" hidden="1">'1-11022022'!$A$1:$Y$2</definedName>
    <definedName name="Z_0E05EDE0_B219_44D2_B250_2DDDE113642B_.wvu.FilterData" localSheetId="2" hidden="1">'18-28022022'!$A$1:$AA$1412</definedName>
    <definedName name="Z_0E5EC875_1DBE_4326_90BD_7E69861EC5FB_.wvu.FilterData" localSheetId="0" hidden="1">'1-11022022'!$A$2:$Y$2</definedName>
    <definedName name="Z_0E5EC875_1DBE_4326_90BD_7E69861EC5FB_.wvu.FilterData" localSheetId="1" hidden="1">'12-17022022'!$A$318:$AA$382</definedName>
    <definedName name="Z_0E5EC875_1DBE_4326_90BD_7E69861EC5FB_.wvu.FilterData" localSheetId="2" hidden="1">'18-28022022'!$A$2:$AA$168</definedName>
    <definedName name="Z_103196F6_B0A0_445F_89F5_169B42DDE157_.wvu.FilterData" localSheetId="0" hidden="1">'1-11022022'!$C$1:$D$1982</definedName>
    <definedName name="Z_105060DA_A580_4F44_B78B_06E50A7DAAE6_.wvu.FilterData" localSheetId="0" hidden="1">'1-11022022'!$A$2:$Y$2</definedName>
    <definedName name="Z_1071BB29_0F43_44A1_B078_DBF78515F44F_.wvu.FilterData" localSheetId="0" hidden="1">'1-11022022'!$A$716:$AA$793</definedName>
    <definedName name="Z_10F299CE_F322_4E39_BBB5_26482B775C15_.wvu.FilterData" localSheetId="0" hidden="1">'1-11022022'!$A$1:$Y$2</definedName>
    <definedName name="Z_10F299CE_F322_4E39_BBB5_26482B775C15_.wvu.FilterData" localSheetId="2" hidden="1">'18-28022022'!$A$1:$AA$1412</definedName>
    <definedName name="Z_10F79CBC_74F2_4B14_A1BB_2C266B0F6CED_.wvu.FilterData" localSheetId="0" hidden="1">'1-11022022'!$A$911:$AA$978</definedName>
    <definedName name="Z_129C7B0F_2B04_4EA1_A308_DB6DC91E1177_.wvu.FilterData" localSheetId="0" hidden="1">'1-11022022'!$A$2:$Y$2</definedName>
    <definedName name="Z_129C7B0F_2B04_4EA1_A308_DB6DC91E1177_.wvu.FilterData" localSheetId="2" hidden="1">'18-28022022'!$A$941:$AA$1038</definedName>
    <definedName name="Z_142D16C3_DE6E_46EE_A628_6B5C88EF1322_.wvu.FilterData" localSheetId="0" hidden="1">'1-11022022'!$A$2:$Y$2</definedName>
    <definedName name="Z_142D16C3_DE6E_46EE_A628_6B5C88EF1322_.wvu.FilterData" localSheetId="1" hidden="1">'12-17022022'!$A$1:$AA$1864</definedName>
    <definedName name="Z_142D16C3_DE6E_46EE_A628_6B5C88EF1322_.wvu.FilterData" localSheetId="2" hidden="1">'18-28022022'!$A$2:$AA$168</definedName>
    <definedName name="Z_14CD90D6_53DD_4766_BEAD_72B55EF74C5C_.wvu.FilterData" localSheetId="0" hidden="1">'1-11022022'!$A$1:$T$2</definedName>
    <definedName name="Z_14CD90D6_53DD_4766_BEAD_72B55EF74C5C_.wvu.FilterData" localSheetId="2" hidden="1">'18-28022022'!$A$941:$AA$1035</definedName>
    <definedName name="Z_14D1BE11_B3D0_4587_B791_E47F3B8C108E_.wvu.FilterData" localSheetId="0" hidden="1">'1-11022022'!$A$1:$Y$1982</definedName>
    <definedName name="Z_14E0219C_09CF_447F_89AE_A09719C965B7_.wvu.FilterData" localSheetId="0" hidden="1">'1-11022022'!$A$797:$AA$906</definedName>
    <definedName name="Z_1523E0B0_E55B_425A_93F1_E922EEA0CB87_.wvu.FilterData" localSheetId="0" hidden="1">'1-11022022'!$A$2:$Y$2</definedName>
    <definedName name="Z_1523E0B0_E55B_425A_93F1_E922EEA0CB87_.wvu.FilterData" localSheetId="2" hidden="1">'18-28022022'!$A$1:$AA$1412</definedName>
    <definedName name="Z_15D2CE3C_8491_4BD9_B4F9_C781B67D1DBD_.wvu.FilterData" localSheetId="0" hidden="1">'1-11022022'!$A$716:$AA$793</definedName>
    <definedName name="Z_1721F618_BB97_4E12_AC22_1FBFFAD4FDC6_.wvu.FilterData" localSheetId="0" hidden="1">'1-11022022'!$A$1:$Y$1982</definedName>
    <definedName name="Z_1729A0DB_0F23_44D3_A457_FB4E3FBAF0AA_.wvu.FilterData" localSheetId="0" hidden="1">'1-11022022'!$A$2:$Y$2</definedName>
    <definedName name="Z_1729A0DB_0F23_44D3_A457_FB4E3FBAF0AA_.wvu.FilterData" localSheetId="2" hidden="1">'18-28022022'!$A$941:$AA$1038</definedName>
    <definedName name="Z_1740032D_E2B7_429C_838E_8E397F6E3DA0_.wvu.FilterData" localSheetId="0" hidden="1">'1-11022022'!$A$1:$Y$1982</definedName>
    <definedName name="Z_1740032D_E2B7_429C_838E_8E397F6E3DA0_.wvu.FilterData" localSheetId="2" hidden="1">'18-28022022'!$A$1:$AA$1412</definedName>
    <definedName name="Z_1770EDA7_D59F_440C_9018_E87D73E2E38C_.wvu.FilterData" localSheetId="0" hidden="1">'1-11022022'!$A$2:$Y$2</definedName>
    <definedName name="Z_1770EDA7_D59F_440C_9018_E87D73E2E38C_.wvu.FilterData" localSheetId="2" hidden="1">'18-28022022'!$C$1:$D$1412</definedName>
    <definedName name="Z_178C3778_649E_41CD_84BB_8D5A7981F347_.wvu.FilterData" localSheetId="0" hidden="1">'1-11022022'!$A$2:$Y$2</definedName>
    <definedName name="Z_1935D50E_69E9_4BB2_9579_9122D795190D_.wvu.FilterData" localSheetId="0" hidden="1">'1-11022022'!$A$1:$Y$1982</definedName>
    <definedName name="Z_198CDC0A_BABC_4910_90BC_691BF4B405DE_.wvu.FilterData" localSheetId="0" hidden="1">'1-11022022'!$A$2:$Y$2</definedName>
    <definedName name="Z_19C60AE6_45A6_4F4D_B6ED_709242107F3F_.wvu.FilterData" localSheetId="0" hidden="1">'1-11022022'!$A$2:$Y$2</definedName>
    <definedName name="Z_19C60AE6_45A6_4F4D_B6ED_709242107F3F_.wvu.FilterData" localSheetId="2" hidden="1">'18-28022022'!$A$621:$AA$737</definedName>
    <definedName name="Z_19D5C000_0356_4348_8477_A21DE9F9C84C_.wvu.FilterData" localSheetId="0" hidden="1">'1-11022022'!$A$1:$Y$1982</definedName>
    <definedName name="Z_1A05B01B_0818_411B_B2C3_878911116D78_.wvu.FilterData" localSheetId="0" hidden="1">'1-11022022'!$A$2:$Y$2</definedName>
    <definedName name="Z_1A0E89AB_F879_44C8_81F6_6A286F0BB518_.wvu.FilterData" localSheetId="0" hidden="1">'1-11022022'!$A$2:$Y$2</definedName>
    <definedName name="Z_1A0E89AB_F879_44C8_81F6_6A286F0BB518_.wvu.FilterData" localSheetId="2" hidden="1">'18-28022022'!$C$1:$D$1412</definedName>
    <definedName name="Z_1A3B07F7_FDE5_437D_9D9F_BA587FDCF1CB_.wvu.FilterData" localSheetId="0" hidden="1">'1-11022022'!$A$2:$Y$2</definedName>
    <definedName name="Z_1A3B07F7_FDE5_437D_9D9F_BA587FDCF1CB_.wvu.FilterData" localSheetId="2" hidden="1">'18-28022022'!$A$347:$AA$401</definedName>
    <definedName name="Z_1B178C04_1680_4138_A551_2A536B7F74D2_.wvu.FilterData" localSheetId="0" hidden="1">'1-11022022'!$A$1:$Y$1982</definedName>
    <definedName name="Z_1C79DD27_A405_427D_81A6_E386470BD356_.wvu.FilterData" localSheetId="0" hidden="1">'1-11022022'!$A$1:$Y$1982</definedName>
    <definedName name="Z_1CD15D4C_6510_4476_856C_473224D4071E_.wvu.FilterData" localSheetId="0" hidden="1">'1-11022022'!$A$2:$Y$2</definedName>
    <definedName name="Z_20A4DB44_048A_4EAE_8320_2749484C52D2_.wvu.FilterData" localSheetId="0" hidden="1">'1-11022022'!$A$1:$AA$1982</definedName>
    <definedName name="Z_20CEEDC5_223E_4246_9D3E_AF38F8DF899C_.wvu.FilterData" localSheetId="0" hidden="1">'1-11022022'!$C$1:$D$2</definedName>
    <definedName name="Z_20CEEDC5_223E_4246_9D3E_AF38F8DF899C_.wvu.FilterData" localSheetId="2" hidden="1">'18-28022022'!$A$429:$AA$495</definedName>
    <definedName name="Z_21458530_48BB_458A_996A_AAB5520CBCB7_.wvu.FilterData" localSheetId="0" hidden="1">'1-11022022'!$A$1:$Y$1982</definedName>
    <definedName name="Z_21458530_48BB_458A_996A_AAB5520CBCB7_.wvu.FilterData" localSheetId="2" hidden="1">'18-28022022'!$A$1:$AA$1412</definedName>
    <definedName name="Z_21C0C58F_03A2_494E_8E34_008DFC8BA3AF_.wvu.FilterData" localSheetId="0" hidden="1">'1-11022022'!$A$1:$AA$1982</definedName>
    <definedName name="Z_2350A1BE_34FC_4C45_9F4C_88648150ED61_.wvu.FilterData" localSheetId="0" hidden="1">'1-11022022'!$A$1:$Y$1982</definedName>
    <definedName name="Z_24111918_4020_4FD6_B189_5C0D6B5D940F_.wvu.FilterData" localSheetId="0" hidden="1">'1-11022022'!$A$1:$Y$1982</definedName>
    <definedName name="Z_248D8338_27E7_4E52_B74B_4B6D1FCE8974_.wvu.FilterData" localSheetId="0" hidden="1">'1-11022022'!$C$1:$D$1982</definedName>
    <definedName name="Z_25375CAB_EC66_4D53_B6E8_5A8B511D8F27_.wvu.FilterData" localSheetId="0" hidden="1">'1-11022022'!$A$716:$AA$776</definedName>
    <definedName name="Z_2736B87C_63DD_46FC_BB05_F99757A71904_.wvu.FilterData" localSheetId="0" hidden="1">'1-11022022'!$C$1:$D$1982</definedName>
    <definedName name="Z_28174882_4E7C_46D6_A3B6_825585DB2AA9_.wvu.FilterData" localSheetId="0" hidden="1">'1-11022022'!$A$2:$Y$2</definedName>
    <definedName name="Z_28174882_4E7C_46D6_A3B6_825585DB2AA9_.wvu.FilterData" localSheetId="1" hidden="1">'12-17022022'!$C$1:$D$1864</definedName>
    <definedName name="Z_28174882_4E7C_46D6_A3B6_825585DB2AA9_.wvu.FilterData" localSheetId="2" hidden="1">'18-28022022'!$C$1:$D$1412</definedName>
    <definedName name="Z_2822C641_ECDF_41FC_AA68_5E832ED689FE_.wvu.FilterData" localSheetId="0" hidden="1">'1-11022022'!$A$1:$AA$1982</definedName>
    <definedName name="Z_284893C8_4C3E_4290_9786_692C089A848A_.wvu.FilterData" localSheetId="0" hidden="1">'1-11022022'!$C$1:$D$1982</definedName>
    <definedName name="Z_29F4EE86_E59A_4157_8E53_0E771590C7C9_.wvu.FilterData" localSheetId="0" hidden="1">'1-11022022'!$A$1:$Y$2</definedName>
    <definedName name="Z_29F4EE86_E59A_4157_8E53_0E771590C7C9_.wvu.FilterData" localSheetId="2" hidden="1">'18-28022022'!$C$1:$D$1412</definedName>
    <definedName name="Z_2A0E4428_B901_4FE4_B8FC_1E7219B5CC84_.wvu.FilterData" localSheetId="0" hidden="1">'1-11022022'!$A$2:$AA$712</definedName>
    <definedName name="Z_2A427445_0EBA_47ED_BA95_FD1BEC94620A_.wvu.FilterData" localSheetId="0" hidden="1">'1-11022022'!$A$1:$AA$1982</definedName>
    <definedName name="Z_2BB54DF5_E086_482E_BF02_207BCFA5EBF0_.wvu.FilterData" localSheetId="0" hidden="1">'1-11022022'!$A$2:$Y$2</definedName>
    <definedName name="Z_2BCFCDDD_34E7_4E3E_A6B7_44F2CD5169E7_.wvu.FilterData" localSheetId="0" hidden="1">'1-11022022'!$A$1:$Y$2</definedName>
    <definedName name="Z_2C9973D0_98CB_40A0_9D33_A2C62BB13668_.wvu.FilterData" localSheetId="0" hidden="1">'1-11022022'!$A$2:$Y$2</definedName>
    <definedName name="Z_2CCF5CB1_EE16_48EF_B09B_583BF848E1BC_.wvu.FilterData" localSheetId="0" hidden="1">'1-11022022'!$A$2:$Y$2</definedName>
    <definedName name="Z_2D3A55FD_1E97_4A3B_870A_C9A838D3F595_.wvu.FilterData" localSheetId="0" hidden="1">'1-11022022'!$A$2:$Y$2</definedName>
    <definedName name="Z_2D3A55FD_1E97_4A3B_870A_C9A838D3F595_.wvu.FilterData" localSheetId="1" hidden="1">'12-17022022'!$A$1:$AA$1864</definedName>
    <definedName name="Z_2D3A55FD_1E97_4A3B_870A_C9A838D3F595_.wvu.FilterData" localSheetId="2" hidden="1">'18-28022022'!$A$265:$AA$342</definedName>
    <definedName name="Z_2E53A595_789F_436A_A873_E98377B9634B_.wvu.FilterData" localSheetId="0" hidden="1">'1-11022022'!$A$1013:$AA$1076</definedName>
    <definedName name="Z_3045CB95_567C_46A5_BEE5_D94B53D15307_.wvu.FilterData" localSheetId="0" hidden="1">'1-11022022'!$A$2:$Y$2</definedName>
    <definedName name="Z_3045CB95_567C_46A5_BEE5_D94B53D15307_.wvu.FilterData" localSheetId="2" hidden="1">'18-28022022'!$A$1:$AA$1412</definedName>
    <definedName name="Z_30ED2990_B997_4B9A_84AA_006E3054966C_.wvu.FilterData" localSheetId="0" hidden="1">'1-11022022'!$A$1:$Y$1982</definedName>
    <definedName name="Z_30ED2990_B997_4B9A_84AA_006E3054966C_.wvu.FilterData" localSheetId="2" hidden="1">'18-28022022'!$A$1:$AA$1412</definedName>
    <definedName name="Z_31B22E49_8B4D_4432_84BC_B3B1D603975A_.wvu.FilterData" localSheetId="0" hidden="1">'1-11022022'!$A$2:$Y$2</definedName>
    <definedName name="Z_31B22E49_8B4D_4432_84BC_B3B1D603975A_.wvu.FilterData" localSheetId="2" hidden="1">'18-28022022'!$A$621:$AA$713</definedName>
    <definedName name="Z_32A34299_B49D_4CA0_A547_11FD1FBF0F15_.wvu.FilterData" localSheetId="0" hidden="1">'1-11022022'!$A$1:$Y$1982</definedName>
    <definedName name="Z_3535D756_778F_4117_83C2_6822E1EF877C_.wvu.FilterData" localSheetId="0" hidden="1">'1-11022022'!$A$2:$Y$2</definedName>
    <definedName name="Z_3541FE1F_9F1E_4600_8112_F9FA7069451E_.wvu.FilterData" localSheetId="0" hidden="1">'1-11022022'!$A$2:$Y$2</definedName>
    <definedName name="Z_3541FE1F_9F1E_4600_8112_F9FA7069451E_.wvu.FilterData" localSheetId="2" hidden="1">'18-28022022'!$A$1:$AA$1412</definedName>
    <definedName name="Z_363B6978_EB50_4D4A_95A8_C6BECF6F0C79_.wvu.FilterData" localSheetId="0" hidden="1">'1-11022022'!$A$1:$Y$2</definedName>
    <definedName name="Z_367177B2_5AA5_43A9_87E1_9FF63B2DAD87_.wvu.FilterData" localSheetId="0" hidden="1">'1-11022022'!$C$1:$D$1982</definedName>
    <definedName name="Z_374A2DBC_16D6_4396_B4B3_1837F366E74F_.wvu.FilterData" localSheetId="0" hidden="1">'1-11022022'!$A$797:$AA$861</definedName>
    <definedName name="Z_39AF948F_E2BB_4043_B04C_CA65757A31EB_.wvu.FilterData" localSheetId="0" hidden="1">'1-11022022'!$A$1080:$AA$1116</definedName>
    <definedName name="Z_3A65BAC1_7C43_40D7_BEC4_F4995D0ED665_.wvu.FilterData" localSheetId="0" hidden="1">'1-11022022'!$A$1080:$AA$1116</definedName>
    <definedName name="Z_3B1076F8_55C9_413A_A107_273D04C2EF5C_.wvu.FilterData" localSheetId="0" hidden="1">'1-11022022'!$A$2:$Y$2</definedName>
    <definedName name="Z_3B42232C_C6ED_4895_B20A_75D593D5FC41_.wvu.FilterData" localSheetId="0" hidden="1">'1-11022022'!$A$1:$AA$1982</definedName>
    <definedName name="Z_3C335E01_5F2D_4F10_BFCA_469C9E477D20_.wvu.FilterData" localSheetId="0" hidden="1">'1-11022022'!$A$1:$Y$2</definedName>
    <definedName name="Z_3C335E01_5F2D_4F10_BFCA_469C9E477D20_.wvu.FilterData" localSheetId="2" hidden="1">'18-28022022'!$A$742:$AA$905</definedName>
    <definedName name="Z_3C7A75F5_CCB0_4309_8E39_6E3A2ED1D583_.wvu.FilterData" localSheetId="0" hidden="1">'1-11022022'!$A$1:$AA$1982</definedName>
    <definedName name="Z_3C8F5E4B_E583_4EB4_B4B7_5180805088C4_.wvu.FilterData" localSheetId="0" hidden="1">'1-11022022'!$A$2:$Y$2</definedName>
    <definedName name="Z_3E04ADF9_E35C_4A3C_9040_FC1C727D32CB_.wvu.FilterData" localSheetId="0" hidden="1">'1-11022022'!$A$2:$AA$712</definedName>
    <definedName name="Z_3E183B25_5EA2_4022_8F83_AEDB33C72E15_.wvu.FilterData" localSheetId="0" hidden="1">'1-11022022'!$A$1:$AA$1982</definedName>
    <definedName name="Z_4075CAFD_78B2_433A_B0AD_6521FD5FA3B2_.wvu.FilterData" localSheetId="0" hidden="1">'1-11022022'!$A$1:$AA$1982</definedName>
    <definedName name="Z_42BEC9B0_E1F4_4060_81B9_4974793337A4_.wvu.FilterData" localSheetId="0" hidden="1">'1-11022022'!$A$2:$Y$2</definedName>
    <definedName name="Z_42BEC9B0_E1F4_4060_81B9_4974793337A4_.wvu.FilterData" localSheetId="2" hidden="1">'18-28022022'!$A$742:$AA$905</definedName>
    <definedName name="Z_445D385C_8066_4A57_9847_4D3E0F4F7CCA_.wvu.FilterData" localSheetId="0" hidden="1">'1-11022022'!$A$1:$Y$2</definedName>
    <definedName name="Z_445D385C_8066_4A57_9847_4D3E0F4F7CCA_.wvu.FilterData" localSheetId="2" hidden="1">'18-28022022'!$A$1:$AA$1412</definedName>
    <definedName name="Z_45F00C02_F4B5_4F68_BCF3_E5C3C76B05D3_.wvu.FilterData" localSheetId="0" hidden="1">'1-11022022'!$A$1:$Y$1982</definedName>
    <definedName name="Z_46916F0D_9693_4A44_AF5D_A39CFD84F3C7_.wvu.FilterData" localSheetId="0" hidden="1">'1-11022022'!$A$1:$Y$1982</definedName>
    <definedName name="Z_46941946_9B9C_46B9_A6A8_C64976A45D47_.wvu.FilterData" localSheetId="0" hidden="1">'1-11022022'!$A$1:$Y$1982</definedName>
    <definedName name="Z_46BAF670_11B0_4365_AE5E_4F0B7ABB87B4_.wvu.FilterData" localSheetId="0" hidden="1">'1-11022022'!$A$2:$Y$2</definedName>
    <definedName name="Z_4811A3E0_8FBF_4FA3_A875_546637619523_.wvu.FilterData" localSheetId="0" hidden="1">'1-11022022'!$A$2:$Y$2</definedName>
    <definedName name="Z_4811A3E0_8FBF_4FA3_A875_546637619523_.wvu.FilterData" localSheetId="2" hidden="1">'18-28022022'!$A$401:$AA$424</definedName>
    <definedName name="Z_4898E79E_CCDA_41DA_9B11_E6CD53130ECE_.wvu.FilterData" localSheetId="0" hidden="1">'1-11022022'!$A$2:$Y$2</definedName>
    <definedName name="Z_49596498_06AD_443C_80A4_9D3AD924FAFC_.wvu.FilterData" localSheetId="0" hidden="1">'1-11022022'!$A$1013:$AA$1067</definedName>
    <definedName name="Z_49D1A2FA_4557_4930_8439_A85F1AFC4BB3_.wvu.FilterData" localSheetId="0" hidden="1">'1-11022022'!$A$1:$AA$1982</definedName>
    <definedName name="Z_4AF17893_DB79_4BA8_9768_AD57764BD63F_.wvu.FilterData" localSheetId="0" hidden="1">'1-11022022'!$A$2:$Y$712</definedName>
    <definedName name="Z_4AF17893_DB79_4BA8_9768_AD57764BD63F_.wvu.FilterData" localSheetId="2" hidden="1">'18-28022022'!$A$265:$AA$342</definedName>
    <definedName name="Z_4B822569_3DD0_432C_A080_E8E15CB1E3C5_.wvu.FilterData" localSheetId="0" hidden="1">'1-11022022'!$A$1:$Y$1982</definedName>
    <definedName name="Z_4B8670E4_9B85_4B69_81A8_738CA3BFB855_.wvu.FilterData" localSheetId="0" hidden="1">'1-11022022'!$A$1:$Y$2</definedName>
    <definedName name="Z_4B8670E4_9B85_4B69_81A8_738CA3BFB855_.wvu.FilterData" localSheetId="2" hidden="1">'18-28022022'!$A$500:$AA$597</definedName>
    <definedName name="Z_4BC8C250_1302_4A2B_B605_0B194C115803_.wvu.FilterData" localSheetId="0" hidden="1">'1-11022022'!$A$1:$Y$1982</definedName>
    <definedName name="Z_4BE5BEB7_1DD0_4513_95B6_63EBE024E783_.wvu.FilterData" localSheetId="0" hidden="1">'1-11022022'!$A$1:$Y$2</definedName>
    <definedName name="Z_4D61293C_CE51_4574_AA31_299418D88D02_.wvu.FilterData" localSheetId="0" hidden="1">'1-11022022'!$A$2:$AA$712</definedName>
    <definedName name="Z_4DD35CC2_E161_467C_9FE2_F8AFB7FE875A_.wvu.FilterData" localSheetId="0" hidden="1">'1-11022022'!$A$797:$AA$906</definedName>
    <definedName name="Z_4E08AF3E_A96D_488E_BCE4_BBAD16B990A9_.wvu.FilterData" localSheetId="0" hidden="1">'1-11022022'!$A$2:$Y$2</definedName>
    <definedName name="Z_4E08AF3E_A96D_488E_BCE4_BBAD16B990A9_.wvu.FilterData" localSheetId="2" hidden="1">'18-28022022'!$A$621:$AA$713</definedName>
    <definedName name="Z_4EA8608A_3BD5_4E60_AA1C_55D455CE1062_.wvu.FilterData" localSheetId="0" hidden="1">'1-11022022'!$A$1:$Y$2</definedName>
    <definedName name="Z_4EA8608A_3BD5_4E60_AA1C_55D455CE1062_.wvu.FilterData" localSheetId="2" hidden="1">'18-28022022'!$A$1:$AA$1412</definedName>
    <definedName name="Z_4F2EF3CC_BEE5_4E7E_B637_1D368517EC02_.wvu.FilterData" localSheetId="0" hidden="1">'1-11022022'!$A$2:$AA$712</definedName>
    <definedName name="Z_4F36B80F_73F9_4D68_BC7D_665FBBEAE81D_.wvu.FilterData" localSheetId="0" hidden="1">'1-11022022'!$A$2:$Y$2</definedName>
    <definedName name="Z_4FB79C13_C37E_4D65_A9C2_32239CEBAC21_.wvu.FilterData" localSheetId="0" hidden="1">'1-11022022'!$C$1:$D$1982</definedName>
    <definedName name="Z_506DA402_7033_4745_B5F2_C20F0DF77913_.wvu.FilterData" localSheetId="0" hidden="1">'1-11022022'!$A$1:$AA$1982</definedName>
    <definedName name="Z_50AF5A0C_C665_42A9_9E30_E1B271AC240D_.wvu.FilterData" localSheetId="0" hidden="1">'1-11022022'!$A$797:$AA$906</definedName>
    <definedName name="Z_514F61E6_9252_49D4_ACEA_00CCAC75C567_.wvu.FilterData" localSheetId="0" hidden="1">'1-11022022'!$A$1:$AA$1982</definedName>
    <definedName name="Z_517C83E2_2094_495B_AB1E_B64386538496_.wvu.FilterData" localSheetId="0" hidden="1">'1-11022022'!$A$1:$A$4</definedName>
    <definedName name="Z_51A428C1_C477_4221_87EB_1D1889D56053_.wvu.FilterData" localSheetId="0" hidden="1">'1-11022022'!$A$797:$AA$861</definedName>
    <definedName name="Z_522EEF9F_509E_4D5E_B344_63C8FF44E52E_.wvu.FilterData" localSheetId="0" hidden="1">'1-11022022'!$A$1:$AA$1982</definedName>
    <definedName name="Z_5351C535_78AB_44BA_815B_643EDC5FB757_.wvu.FilterData" localSheetId="0" hidden="1">'1-11022022'!$A$2:$Y$2</definedName>
    <definedName name="Z_5351C535_78AB_44BA_815B_643EDC5FB757_.wvu.FilterData" localSheetId="2" hidden="1">'18-28022022'!$A$941:$AA$1016</definedName>
    <definedName name="Z_550AB11A_962E_4B66_B076_DA97BE945299_.wvu.FilterData" localSheetId="0" hidden="1">'1-11022022'!$A$1:$Y$1982</definedName>
    <definedName name="Z_5684D754_D409_45F6_AE9C_95812574E4D1_.wvu.FilterData" localSheetId="0" hidden="1">'1-11022022'!$A$2:$Y$2</definedName>
    <definedName name="Z_5684D754_D409_45F6_AE9C_95812574E4D1_.wvu.FilterData" localSheetId="1" hidden="1">'12-17022022'!$A$1:$AA$1864</definedName>
    <definedName name="Z_5684D754_D409_45F6_AE9C_95812574E4D1_.wvu.FilterData" localSheetId="2" hidden="1">'18-28022022'!$A$1:$AA$1412</definedName>
    <definedName name="Z_56C62D40_85F3_4224_8A7A_5732706B29DF_.wvu.FilterData" localSheetId="0" hidden="1">'1-11022022'!$A$1:$Y$1982</definedName>
    <definedName name="Z_5798262E_5FA6_4468_B972_0432EA70800F_.wvu.FilterData" localSheetId="0" hidden="1">'1-11022022'!$A$1:$Y$1982</definedName>
    <definedName name="Z_57C607FF_40B2_4838_8816_C9CBE6429653_.wvu.FilterData" localSheetId="0" hidden="1">'1-11022022'!$A$2:$Y$2</definedName>
    <definedName name="Z_57C607FF_40B2_4838_8816_C9CBE6429653_.wvu.FilterData" localSheetId="2" hidden="1">'18-28022022'!$A$742:$AA$905</definedName>
    <definedName name="Z_57CFE246_E35B_4885_BD04_28539F53A10A_.wvu.FilterData" localSheetId="0" hidden="1">'1-11022022'!$A$1:$D$1982</definedName>
    <definedName name="Z_589A642B_200C_44FA_A5E0_601114846918_.wvu.FilterData" localSheetId="0" hidden="1">'1-11022022'!$A$2:$Y$2</definedName>
    <definedName name="Z_589A642B_200C_44FA_A5E0_601114846918_.wvu.FilterData" localSheetId="2" hidden="1">'18-28022022'!$A$500:$AA$617</definedName>
    <definedName name="Z_58A42B1C_0620_4426_941A_7B98FBBF1101_.wvu.FilterData" localSheetId="0" hidden="1">'1-11022022'!$A$2:$Y$2</definedName>
    <definedName name="Z_58A42B1C_0620_4426_941A_7B98FBBF1101_.wvu.FilterData" localSheetId="2" hidden="1">'18-28022022'!$A$265:$AA$342</definedName>
    <definedName name="Z_5941C4B9_D32B_4B09_B087_B8C1B9A5FBC8_.wvu.FilterData" localSheetId="0" hidden="1">'1-11022022'!$A$1:$AA$1982</definedName>
    <definedName name="Z_59D98452_FA83_4275_ACF2_DEF26414E5E2_.wvu.FilterData" localSheetId="0" hidden="1">'1-11022022'!$A$1:$AA$1982</definedName>
    <definedName name="Z_5C27ABB6_DAA4_4024_ABEC_84A9A1D033F7_.wvu.FilterData" localSheetId="0" hidden="1">'1-11022022'!$A$1:$Y$1982</definedName>
    <definedName name="Z_5C27ABB6_DAA4_4024_ABEC_84A9A1D033F7_.wvu.FilterData" localSheetId="2" hidden="1">'18-28022022'!$A$1:$AA$1412</definedName>
    <definedName name="Z_5C5C1D54_FAF9_41ED_A16C_DB5B9EDFAAAF_.wvu.FilterData" localSheetId="0" hidden="1">'1-11022022'!$A$2:$Y$2</definedName>
    <definedName name="Z_5C9FE1B5_70C9_4A3B_9A41_EBF2301F1BB2_.wvu.FilterData" localSheetId="0" hidden="1">'1-11022022'!$A$1:$AA$1982</definedName>
    <definedName name="Z_5CE0B75E_7571_4A24_8050_00C802004D7F_.wvu.FilterData" localSheetId="0" hidden="1">'1-11022022'!$A$1:$Y$2</definedName>
    <definedName name="Z_5D1557D6_CF71_4448_9896_C7A80E0001B2_.wvu.FilterData" localSheetId="0" hidden="1">'1-11022022'!$A$2:$Y$2</definedName>
    <definedName name="Z_5D1557D6_CF71_4448_9896_C7A80E0001B2_.wvu.FilterData" localSheetId="1" hidden="1">'12-17022022'!$A$318:$AA$382</definedName>
    <definedName name="Z_5D1557D6_CF71_4448_9896_C7A80E0001B2_.wvu.FilterData" localSheetId="2" hidden="1">'18-28022022'!$A$2:$AA$244</definedName>
    <definedName name="Z_5D30F505_302F_440C_915C_6E52C40F74DA_.wvu.FilterData" localSheetId="0" hidden="1">'1-11022022'!$A$2:$Y$2</definedName>
    <definedName name="Z_5D30F505_302F_440C_915C_6E52C40F74DA_.wvu.FilterData" localSheetId="1" hidden="1">'12-17022022'!$A$264:$AA$313</definedName>
    <definedName name="Z_5D30F505_302F_440C_915C_6E52C40F74DA_.wvu.FilterData" localSheetId="2" hidden="1">'18-28022022'!$A$2:$AA$244</definedName>
    <definedName name="Z_5D40B833_5921_496C_BFBD_3B6E1EA9A7F9_.wvu.FilterData" localSheetId="0" hidden="1">'1-11022022'!$A$1:$A$2</definedName>
    <definedName name="Z_5DC152B9_E8FC_4E4F_8AE9_6B23EB1734FB_.wvu.FilterData" localSheetId="0" hidden="1">'1-11022022'!$C$1:$H$1982</definedName>
    <definedName name="Z_5F60CA02_E5F6_43DA_927B_4BAAD90E218A_.wvu.FilterData" localSheetId="0" hidden="1">'1-11022022'!$C$1:$D$1982</definedName>
    <definedName name="Z_5FB8D883_5E12_48DA_92D3_1D32959C50C0_.wvu.FilterData" localSheetId="0" hidden="1">'1-11022022'!$A$911:$AA$1008</definedName>
    <definedName name="Z_614F3360_A2BA_49F6_81D9_6730ECDDE2A3_.wvu.FilterData" localSheetId="0" hidden="1">'1-11022022'!$A$2:$Y$2</definedName>
    <definedName name="Z_614F3360_A2BA_49F6_81D9_6730ECDDE2A3_.wvu.FilterData" localSheetId="2" hidden="1">'18-28022022'!$A$941:$AA$1038</definedName>
    <definedName name="Z_61ED9113_3049_4041_818B_4FEE5535F758_.wvu.FilterData" localSheetId="0" hidden="1">'1-11022022'!$A$2:$Y$2</definedName>
    <definedName name="Z_61ED9113_3049_4041_818B_4FEE5535F758_.wvu.FilterData" localSheetId="1" hidden="1">'12-17022022'!$A$1:$AA$1864</definedName>
    <definedName name="Z_61ED9113_3049_4041_818B_4FEE5535F758_.wvu.FilterData" localSheetId="2" hidden="1">'18-28022022'!$A$1:$AA$1412</definedName>
    <definedName name="Z_62C4DDC5_8BA1_4863_81B9_E2B18543540F_.wvu.FilterData" localSheetId="0" hidden="1">'1-11022022'!$A$1:$Y$1982</definedName>
    <definedName name="Z_633B71F6_E07C_4608_8331_9C5C0BBED97F_.wvu.FilterData" localSheetId="0" hidden="1">'1-11022022'!$A$716:$AA$793</definedName>
    <definedName name="Z_63AD3501_7431_4A68_BB17_30FE123DB16B_.wvu.FilterData" localSheetId="0" hidden="1">'1-11022022'!$A$2:$Y$2</definedName>
    <definedName name="Z_63AD3501_7431_4A68_BB17_30FE123DB16B_.wvu.FilterData" localSheetId="2" hidden="1">'18-28022022'!$A$1016:$AA$1038</definedName>
    <definedName name="Z_64796250_A87C_4AD6_A88F_AECBB1D5B0FA_.wvu.FilterData" localSheetId="0" hidden="1">'1-11022022'!$A$1:$Y$2</definedName>
    <definedName name="Z_64796250_A87C_4AD6_A88F_AECBB1D5B0FA_.wvu.FilterData" localSheetId="2" hidden="1">'18-28022022'!$A$1:$AA$1412</definedName>
    <definedName name="Z_64A3EC98_2444_4CE9_9FA0_F38DBBF577EC_.wvu.FilterData" localSheetId="0" hidden="1">'1-11022022'!$A$2:$Y$2</definedName>
    <definedName name="Z_64A3EC98_2444_4CE9_9FA0_F38DBBF577EC_.wvu.FilterData" localSheetId="2" hidden="1">'18-28022022'!$A$347:$AA$424</definedName>
    <definedName name="Z_64C51EA5_7E67_45AF_985C_5501056E4CC9_.wvu.FilterData" localSheetId="0" hidden="1">'1-11022022'!$A$1:$Y$1982</definedName>
    <definedName name="Z_64F34FE5_F596_45C9_9CA1_E07B1B1F4B3E_.wvu.FilterData" localSheetId="0" hidden="1">'1-11022022'!$C$1:$D$2</definedName>
    <definedName name="Z_64F34FE5_F596_45C9_9CA1_E07B1B1F4B3E_.wvu.FilterData" localSheetId="2" hidden="1">'18-28022022'!$A$429:$AA$476</definedName>
    <definedName name="Z_654C5252_DCEE_482F_BA8E_6C4D3652E32A_.wvu.FilterData" localSheetId="0" hidden="1">'1-11022022'!$C$1:$D$2</definedName>
    <definedName name="Z_654C5252_DCEE_482F_BA8E_6C4D3652E32A_.wvu.FilterData" localSheetId="2" hidden="1">'18-28022022'!$A$265:$AA$342</definedName>
    <definedName name="Z_65E9BAA5_DD58_4D43_87C7_DA5446645646_.wvu.FilterData" localSheetId="0" hidden="1">'1-11022022'!$A$2:$Y$2</definedName>
    <definedName name="Z_65E9BAA5_DD58_4D43_87C7_DA5446645646_.wvu.FilterData" localSheetId="2" hidden="1">'18-28022022'!$A$621:$AA$713</definedName>
    <definedName name="Z_68160FFD_2D2E_447F_BC84_DAE02302A6A6_.wvu.FilterData" localSheetId="0" hidden="1">'1-11022022'!$A$1:$AA$1982</definedName>
    <definedName name="Z_6830B7A9_97E4_4E91_B2CD_9905A698DECB_.wvu.FilterData" localSheetId="0" hidden="1">'1-11022022'!$A$2:$Y$2</definedName>
    <definedName name="Z_6830B7A9_97E4_4E91_B2CD_9905A698DECB_.wvu.FilterData" localSheetId="2" hidden="1">'18-28022022'!$A$347:$AA$401</definedName>
    <definedName name="Z_68722D25_4332_4DDD_A3CB_A99A6A67A7AE_.wvu.FilterData" localSheetId="0" hidden="1">'1-11022022'!$A$2:$Y$2</definedName>
    <definedName name="Z_69452BEA_4441_4E9B_BB85_5A12DFD00AC4_.wvu.FilterData" localSheetId="0" hidden="1">'1-11022022'!$A$1:$Y$1982</definedName>
    <definedName name="Z_694BA8C6_5769_49DA_824E_1375BC7F8455_.wvu.FilterData" localSheetId="0" hidden="1">'1-11022022'!$A$2:$Y$2</definedName>
    <definedName name="Z_694BA8C6_5769_49DA_824E_1375BC7F8455_.wvu.FilterData" localSheetId="2" hidden="1">'18-28022022'!$C$1:$D$1412</definedName>
    <definedName name="Z_69B1427F_A054_4983_875B_DC1C88902074_.wvu.FilterData" localSheetId="0" hidden="1">'1-11022022'!$A$2:$Y$2</definedName>
    <definedName name="Z_6AB134E1_AD24_42A0_A6B4_1447E6B82848_.wvu.FilterData" localSheetId="0" hidden="1">'1-11022022'!$A$797:$AA$906</definedName>
    <definedName name="Z_6C5B56A3_CFD9_4325_BC26_ED0AE4B1520C_.wvu.FilterData" localSheetId="0" hidden="1">'1-11022022'!$A$2:$Y$2</definedName>
    <definedName name="Z_6C5B56A3_CFD9_4325_BC26_ED0AE4B1520C_.wvu.FilterData" localSheetId="2" hidden="1">'18-28022022'!$A$1:$AA$1412</definedName>
    <definedName name="Z_6C93031F_7F57_4F58_B793_A923AA0C1E4B_.wvu.FilterData" localSheetId="0" hidden="1">'1-11022022'!$A$2:$AA$685</definedName>
    <definedName name="Z_6CD66DC7_7A7D_412A_8C20_7A1F0A585CA9_.wvu.FilterData" localSheetId="0" hidden="1">'1-11022022'!$A$2:$Y$2</definedName>
    <definedName name="Z_6CD66DC7_7A7D_412A_8C20_7A1F0A585CA9_.wvu.FilterData" localSheetId="2" hidden="1">'18-28022022'!$A$1:$AA$1412</definedName>
    <definedName name="Z_6F555B2A_815F_44E2_8C23_475290AEAF7F_.wvu.FilterData" localSheetId="0" hidden="1">'1-11022022'!$A$2:$AA$712</definedName>
    <definedName name="Z_6F73C483_F885_4A82_9C74_4C903581580F_.wvu.FilterData" localSheetId="0" hidden="1">'1-11022022'!$A$1:$Y$1982</definedName>
    <definedName name="Z_6F97009C_A56E_4DAB_9664_B5B39A6E233F_.wvu.FilterData" localSheetId="0" hidden="1">'1-11022022'!$A$2:$Y$2</definedName>
    <definedName name="Z_70E3111E_A060_4853_898B_51FB67DD3DE7_.wvu.FilterData" localSheetId="0" hidden="1">'1-11022022'!$A$1:$Y$1982</definedName>
    <definedName name="Z_721C96DB_C25D_4717_9778_A5F164A1C91C_.wvu.FilterData" localSheetId="0" hidden="1">'1-11022022'!$A$1:$Y$2</definedName>
    <definedName name="Z_729C0DA0_15C6_4C8C_81F4_410044AC628F_.wvu.FilterData" localSheetId="0" hidden="1">'1-11022022'!$A$2:$Y$2</definedName>
    <definedName name="Z_72F91BB7_0733_44FB_950D_7F5E183EDADC_.wvu.FilterData" localSheetId="0" hidden="1">'1-11022022'!$A$1:$Y$1982</definedName>
    <definedName name="Z_738D6BF5_1BB5_469C_A2D0_AFB9A352C360_.wvu.FilterData" localSheetId="0" hidden="1">'1-11022022'!$A$1:$AA$1982</definedName>
    <definedName name="Z_740A9A5C_D067_439B_8AE6_4E6C27A99BFA_.wvu.FilterData" localSheetId="0" hidden="1">'1-11022022'!$C$3:$M$712</definedName>
    <definedName name="Z_7410D061_5D80_4A3E_9E48_6F4DD90B50A0_.wvu.FilterData" localSheetId="0" hidden="1">'1-11022022'!$A$2:$Y$2</definedName>
    <definedName name="Z_74768411_B07E_4BAA_99EF_165F6BC5076E_.wvu.FilterData" localSheetId="0" hidden="1">'1-11022022'!$A$2:$Y$2</definedName>
    <definedName name="Z_74768411_B07E_4BAA_99EF_165F6BC5076E_.wvu.FilterData" localSheetId="2" hidden="1">'18-28022022'!$A$1:$AA$1412</definedName>
    <definedName name="Z_75B79436_75BB_4B29_A4F6_1C7B237CF5EE_.wvu.FilterData" localSheetId="0" hidden="1">'1-11022022'!$A$911:$AA$978</definedName>
    <definedName name="Z_76AA153E_24FA_4CEC_B763_CE898EE457D4_.wvu.FilterData" localSheetId="0" hidden="1">'1-11022022'!$A$1:$Y$1982</definedName>
    <definedName name="Z_76C78192_D9D1_4EFE_A6FB_47595E080325_.wvu.FilterData" localSheetId="0" hidden="1">'1-11022022'!$A$2:$Y$2</definedName>
    <definedName name="Z_76C78192_D9D1_4EFE_A6FB_47595E080325_.wvu.FilterData" localSheetId="1" hidden="1">'12-17022022'!$A$1:$AA$1864</definedName>
    <definedName name="Z_76C78192_D9D1_4EFE_A6FB_47595E080325_.wvu.FilterData" localSheetId="2" hidden="1">'18-28022022'!$A$2:$AA$260</definedName>
    <definedName name="Z_76CF80A2_E944_4FFD_B056_59E46480CC2E_.wvu.FilterData" localSheetId="0" hidden="1">'1-11022022'!$A$1:$Y$1982</definedName>
    <definedName name="Z_79A26A3F_A525_4E2F_BADA_7467724D6402_.wvu.FilterData" localSheetId="0" hidden="1">'1-11022022'!$A$2:$AA$712</definedName>
    <definedName name="Z_7A0E2EFD_73B1_4D27_97B4_28DBDFC20F92_.wvu.FilterData" localSheetId="0" hidden="1">'1-11022022'!$C$1:$D$2</definedName>
    <definedName name="Z_7A0E2EFD_73B1_4D27_97B4_28DBDFC20F92_.wvu.FilterData" localSheetId="1" hidden="1">'12-17022022'!$A$1:$AA$1864</definedName>
    <definedName name="Z_7A0E2EFD_73B1_4D27_97B4_28DBDFC20F92_.wvu.FilterData" localSheetId="2" hidden="1">'18-28022022'!$A$265:$AA$342</definedName>
    <definedName name="Z_7B716EA3_2225_4779_AD4F_52FA8C8A4182_.wvu.FilterData" localSheetId="0" hidden="1">'1-11022022'!$A$2:$Y$2</definedName>
    <definedName name="Z_7BDF4C52_EB14_48B1_900E_AD10F70F2521_.wvu.FilterData" localSheetId="0" hidden="1">'1-11022022'!$A$2:$Y$2</definedName>
    <definedName name="Z_7C8A9CCF_AB82_4365_86CB_3086C548F7D3_.wvu.FilterData" localSheetId="0" hidden="1">'1-11022022'!$A$1:$Y$1982</definedName>
    <definedName name="Z_7CB30085_1D1D_4F0F_AABB_5802BC81E28E_.wvu.FilterData" localSheetId="0" hidden="1">'1-11022022'!$A$2:$Y$2</definedName>
    <definedName name="Z_7E8BBB80_C372_459D_A26E_3383CB2E4972_.wvu.FilterData" localSheetId="0" hidden="1">'1-11022022'!$A$1:$Y$1982</definedName>
    <definedName name="Z_7E8EA4A9_1A6C_4783_AD35_D3B91F5079BA_.wvu.FilterData" localSheetId="0" hidden="1">'1-11022022'!$A$2:$Y$2</definedName>
    <definedName name="Z_7EE61525_7D86_4ADA_9A1F_726FA9675E61_.wvu.FilterData" localSheetId="0" hidden="1">'1-11022022'!$A$2:$Y$2</definedName>
    <definedName name="Z_7EE61525_7D86_4ADA_9A1F_726FA9675E61_.wvu.FilterData" localSheetId="2" hidden="1">'18-28022022'!$A$1:$AA$1412</definedName>
    <definedName name="Z_803C268D_70A0_4FF7_A153_B2F88B518D96_.wvu.FilterData" localSheetId="0" hidden="1">'1-11022022'!$A$1013:$AA$1076</definedName>
    <definedName name="Z_806A9591_5F75_4A4A_9DC9_A9C14B63E2FD_.wvu.FilterData" localSheetId="0" hidden="1">'1-11022022'!$A$1:$Y$2</definedName>
    <definedName name="Z_80E296DF_5106_490D_9484_9A63CC4E0C1D_.wvu.FilterData" localSheetId="0" hidden="1">'1-11022022'!$A$911:$AA$1008</definedName>
    <definedName name="Z_825EE85B_E52E_412F_91B4_F2CCE9E79EEC_.wvu.FilterData" localSheetId="0" hidden="1">'1-11022022'!$A$861:$AA$900</definedName>
    <definedName name="Z_83E41F59_5365_46F8_A16A_EF5C09176F51_.wvu.FilterData" localSheetId="0" hidden="1">'1-11022022'!$A$1:$AA$1982</definedName>
    <definedName name="Z_83FEDC91_5BF5_4813_BDF7_4C550EA06537_.wvu.FilterData" localSheetId="0" hidden="1">'1-11022022'!$A$2:$Y$2</definedName>
    <definedName name="Z_83FEDC91_5BF5_4813_BDF7_4C550EA06537_.wvu.FilterData" localSheetId="1" hidden="1">'12-17022022'!$A$1:$AA$1864</definedName>
    <definedName name="Z_83FEDC91_5BF5_4813_BDF7_4C550EA06537_.wvu.FilterData" localSheetId="2" hidden="1">'18-28022022'!$A$2:$AA$244</definedName>
    <definedName name="Z_8463DC31_5452_4353_9D39_4DE2FC1B9277_.wvu.FilterData" localSheetId="0" hidden="1">'1-11022022'!$A$1:$Y$1982</definedName>
    <definedName name="Z_85ED28CA_6BE6_471E_B0D0_BD8E0D0AC29E_.wvu.FilterData" localSheetId="0" hidden="1">'1-11022022'!$A$2:$Y$2</definedName>
    <definedName name="Z_85ED28CA_6BE6_471E_B0D0_BD8E0D0AC29E_.wvu.FilterData" localSheetId="2" hidden="1">'18-28022022'!$C$1:$D$1412</definedName>
    <definedName name="Z_86BBA07B_71CB_408B_A383_92CFB63F2F4D_.wvu.FilterData" localSheetId="0" hidden="1">'1-11022022'!$A$1:$Y$1982</definedName>
    <definedName name="Z_86D3BF94_6BB0_406F_BE81_F41F25C0456A_.wvu.FilterData" localSheetId="0" hidden="1">'1-11022022'!$A$1080:$AA$1116</definedName>
    <definedName name="Z_872B7CED_1219_4F76_8017_1CA4942FCC8C_.wvu.FilterData" localSheetId="0" hidden="1">'1-11022022'!$C$1:$D$2</definedName>
    <definedName name="Z_89A9B13C_AE3B_41D6_88B7_953DF9757174_.wvu.FilterData" localSheetId="0" hidden="1">'1-11022022'!$A$1:$AA$1982</definedName>
    <definedName name="Z_8A28909E_338B_4694_8466_F2E9C10EEC66_.wvu.FilterData" localSheetId="0" hidden="1">'1-11022022'!$C$1:$D$1982</definedName>
    <definedName name="Z_8AFC7DC6_A5CE_4074_B32F_9B0FCDAE4E4D_.wvu.FilterData" localSheetId="0" hidden="1">'1-11022022'!$A$1:$Y$2</definedName>
    <definedName name="Z_8AFC7DC6_A5CE_4074_B32F_9B0FCDAE4E4D_.wvu.FilterData" localSheetId="2" hidden="1">'18-28022022'!$A$1:$AA$1412</definedName>
    <definedName name="Z_8B8D7232_17BB_442E_BAD1_A16AB26876C6_.wvu.FilterData" localSheetId="0" hidden="1">'1-11022022'!$A$2:$AA$708</definedName>
    <definedName name="Z_8C1A1A96_0217_4CE1_A9F9_CB27B4B24928_.wvu.FilterData" localSheetId="0" hidden="1">'1-11022022'!$C$1:$D$1982</definedName>
    <definedName name="Z_8CD73CE9_100C_4DAB_9D2B_04E3999340A5_.wvu.FilterData" localSheetId="0" hidden="1">'1-11022022'!$A$1:$Y$1982</definedName>
    <definedName name="Z_8D238846_A1A7_4753_828A_22C9D261CD76_.wvu.FilterData" localSheetId="0" hidden="1">'1-11022022'!$A$1:$Y$2</definedName>
    <definedName name="Z_8D238846_A1A7_4753_828A_22C9D261CD76_.wvu.FilterData" localSheetId="2" hidden="1">'18-28022022'!$C$1:$D$1412</definedName>
    <definedName name="Z_8E0C5A50_8AE8_40FA_AF64_92DD595E3459_.wvu.FilterData" localSheetId="0" hidden="1">'1-11022022'!$A$1:$Y$1982</definedName>
    <definedName name="Z_8E1CA09D_E324_4052_B14A_7FC7576FD573_.wvu.FilterData" localSheetId="0" hidden="1">'1-11022022'!$A$2:$Y$2</definedName>
    <definedName name="Z_8E1CA09D_E324_4052_B14A_7FC7576FD573_.wvu.FilterData" localSheetId="2" hidden="1">'18-28022022'!$A$621:$AA$737</definedName>
    <definedName name="Z_8E5B3CE1_9667_4430_918C_A61F99E19B49_.wvu.FilterData" localSheetId="0" hidden="1">'1-11022022'!$A$716:$AA$776</definedName>
    <definedName name="Z_8E64031B_6F17_48E6_B3FD_FF838891670A_.wvu.FilterData" localSheetId="0" hidden="1">'1-11022022'!$A$2:$Y$2</definedName>
    <definedName name="Z_8EC0E3B7_E53D_4E64_AD8E_ECD22C328975_.wvu.FilterData" localSheetId="0" hidden="1">'1-11022022'!$A$2:$Y$2</definedName>
    <definedName name="Z_8EC0E3B7_E53D_4E64_AD8E_ECD22C328975_.wvu.FilterData" localSheetId="2" hidden="1">'18-28022022'!$A$1:$T$260</definedName>
    <definedName name="Z_8F319503_7156_4877_A14B_9A39940D50BB_.wvu.FilterData" localSheetId="0" hidden="1">'1-11022022'!$A$1:$Y$1982</definedName>
    <definedName name="Z_8F3A199E_8880_4209_B152_783939BA7D77_.wvu.FilterData" localSheetId="0" hidden="1">'1-11022022'!$A$1:$AA$1982</definedName>
    <definedName name="Z_9018A122_3A24_4219_BA5B_DF049D3F4760_.wvu.FilterData" localSheetId="0" hidden="1">'1-11022022'!$A$2:$AA$712</definedName>
    <definedName name="Z_9058C447_D3A7_4035_A684_A8435E04F2F9_.wvu.FilterData" localSheetId="0" hidden="1">'1-11022022'!$A$1:$Y$2</definedName>
    <definedName name="Z_9058C447_D3A7_4035_A684_A8435E04F2F9_.wvu.FilterData" localSheetId="2" hidden="1">'18-28022022'!$A$347:$AA$424</definedName>
    <definedName name="Z_912D5156_159F_489E_BE60_184FB84E9D21_.wvu.FilterData" localSheetId="0" hidden="1">'1-11022022'!$A$1:$Y$1982</definedName>
    <definedName name="Z_914E1963_80B0_4089_9973_2497D6BFDD15_.wvu.FilterData" localSheetId="0" hidden="1">'1-11022022'!$A$2:$Y$2</definedName>
    <definedName name="Z_914E1963_80B0_4089_9973_2497D6BFDD15_.wvu.FilterData" localSheetId="2" hidden="1">'18-28022022'!$A$715:$AA$737</definedName>
    <definedName name="Z_94A364B3_648E_493A_85DC_6B384DCEC318_.wvu.FilterData" localSheetId="0" hidden="1">'1-11022022'!$A$1:$Y$2</definedName>
    <definedName name="Z_94BCA384_6FBA_4331_8616_32679A6B5823_.wvu.FilterData" localSheetId="0" hidden="1">'1-11022022'!$A$1:$Y$1982</definedName>
    <definedName name="Z_94C9D6A5_F482_4A35_AA2D_053AD35DAE59_.wvu.FilterData" localSheetId="0" hidden="1">'1-11022022'!$A$1080:$AA$1116</definedName>
    <definedName name="Z_95C6ABF5_C2B4_4476_B00F_2A26184FA2C5_.wvu.FilterData" localSheetId="0" hidden="1">'1-11022022'!$A$2:$Y$2</definedName>
    <definedName name="Z_96451E87_8696_4634_8395_0A96073E1C11_.wvu.FilterData" localSheetId="0" hidden="1">'1-11022022'!$A$2:$Y$2</definedName>
    <definedName name="Z_96B1A8DC_3F4D_4487_A982_6316A356786A_.wvu.FilterData" localSheetId="0" hidden="1">'1-11022022'!$A$1:$Y$1982</definedName>
    <definedName name="Z_9754C323_73FC_4109_8BEF_3DA5BCD4D013_.wvu.FilterData" localSheetId="0" hidden="1">'1-11022022'!$A$2:$Y$2</definedName>
    <definedName name="Z_9754C323_73FC_4109_8BEF_3DA5BCD4D013_.wvu.FilterData" localSheetId="2" hidden="1">'18-28022022'!$A$2:$AA$260</definedName>
    <definedName name="Z_9980680C_0E63_4A53_96C5_B0F3A7152A1B_.wvu.FilterData" localSheetId="0" hidden="1">'1-11022022'!$A$2:$Y$2</definedName>
    <definedName name="Z_9AD7188D_4B45_42C8_B61F_7965E052BC6E_.wvu.FilterData" localSheetId="0" hidden="1">'1-11022022'!$A$2:$AA$712</definedName>
    <definedName name="Z_9C07CB14_24FE_4CA2_AEFB_2A42C728ABF6_.wvu.FilterData" localSheetId="0" hidden="1">'1-11022022'!$A$1:$Y$1982</definedName>
    <definedName name="Z_9C400ABF_FF91_40F2_B784_405228AE80AF_.wvu.FilterData" localSheetId="0" hidden="1">'1-11022022'!$A$2:$Y$2</definedName>
    <definedName name="Z_9C400ABF_FF91_40F2_B784_405228AE80AF_.wvu.FilterData" localSheetId="2" hidden="1">'18-28022022'!$A$621:$AA$713</definedName>
    <definedName name="Z_9C8C61D9_3BB3_441F_B6F4_AB5BA62879F3_.wvu.FilterData" localSheetId="0" hidden="1">'1-11022022'!$A$2:$AA$712</definedName>
    <definedName name="Z_9E05C8AA_F61B_46F8_95FC_84FF680CC751_.wvu.FilterData" localSheetId="0" hidden="1">'1-11022022'!$A$1:$Y$2</definedName>
    <definedName name="Z_9E05C8AA_F61B_46F8_95FC_84FF680CC751_.wvu.FilterData" localSheetId="2" hidden="1">'18-28022022'!$A$347:$AA$424</definedName>
    <definedName name="Z_9E534C6F_13FF_4807_969C_69790846A23C_.wvu.FilterData" localSheetId="0" hidden="1">'1-11022022'!$A$1:$AA$1982</definedName>
    <definedName name="Z_9EEF469D_FA48_463B_956D_950ABDDE5ED8_.wvu.FilterData" localSheetId="0" hidden="1">'1-11022022'!$A$1:$AA$1982</definedName>
    <definedName name="Z_9EFB2B90_FCC7_4621_B0E0_53804585605D_.wvu.FilterData" localSheetId="0" hidden="1">'1-11022022'!$A$1:$AA$1982</definedName>
    <definedName name="Z_9F1B2F2C_2BD0_4A2B_912D_AD12CE9C529C_.wvu.FilterData" localSheetId="0" hidden="1">'1-11022022'!$C$1:$D$1982</definedName>
    <definedName name="Z_9FC09F4B_9484_4EB2_8521_193D63E31E87_.wvu.FilterData" localSheetId="0" hidden="1">'1-11022022'!$C$1:$D$1982</definedName>
    <definedName name="Z_A05E2CE3_9194_4019_A0A3_5D9C0D71B6EB_.wvu.FilterData" localSheetId="0" hidden="1">'1-11022022'!$A$2:$Y$2</definedName>
    <definedName name="Z_A0B360F7_169F_4B27_AA4C_C5248AEB34D3_.wvu.FilterData" localSheetId="0" hidden="1">'1-11022022'!$A$2:$Y$2</definedName>
    <definedName name="Z_A1AC52F0_9B12_4C4C_9258_1EEF3E0D8A5D_.wvu.FilterData" localSheetId="0" hidden="1">'1-11022022'!$A$2:$Y$2</definedName>
    <definedName name="Z_A1AC52F0_9B12_4C4C_9258_1EEF3E0D8A5D_.wvu.FilterData" localSheetId="2" hidden="1">'18-28022022'!$A$715:$AA$737</definedName>
    <definedName name="Z_A1AD1DFF_6812_4650_BC0F_5D334EBB8089_.wvu.FilterData" localSheetId="0" hidden="1">'1-11022022'!$A$1:$Y$2</definedName>
    <definedName name="Z_A361E81E_15DD_41D0_8E4D_70870EB0F2D0_.wvu.FilterData" localSheetId="0" hidden="1">'1-11022022'!$A$2:$Y$2</definedName>
    <definedName name="Z_A58C43A2_2708_438D_99D6_467314FA8F0F_.wvu.FilterData" localSheetId="0" hidden="1">'1-11022022'!$A$1:$AA$1982</definedName>
    <definedName name="Z_A5C0E651_6ECF_42D7_9945_B2DA6FA977DA_.wvu.FilterData" localSheetId="0" hidden="1">'1-11022022'!$C$1:$D$2</definedName>
    <definedName name="Z_A62BF4F1_19BC_4A82_8DB1_7CA6D038A36C_.wvu.FilterData" localSheetId="0" hidden="1">'1-11022022'!$C$1:$D$1982</definedName>
    <definedName name="Z_A6420E26_6B34_4CAB_9DC3_B3F5F6B15911_.wvu.FilterData" localSheetId="0" hidden="1">'1-11022022'!$A$2:$Y$2</definedName>
    <definedName name="Z_A6420E26_6B34_4CAB_9DC3_B3F5F6B15911_.wvu.FilterData" localSheetId="2" hidden="1">'18-28022022'!$A$500:$AA$617</definedName>
    <definedName name="Z_A64E35F9_95EF_4C8F_A800_F065779E0318_.wvu.FilterData" localSheetId="0" hidden="1">'1-11022022'!$A$2:$AA$712</definedName>
    <definedName name="Z_A76AA002_3E64_4ADB_AE1C_27779CA23ABF_.wvu.FilterData" localSheetId="0" hidden="1">'1-11022022'!$C$1:$D$1982</definedName>
    <definedName name="Z_A889F8AF_60E4_4C44_9082_34ABB39A2343_.wvu.FilterData" localSheetId="0" hidden="1">'1-11022022'!$A$2:$Y$2</definedName>
    <definedName name="Z_A889F8AF_60E4_4C44_9082_34ABB39A2343_.wvu.FilterData" localSheetId="1" hidden="1">'12-17022022'!$A$1:$AA$1864</definedName>
    <definedName name="Z_A889F8AF_60E4_4C44_9082_34ABB39A2343_.wvu.FilterData" localSheetId="2" hidden="1">'18-28022022'!$A$2:$AA$244</definedName>
    <definedName name="Z_A9D0553D_1A87_4539_B8E6_336A1312FCC7_.wvu.FilterData" localSheetId="0" hidden="1">'1-11022022'!$A$2:$Y$2</definedName>
    <definedName name="Z_A9D0553D_1A87_4539_B8E6_336A1312FCC7_.wvu.FilterData" localSheetId="1" hidden="1">'12-17022022'!$A$1:$AA$1864</definedName>
    <definedName name="Z_A9D0553D_1A87_4539_B8E6_336A1312FCC7_.wvu.FilterData" localSheetId="2" hidden="1">'18-28022022'!$A$265:$AA$322</definedName>
    <definedName name="Z_AA0950A5_1D56_4B49_A1D3_41FF1079DE07_.wvu.FilterData" localSheetId="0" hidden="1">'1-11022022'!$A$2:$Y$2</definedName>
    <definedName name="Z_AA0950A5_1D56_4B49_A1D3_41FF1079DE07_.wvu.FilterData" localSheetId="2" hidden="1">'18-28022022'!$A$621:$AA$737</definedName>
    <definedName name="Z_AAA4C4B5_FB0E_4DB7_8B57_30713AB37517_.wvu.FilterData" localSheetId="0" hidden="1">'1-11022022'!$C$1:$D$1982</definedName>
    <definedName name="Z_AB9792B7_0ABD_41DA_A682_0884F34DC76B_.wvu.FilterData" localSheetId="0" hidden="1">'1-11022022'!$A$2:$Y$2</definedName>
    <definedName name="Z_AB9792B7_0ABD_41DA_A682_0884F34DC76B_.wvu.FilterData" localSheetId="2" hidden="1">'18-28022022'!$A$621:$AA$713</definedName>
    <definedName name="Z_ABCB56BD_7CB3_4127_AE98_BC6E3626CBE6_.wvu.FilterData" localSheetId="0" hidden="1">'1-11022022'!$A$2:$Y$2</definedName>
    <definedName name="Z_ABDC67BC_3793_4476_B97F_4B6413978FE2_.wvu.FilterData" localSheetId="0" hidden="1">'1-11022022'!$A$1:$Y$1982</definedName>
    <definedName name="Z_AC73F615_D7A5_4D6B_A724_9AA457CF5057_.wvu.FilterData" localSheetId="0" hidden="1">'1-11022022'!$A$1:$Y$1982</definedName>
    <definedName name="Z_ACBD698D_C7D4_4188_94A5_BDCF6B7509C5_.wvu.FilterData" localSheetId="0" hidden="1">'1-11022022'!$A$2:$Y$2</definedName>
    <definedName name="Z_ACBD698D_C7D4_4188_94A5_BDCF6B7509C5_.wvu.FilterData" localSheetId="2" hidden="1">'18-28022022'!$A$1:$AA$1412</definedName>
    <definedName name="Z_ACD5F926_DC64_42AF_B2AA_5D04B457E8F6_.wvu.FilterData" localSheetId="0" hidden="1">'1-11022022'!$A$2:$Y$2</definedName>
    <definedName name="Z_ACD5F926_DC64_42AF_B2AA_5D04B457E8F6_.wvu.FilterData" localSheetId="1" hidden="1">'12-17022022'!$A$2:$AA$145</definedName>
    <definedName name="Z_ACD5F926_DC64_42AF_B2AA_5D04B457E8F6_.wvu.FilterData" localSheetId="2" hidden="1">'18-28022022'!$A$2:$AA$244</definedName>
    <definedName name="Z_AD85D6A7_A846_4A11_B4E3_FBDA1AA55A88_.wvu.FilterData" localSheetId="0" hidden="1">'1-11022022'!$A$911:$AA$978</definedName>
    <definedName name="Z_ADF84BAB_7C2D_4047_829E_A604132B03B3_.wvu.FilterData" localSheetId="0" hidden="1">'1-11022022'!$A$2:$Y$2</definedName>
    <definedName name="Z_ADF84BAB_7C2D_4047_829E_A604132B03B3_.wvu.FilterData" localSheetId="2" hidden="1">'18-28022022'!$A$621:$AA$737</definedName>
    <definedName name="Z_AE4466FC_28D3_420C_8CCF_2113DF1FA2EF_.wvu.FilterData" localSheetId="0" hidden="1">'1-11022022'!$A$1:$AA$1982</definedName>
    <definedName name="Z_AF137AA6_0D8E_4773_8F38_FE93B1F91908_.wvu.FilterData" localSheetId="0" hidden="1">'1-11022022'!$A$1:$Y$1982</definedName>
    <definedName name="Z_AFB5CACE_791E_4F41_A5B4_4EDF7C8B4583_.wvu.FilterData" localSheetId="0" hidden="1">'1-11022022'!$C$1:$D$1982</definedName>
    <definedName name="Z_B05EB7C8_BDED_42E3_A82F_B834450A42E6_.wvu.FilterData" localSheetId="0" hidden="1">'1-11022022'!$A$2:$AA$685</definedName>
    <definedName name="Z_B0BF0B93_CD13_4146_95EC_19FE7E6A7451_.wvu.FilterData" localSheetId="0" hidden="1">'1-11022022'!$A$2:$Y$2</definedName>
    <definedName name="Z_B0BF0B93_CD13_4146_95EC_19FE7E6A7451_.wvu.FilterData" localSheetId="2" hidden="1">'18-28022022'!$A$265:$AA$342</definedName>
    <definedName name="Z_B2034F1A_82A8_4BD7_89A6_CF64BCAD46DE_.wvu.FilterData" localSheetId="0" hidden="1">'1-11022022'!$A$2:$Y$2</definedName>
    <definedName name="Z_B2034F1A_82A8_4BD7_89A6_CF64BCAD46DE_.wvu.FilterData" localSheetId="1" hidden="1">'12-17022022'!$A$1:$AA$1864</definedName>
    <definedName name="Z_B2034F1A_82A8_4BD7_89A6_CF64BCAD46DE_.wvu.FilterData" localSheetId="2" hidden="1">'18-28022022'!$A$1:$AA$1412</definedName>
    <definedName name="Z_B294D893_C8A0_4CEB_8955_2F0C5B6E6815_.wvu.FilterData" localSheetId="0" hidden="1">'1-11022022'!$A$1013:$AA$1076</definedName>
    <definedName name="Z_B2FA1891_CFAC_4D25_AA29_42E73FC91E24_.wvu.FilterData" localSheetId="0" hidden="1">'1-11022022'!$A$2:$Y$2</definedName>
    <definedName name="Z_B2FA1891_CFAC_4D25_AA29_42E73FC91E24_.wvu.FilterData" localSheetId="2" hidden="1">'18-28022022'!$A$429:$AA$493</definedName>
    <definedName name="Z_B36250CC_0C26_4D27_A2B0_EA0165618C05_.wvu.FilterData" localSheetId="0" hidden="1">'1-11022022'!$A$1:$Y$1982</definedName>
    <definedName name="Z_B3B3A293_5073_452A_B635_23D7C8A245BA_.wvu.FilterData" localSheetId="0" hidden="1">'1-11022022'!$A$1:$Y$2</definedName>
    <definedName name="Z_B3B3A293_5073_452A_B635_23D7C8A245BA_.wvu.FilterData" localSheetId="2" hidden="1">'18-28022022'!$A$1:$AA$1412</definedName>
    <definedName name="Z_B4F5BCCC_8425_48A4_B0BB_6783D0132B91_.wvu.FilterData" localSheetId="0" hidden="1">'1-11022022'!$A$911:$AA$1008</definedName>
    <definedName name="Z_B5896940_FF85_49CE_AE5E_4403CEC75FE7_.wvu.FilterData" localSheetId="0" hidden="1">'1-11022022'!$A$1:$Y$2</definedName>
    <definedName name="Z_B5AD20ED_B943_4FB6_802C_FD9939D36539_.wvu.FilterData" localSheetId="0" hidden="1">'1-11022022'!$A$2:$Y$2</definedName>
    <definedName name="Z_B7E0663E_68D2_467E_9D66_5D64B8327F3C_.wvu.FilterData" localSheetId="0" hidden="1">'1-11022022'!$A$1:$AA$1982</definedName>
    <definedName name="Z_B97336EF_AB47_4277_85D4_7E05C634CB35_.wvu.FilterData" localSheetId="0" hidden="1">'1-11022022'!$A$1:$Y$2</definedName>
    <definedName name="Z_BBE93305_D5F3_4910_BB29_FD7800374A90_.wvu.FilterData" localSheetId="0" hidden="1">'1-11022022'!$A$2:$AA$712</definedName>
    <definedName name="Z_BBEE350C_2667_44FB_AAE1_705969830FEC_.wvu.FilterData" localSheetId="0" hidden="1">'1-11022022'!$A$1:$Y$1982</definedName>
    <definedName name="Z_BC6EE6BB_EE41_4D56_A938_6A7D64CFE228_.wvu.FilterData" localSheetId="0" hidden="1">'1-11022022'!$A$1:$Y$1982</definedName>
    <definedName name="Z_BD05A097_3A8F_48F4_B82F_AA868A2FDDD2_.wvu.FilterData" localSheetId="0" hidden="1">'1-11022022'!$A$2:$Y$2</definedName>
    <definedName name="Z_BD151E05_FF5A_4DC0_97E6_A424C5E4A2A7_.wvu.FilterData" localSheetId="0" hidden="1">'1-11022022'!$A$2:$Y$2</definedName>
    <definedName name="Z_BD151E05_FF5A_4DC0_97E6_A424C5E4A2A7_.wvu.FilterData" localSheetId="2" hidden="1">'18-28022022'!$A$1:$AA$1412</definedName>
    <definedName name="Z_BD2D3A6B_F54F_4CCD_905B_53831908B57F_.wvu.FilterData" localSheetId="0" hidden="1">'1-11022022'!$A$1:$Y$2</definedName>
    <definedName name="Z_BD2D3A6B_F54F_4CCD_905B_53831908B57F_.wvu.FilterData" localSheetId="2" hidden="1">'18-28022022'!$A$1:$AA$1412</definedName>
    <definedName name="Z_BDD84782_F784_47AE_BAC0_7F774728C856_.wvu.FilterData" localSheetId="0" hidden="1">'1-11022022'!$C$1:$D$2</definedName>
    <definedName name="Z_BDD84782_F784_47AE_BAC0_7F774728C856_.wvu.FilterData" localSheetId="2" hidden="1">'18-28022022'!$C$1:$D$1412</definedName>
    <definedName name="Z_BDFBBEA6_D4EA_4AE3_B8E1_B445A59560D6_.wvu.FilterData" localSheetId="0" hidden="1">'1-11022022'!$A$2:$Y$2</definedName>
    <definedName name="Z_BDFBBEA6_D4EA_4AE3_B8E1_B445A59560D6_.wvu.FilterData" localSheetId="2" hidden="1">'18-28022022'!$A$941:$AA$1016</definedName>
    <definedName name="Z_BE1BB6EA_4D16_4831_ADD3_7911D2AA39F5_.wvu.FilterData" localSheetId="0" hidden="1">'1-11022022'!$A$1:$A$1982</definedName>
    <definedName name="Z_BE7D4F67_FBBC_409C_9BB6_B45554474B2F_.wvu.FilterData" localSheetId="0" hidden="1">'1-11022022'!$C$1:$D$2</definedName>
    <definedName name="Z_BE7D4F67_FBBC_409C_9BB6_B45554474B2F_.wvu.FilterData" localSheetId="2" hidden="1">'18-28022022'!$C$1:$D$1412</definedName>
    <definedName name="Z_BEA016C4_C3E7_417E_9EF6_64E215EAC2CD_.wvu.FilterData" localSheetId="0" hidden="1">'1-11022022'!$A$1:$Y$1982</definedName>
    <definedName name="Z_BEC1CA38_59CC_4080_BA95_E7490F4D61E1_.wvu.FilterData" localSheetId="0" hidden="1">'1-11022022'!$C$1:$D$1982</definedName>
    <definedName name="Z_BEC55D09_BABD_4503_8A49_A454ED7A5D93_.wvu.FilterData" localSheetId="0" hidden="1">'1-11022022'!$A$2:$Y$2</definedName>
    <definedName name="Z_BEC55D09_BABD_4503_8A49_A454ED7A5D93_.wvu.FilterData" localSheetId="2" hidden="1">'18-28022022'!$A$265:$AA$342</definedName>
    <definedName name="Z_C04D4003_B580_4067_9D23_9678A56FAFEC_.wvu.FilterData" localSheetId="0" hidden="1">'1-11022022'!$A$2:$Y$2</definedName>
    <definedName name="Z_C04D4003_B580_4067_9D23_9678A56FAFEC_.wvu.FilterData" localSheetId="2" hidden="1">'18-28022022'!$A$1:$AA$1412</definedName>
    <definedName name="Z_C0D71719_FF11_4300_936F_0A6EFE49CB96_.wvu.FilterData" localSheetId="0" hidden="1">'1-11022022'!$A$2:$Y$2</definedName>
    <definedName name="Z_C0D71719_FF11_4300_936F_0A6EFE49CB96_.wvu.FilterData" localSheetId="1" hidden="1">'12-17022022'!$A$318:$AA$382</definedName>
    <definedName name="Z_C0D71719_FF11_4300_936F_0A6EFE49CB96_.wvu.FilterData" localSheetId="2" hidden="1">'18-28022022'!$A$2:$AA$260</definedName>
    <definedName name="Z_C0DBD9F1_835B_4319_907C_C7FC68E91D1A_.wvu.FilterData" localSheetId="0" hidden="1">'1-11022022'!$A$1:$Y$1982</definedName>
    <definedName name="Z_C0DBD9F1_835B_4319_907C_C7FC68E91D1A_.wvu.FilterData" localSheetId="2" hidden="1">'18-28022022'!$A$941:$AA$1038</definedName>
    <definedName name="Z_C1C89704_F4D6_4FC0_8F14_E37C67996E80_.wvu.FilterData" localSheetId="0" hidden="1">'1-11022022'!$A$1:$Y$1982</definedName>
    <definedName name="Z_C1C89704_F4D6_4FC0_8F14_E37C67996E80_.wvu.FilterData" localSheetId="2" hidden="1">'18-28022022'!$A$1:$AA$1412</definedName>
    <definedName name="Z_C226FF5E_F168_4127_AC91_14F789A2E465_.wvu.FilterData" localSheetId="0" hidden="1">'1-11022022'!$C$1:$D$1982</definedName>
    <definedName name="Z_C29C0EAE_E5B1_4D85_A5C5_1D11F3612BD1_.wvu.FilterData" localSheetId="0" hidden="1">'1-11022022'!$A$2:$AA$712</definedName>
    <definedName name="Z_C2D4D0BD_6D4C_4502_974D_18212404F80C_.wvu.FilterData" localSheetId="0" hidden="1">'1-11022022'!$A$1:$T$2</definedName>
    <definedName name="Z_C2D4D0BD_6D4C_4502_974D_18212404F80C_.wvu.FilterData" localSheetId="2" hidden="1">'18-28022022'!$A$742:$AA$905</definedName>
    <definedName name="Z_C349F3B0_E26C_4F8F_B242_0CF75A260160_.wvu.FilterData" localSheetId="0" hidden="1">'1-11022022'!$A$1:$T$2</definedName>
    <definedName name="Z_C3C71EBB_75E0_44B9_9538_0032C4747E5B_.wvu.FilterData" localSheetId="0" hidden="1">'1-11022022'!$A$716:$AA$793</definedName>
    <definedName name="Z_C43C408F_AF4B_40CA_9856_0F98B62DCA18_.wvu.FilterData" localSheetId="0" hidden="1">'1-11022022'!$C$1:$E$1982</definedName>
    <definedName name="Z_C45EF850_ADD3_4C82_BBE5_41C9011522C1_.wvu.FilterData" localSheetId="0" hidden="1">'1-11022022'!$A$1:$Y$2</definedName>
    <definedName name="Z_C4DCCB39_F9C9_4956_B676_319EA168DE95_.wvu.FilterData" localSheetId="0" hidden="1">'1-11022022'!$A$2:$Y$2</definedName>
    <definedName name="Z_C4DCCB39_F9C9_4956_B676_319EA168DE95_.wvu.FilterData" localSheetId="1" hidden="1">'12-17022022'!$A$204:$AA$259</definedName>
    <definedName name="Z_C4DCCB39_F9C9_4956_B676_319EA168DE95_.wvu.FilterData" localSheetId="2" hidden="1">'18-28022022'!$A$2:$AA$244</definedName>
    <definedName name="Z_C4FBF411_B9A8_46A1_B693_C0B41C0124B6_.wvu.FilterData" localSheetId="0" hidden="1">'1-11022022'!$A$2:$Y$2</definedName>
    <definedName name="Z_C4FBF411_B9A8_46A1_B693_C0B41C0124B6_.wvu.FilterData" localSheetId="1" hidden="1">'12-17022022'!$A$1:$AA$1864</definedName>
    <definedName name="Z_C4FBF411_B9A8_46A1_B693_C0B41C0124B6_.wvu.FilterData" localSheetId="2" hidden="1">'18-28022022'!$A$2:$AA$260</definedName>
    <definedName name="Z_C56AE436_1A78_4752_B446_A1BE5BABED48_.wvu.FilterData" localSheetId="0" hidden="1">'1-11022022'!$A$2:$Y$2</definedName>
    <definedName name="Z_C6837C82_4F6F_4B2C_BC92_6E639AE72F6F_.wvu.FilterData" localSheetId="0" hidden="1">'1-11022022'!$A$2:$AA$712</definedName>
    <definedName name="Z_C9EBE86F_2155_428B_9BBD_6419C1F718D7_.wvu.FilterData" localSheetId="0" hidden="1">'1-11022022'!$A$1:$AA$1982</definedName>
    <definedName name="Z_CA150955_4E5E_4F4D_BC07_C8DE24EE4938_.wvu.FilterData" localSheetId="0" hidden="1">'1-11022022'!$A$2:$Y$2</definedName>
    <definedName name="Z_CA150955_4E5E_4F4D_BC07_C8DE24EE4938_.wvu.FilterData" localSheetId="2" hidden="1">'18-28022022'!$A$742:$AA$905</definedName>
    <definedName name="Z_CA33CBE5_C0F0_4873_9A2C_5BDFC8383DB8_.wvu.FilterData" localSheetId="0" hidden="1">'1-11022022'!$C$1:$D$1982</definedName>
    <definedName name="Z_CAC5767D_6332_4E0E_BE76_7A2314F4DCB1_.wvu.FilterData" localSheetId="0" hidden="1">'1-11022022'!$A$1:$Y$1982</definedName>
    <definedName name="Z_CB6D8F0E_3541_4C97_8732_8376D1AD4D1E_.wvu.FilterData" localSheetId="0" hidden="1">'1-11022022'!$A$2:$Y$2</definedName>
    <definedName name="Z_CB6D8F0E_3541_4C97_8732_8376D1AD4D1E_.wvu.FilterData" localSheetId="2" hidden="1">'18-28022022'!$A$1:$AA$1412</definedName>
    <definedName name="Z_CB8868F0_B6FB_439F_83F9_48DD1FAC37D8_.wvu.FilterData" localSheetId="0" hidden="1">'1-11022022'!$A$1:$Y$2</definedName>
    <definedName name="Z_CC6CA480_A4DA_4381_96A3_1AAD0E18679D_.wvu.FilterData" localSheetId="0" hidden="1">'1-11022022'!$A$911:$AA$1008</definedName>
    <definedName name="Z_CD74AEE1_A787_4970_BF4F_DA9B107665FD_.wvu.FilterData" localSheetId="0" hidden="1">'1-11022022'!$A$2:$Y$2</definedName>
    <definedName name="Z_CD74AEE1_A787_4970_BF4F_DA9B107665FD_.wvu.FilterData" localSheetId="1" hidden="1">'12-17022022'!$A$1:$AA$1864</definedName>
    <definedName name="Z_CD74AEE1_A787_4970_BF4F_DA9B107665FD_.wvu.FilterData" localSheetId="2" hidden="1">'18-28022022'!$A$2:$AA$260</definedName>
    <definedName name="Z_CE81FDC1_3403_4472_BA46_30D20EF5D730_.wvu.FilterData" localSheetId="0" hidden="1">'1-11022022'!$C$1:$D$1982</definedName>
    <definedName name="Z_CE8A33F8_2D81_4C97_A6D9_77F2275F9189_.wvu.FilterData" localSheetId="0" hidden="1">'1-11022022'!$A$1:$Y$1982</definedName>
    <definedName name="Z_CE8A33F8_2D81_4C97_A6D9_77F2275F9189_.wvu.FilterData" localSheetId="2" hidden="1">'18-28022022'!$A$1:$AA$1412</definedName>
    <definedName name="Z_CF5A4503_52C0_4BFF_BD1E_0E29097DFBDF_.wvu.FilterData" localSheetId="0" hidden="1">'1-11022022'!$A$1:$AA$1982</definedName>
    <definedName name="Z_D0B1A77B_04F1_4EDB_A76C_5FA855ABB384_.wvu.FilterData" localSheetId="0" hidden="1">'1-11022022'!$A$2:$Y$2</definedName>
    <definedName name="Z_D0B1A77B_04F1_4EDB_A76C_5FA855ABB384_.wvu.FilterData" localSheetId="2" hidden="1">'18-28022022'!$A$429:$AA$495</definedName>
    <definedName name="Z_D0F5317B_77E5_4F08_B4EF_666E76198B89_.wvu.FilterData" localSheetId="0" hidden="1">'1-11022022'!$A$1:$Y$2</definedName>
    <definedName name="Z_D0F5317B_77E5_4F08_B4EF_666E76198B89_.wvu.FilterData" localSheetId="2" hidden="1">'18-28022022'!$A$1:$AA$1412</definedName>
    <definedName name="Z_D189EB14_0E91_4559_9EBC_AD460D0AF098_.wvu.FilterData" localSheetId="0" hidden="1">'1-11022022'!$A$2:$Y$2</definedName>
    <definedName name="Z_D189EB14_0E91_4559_9EBC_AD460D0AF098_.wvu.FilterData" localSheetId="2" hidden="1">'18-28022022'!$A$621:$AA$737</definedName>
    <definedName name="Z_D22D4252_105A_431D_A5DA_F9BB3A3536F4_.wvu.FilterData" localSheetId="0" hidden="1">'1-11022022'!$A$2:$Y$2</definedName>
    <definedName name="Z_D22D4252_105A_431D_A5DA_F9BB3A3536F4_.wvu.FilterData" localSheetId="2" hidden="1">'18-28022022'!$A$347:$AA$424</definedName>
    <definedName name="Z_D27BE0FD_7EF2_427E_B0C4_92B320EC96CE_.wvu.FilterData" localSheetId="0" hidden="1">'1-11022022'!$C$1:$E$2</definedName>
    <definedName name="Z_D27BE0FD_7EF2_427E_B0C4_92B320EC96CE_.wvu.FilterData" localSheetId="2" hidden="1">'18-28022022'!$A$500:$AA$617</definedName>
    <definedName name="Z_D2BA6DE7_1D46_4A73_B301_4731EEFB3F79_.wvu.FilterData" localSheetId="0" hidden="1">'1-11022022'!$C$1:$D$2</definedName>
    <definedName name="Z_D2BA6DE7_1D46_4A73_B301_4731EEFB3F79_.wvu.FilterData" localSheetId="2" hidden="1">'18-28022022'!$A$2:$AA$260</definedName>
    <definedName name="Z_D2FFFD74_7EF9_437D_9C59_3326C1CF8FFB_.wvu.FilterData" localSheetId="0" hidden="1">'1-11022022'!$A$1:$Y$1982</definedName>
    <definedName name="Z_D2FFFD74_7EF9_437D_9C59_3326C1CF8FFB_.wvu.FilterData" localSheetId="2" hidden="1">'18-28022022'!$A$1:$AA$1412</definedName>
    <definedName name="Z_D3AF4015_D96A_450D_A53E_DC963C19C4D0_.wvu.FilterData" localSheetId="0" hidden="1">'1-11022022'!$A$2:$Y$2</definedName>
    <definedName name="Z_D3AF4015_D96A_450D_A53E_DC963C19C4D0_.wvu.FilterData" localSheetId="1" hidden="1">'12-17022022'!$A$149:$AA$200</definedName>
    <definedName name="Z_D3AF4015_D96A_450D_A53E_DC963C19C4D0_.wvu.FilterData" localSheetId="2" hidden="1">'18-28022022'!$A$2:$AA$244</definedName>
    <definedName name="Z_D3CB64F4_7655_487A_ADCE_6C19F375B723_.wvu.FilterData" localSheetId="0" hidden="1">'1-11022022'!$A$1:$Y$2</definedName>
    <definedName name="Z_D3CB64F4_7655_487A_ADCE_6C19F375B723_.wvu.FilterData" localSheetId="1" hidden="1">'12-17022022'!$A$318:$AA$382</definedName>
    <definedName name="Z_D3CB64F4_7655_487A_ADCE_6C19F375B723_.wvu.FilterData" localSheetId="2" hidden="1">'18-28022022'!$A$2:$AA$260</definedName>
    <definedName name="Z_D407E56C_E3C7_4951_A3CA_22A2034DAF52_.wvu.FilterData" localSheetId="0" hidden="1">'1-11022022'!$A$2:$Y$2</definedName>
    <definedName name="Z_D407E56C_E3C7_4951_A3CA_22A2034DAF52_.wvu.FilterData" localSheetId="2" hidden="1">'18-28022022'!$A$477:$AA$493</definedName>
    <definedName name="Z_D46BE7F4_2772_4F2B_AF74_1627605B46C4_.wvu.FilterData" localSheetId="0" hidden="1">'1-11022022'!$A$2:$Y$2</definedName>
    <definedName name="Z_D46BE7F4_2772_4F2B_AF74_1627605B46C4_.wvu.FilterData" localSheetId="2" hidden="1">'18-28022022'!$C$1:$D$1412</definedName>
    <definedName name="Z_D5E56055_3A58_4BFA_997E_4B77F055C23F_.wvu.FilterData" localSheetId="0" hidden="1">'1-11022022'!$A$2:$Y$2</definedName>
    <definedName name="Z_D5E56055_3A58_4BFA_997E_4B77F055C23F_.wvu.FilterData" localSheetId="2" hidden="1">'18-28022022'!$C$1:$D$1412</definedName>
    <definedName name="Z_D6705364_A1FF_4D7E_B6FA_B219C49808CC_.wvu.FilterData" localSheetId="0" hidden="1">'1-11022022'!$C$1:$D$1982</definedName>
    <definedName name="Z_D6FECBFD_2BA3_4747_B2EF_B20C527DBCFB_.wvu.FilterData" localSheetId="0" hidden="1">'1-11022022'!$A$1:$Y$2</definedName>
    <definedName name="Z_D746DEB8_D0C1_4A63_B377_658A5FA513CA_.wvu.FilterData" localSheetId="0" hidden="1">'1-11022022'!$A$2:$Y$2</definedName>
    <definedName name="Z_D746DEB8_D0C1_4A63_B377_658A5FA513CA_.wvu.FilterData" localSheetId="2" hidden="1">'18-28022022'!$A$941:$AA$1016</definedName>
    <definedName name="Z_D76F529F_3CAA_4FC2_8E38_B2EF863AB964_.wvu.FilterData" localSheetId="0" hidden="1">'1-11022022'!$A$716:$AA$793</definedName>
    <definedName name="Z_D7A0F85F_63E2_49DA_89F0_AB3A7010E23C_.wvu.FilterData" localSheetId="0" hidden="1">'1-11022022'!$A$1:$Y$2</definedName>
    <definedName name="Z_D7D8BABC_B8D1_49DF_9DAC_EC76E50457B4_.wvu.FilterData" localSheetId="0" hidden="1">'1-11022022'!$I$1:$T$1</definedName>
    <definedName name="Z_D7D8BABC_B8D1_49DF_9DAC_EC76E50457B4_.wvu.FilterData" localSheetId="2" hidden="1">'18-28022022'!$C$1:$D$1412</definedName>
    <definedName name="Z_D87C5775_C788_464A_8549_2B8CDFCE69BE_.wvu.FilterData" localSheetId="0" hidden="1">'1-11022022'!$A$1:$Y$2</definedName>
    <definedName name="Z_DB79CFC1_677F_4A0A_BEB0_D882062123F6_.wvu.FilterData" localSheetId="0" hidden="1">'1-11022022'!$A$2:$Y$2</definedName>
    <definedName name="Z_DD410F08_4BF2_4E95_ADB9_E4E68084E973_.wvu.FilterData" localSheetId="0" hidden="1">'1-11022022'!$A$1:$AA$1982</definedName>
    <definedName name="Z_DD59C2E3_9DA4_48BF_AD30_0B36D823F792_.wvu.FilterData" localSheetId="0" hidden="1">'1-11022022'!$A$2:$Y$2</definedName>
    <definedName name="Z_DD59C2E3_9DA4_48BF_AD30_0B36D823F792_.wvu.FilterData" localSheetId="2" hidden="1">'18-28022022'!$A$742:$AA$905</definedName>
    <definedName name="Z_DD9D2FE0_DA0F_4A94_9D4E_3DDBCECE81E4_.wvu.FilterData" localSheetId="0" hidden="1">'1-11022022'!$A$2:$AA$712</definedName>
    <definedName name="Z_DEFAA58E_AED8_4C95_ACF3_3B03964CE19C_.wvu.FilterData" localSheetId="0" hidden="1">'1-11022022'!$A$1:$Y$1982</definedName>
    <definedName name="Z_E0599561_0B63_494A_B68F_ACEC188127BB_.wvu.FilterData" localSheetId="0" hidden="1">'1-11022022'!$A$1080:$AA$1116</definedName>
    <definedName name="Z_E0B0EA3B_7135_4663_829D_EB492AF338E1_.wvu.FilterData" localSheetId="0" hidden="1">'1-11022022'!$A$2:$Y$2</definedName>
    <definedName name="Z_E0D4AF82_791E_40BB_A1F9_D05A9C7E26E9_.wvu.FilterData" localSheetId="0" hidden="1">'1-11022022'!$A$2:$Y$2</definedName>
    <definedName name="Z_E0D4AF82_791E_40BB_A1F9_D05A9C7E26E9_.wvu.FilterData" localSheetId="1" hidden="1">'12-17022022'!$A$1:$AA$1864</definedName>
    <definedName name="Z_E0D4AF82_791E_40BB_A1F9_D05A9C7E26E9_.wvu.FilterData" localSheetId="2" hidden="1">'18-28022022'!$C$1:$D$1412</definedName>
    <definedName name="Z_E212003B_A042_487E_B5DF_48974240D975_.wvu.FilterData" localSheetId="0" hidden="1">'1-11022022'!$C$1:$D$1982</definedName>
    <definedName name="Z_E22C3606_EAC6_483F_8C36_9E9CF86F4C8B_.wvu.FilterData" localSheetId="0" hidden="1">'1-11022022'!$A$1:$Y$1982</definedName>
    <definedName name="Z_E22C3606_EAC6_483F_8C36_9E9CF86F4C8B_.wvu.FilterData" localSheetId="2" hidden="1">'18-28022022'!$A$1:$AA$1412</definedName>
    <definedName name="Z_E2A474DA_BCA4_47E9_8353_D892628C5739_.wvu.FilterData" localSheetId="0" hidden="1">'1-11022022'!$A$1:$Y$2</definedName>
    <definedName name="Z_E2A474DA_BCA4_47E9_8353_D892628C5739_.wvu.FilterData" localSheetId="2" hidden="1">'18-28022022'!$A$742:$AA$936</definedName>
    <definedName name="Z_E2BBFE41_41DA_43EE_AD98_57D85D70070A_.wvu.FilterData" localSheetId="0" hidden="1">'1-11022022'!$A$2:$Y$2</definedName>
    <definedName name="Z_E2D4C43B_0B5C_4596_8FDE_363D3721A1D3_.wvu.FilterData" localSheetId="0" hidden="1">'1-11022022'!$C$1:$D$1982</definedName>
    <definedName name="Z_E46195DD_218B_4D06_AA50_4E8591C00545_.wvu.FilterData" localSheetId="0" hidden="1">'1-11022022'!$A$2:$AA$685</definedName>
    <definedName name="Z_E558F453_64E6_462A_AD07_26F424FEAF6A_.wvu.FilterData" localSheetId="0" hidden="1">'1-11022022'!$A$2:$Y$2</definedName>
    <definedName name="Z_E558F453_64E6_462A_AD07_26F424FEAF6A_.wvu.FilterData" localSheetId="2" hidden="1">'18-28022022'!$A$742:$AA$905</definedName>
    <definedName name="Z_E62AAEE4_D68D_41D0_92DB_3833CC4140D9_.wvu.FilterData" localSheetId="0" hidden="1">'1-11022022'!$A$1:$Y$2</definedName>
    <definedName name="Z_E62AAEE4_D68D_41D0_92DB_3833CC4140D9_.wvu.FilterData" localSheetId="2" hidden="1">'18-28022022'!$A$500:$AA$597</definedName>
    <definedName name="Z_E726E7DB_A4E1_4F35_A2AF_B429DB3E2A9B_.wvu.FilterData" localSheetId="0" hidden="1">'1-11022022'!$A$1:$Y$2</definedName>
    <definedName name="Z_E780F372_3B61_443F_A63D_E622AD884273_.wvu.FilterData" localSheetId="0" hidden="1">'1-11022022'!$A$2:$Y$2</definedName>
    <definedName name="Z_E827F5A7_6F54_41DB_8329_6336799CB231_.wvu.FilterData" localSheetId="0" hidden="1">'1-11022022'!$A$1:$Y$1982</definedName>
    <definedName name="Z_E8565E93_8AAC_4F76_9EC0_15EC10761DC4_.wvu.FilterData" localSheetId="0" hidden="1">'1-11022022'!$A$2:$AA$685</definedName>
    <definedName name="Z_E9DE385F_12CE_4712_9FE2_F993C096C3BA_.wvu.FilterData" localSheetId="0" hidden="1">'1-11022022'!$A$2:$Y$2</definedName>
    <definedName name="Z_E9DE385F_12CE_4712_9FE2_F993C096C3BA_.wvu.FilterData" localSheetId="2" hidden="1">'18-28022022'!$A$2:$AA$260</definedName>
    <definedName name="Z_EAD797D0_A69E_4F6D_8D10_870723295613_.wvu.FilterData" localSheetId="0" hidden="1">'1-11022022'!$A$1:$Y$2</definedName>
    <definedName name="Z_EAD797D0_A69E_4F6D_8D10_870723295613_.wvu.FilterData" localSheetId="2" hidden="1">'18-28022022'!$A$742:$AA$936</definedName>
    <definedName name="Z_EB9D5BC3_A508_4F8D_BA0A_9AD62CEF36B8_.wvu.FilterData" localSheetId="0" hidden="1">'1-11022022'!$A$2:$AA$712</definedName>
    <definedName name="Z_EDD3F315_DBDC_46BD_A233_97FD2A2092A0_.wvu.FilterData" localSheetId="0" hidden="1">'1-11022022'!$A$1:$Y$1982</definedName>
    <definedName name="Z_EE0D89A4_AA82_4C74_A6B6_63E322AF494C_.wvu.FilterData" localSheetId="0" hidden="1">'1-11022022'!$A$2:$Y$2</definedName>
    <definedName name="Z_F01447E8_1F04_4369_BBD1_7750342FAF48_.wvu.FilterData" localSheetId="0" hidden="1">'1-11022022'!$A$1:$A$1982</definedName>
    <definedName name="Z_F20AB95E_7312_4A6D_95F3_F2AF29B86E7A_.wvu.FilterData" localSheetId="0" hidden="1">'1-11022022'!$A$2:$Y$2</definedName>
    <definedName name="Z_F20AB95E_7312_4A6D_95F3_F2AF29B86E7A_.wvu.FilterData" localSheetId="1" hidden="1">'12-17022022'!$C$1:$D$1864</definedName>
    <definedName name="Z_F20AB95E_7312_4A6D_95F3_F2AF29B86E7A_.wvu.FilterData" localSheetId="2" hidden="1">'18-28022022'!$A$2:$AA$244</definedName>
    <definedName name="Z_F2CA80D9_B05E_4032_9E42_43D29394E7DB_.wvu.FilterData" localSheetId="0" hidden="1">'1-11022022'!$A$1:$A$1982</definedName>
    <definedName name="Z_F46E420D_6A16_46B9_A68F_D28ACA8A3D84_.wvu.FilterData" localSheetId="0" hidden="1">'1-11022022'!$A$1:$Y$2</definedName>
    <definedName name="Z_F5316F44_9B92_4B6D_8E3A_796E6DA9B4D5_.wvu.FilterData" localSheetId="0" hidden="1">'1-11022022'!$A$1:$Y$2</definedName>
    <definedName name="Z_F5316F44_9B92_4B6D_8E3A_796E6DA9B4D5_.wvu.FilterData" localSheetId="2" hidden="1">'18-28022022'!$A$1:$AA$1412</definedName>
    <definedName name="Z_F5C84B77_0997_4291_A437_B2B5F354864F_.wvu.FilterData" localSheetId="0" hidden="1">'1-11022022'!$C$1:$D$2</definedName>
    <definedName name="Z_F5C84B77_0997_4291_A437_B2B5F354864F_.wvu.FilterData" localSheetId="2" hidden="1">'18-28022022'!$A$347:$AA$424</definedName>
    <definedName name="Z_F75B5ADB_A303_4D4B_B631_3EA9D741CB9C_.wvu.FilterData" localSheetId="0" hidden="1">'1-11022022'!$A$1013:$AA$1076</definedName>
    <definedName name="Z_F7A7B5F6_11D6_4C31_92D5_56EDC01E364F_.wvu.FilterData" localSheetId="0" hidden="1">'1-11022022'!$A$1:$AA$1982</definedName>
    <definedName name="Z_F981E4C0_057E_4553_A293_A94ECD8701E3_.wvu.FilterData" localSheetId="0" hidden="1">'1-11022022'!$C$1:$D$1982</definedName>
    <definedName name="Z_F99E84DA_8796_49CC_A0A8_6C4E0F518494_.wvu.FilterData" localSheetId="0" hidden="1">'1-11022022'!$A$2:$AA$712</definedName>
    <definedName name="Z_FB0E9E33_31D6_4DDE_A911_BDE00A431144_.wvu.FilterData" localSheetId="0" hidden="1">'1-11022022'!$A$2:$Y$2</definedName>
    <definedName name="Z_FB0E9E33_31D6_4DDE_A911_BDE00A431144_.wvu.FilterData" localSheetId="2" hidden="1">'18-28022022'!$A$1:$AA$1412</definedName>
    <definedName name="Z_FC2DF034_696B_4BFC_A668_92B0FB0DF6CF_.wvu.FilterData" localSheetId="0" hidden="1">'1-11022022'!$A$1:$Y$2</definedName>
    <definedName name="Z_FC2DF034_696B_4BFC_A668_92B0FB0DF6CF_.wvu.FilterData" localSheetId="2" hidden="1">'18-28022022'!$A$1:$AA$1412</definedName>
    <definedName name="Z_FD7CE434_AD52_4367_AA2A_9676D3BB409C_.wvu.FilterData" localSheetId="0" hidden="1">'1-11022022'!$A$2:$Y$2</definedName>
    <definedName name="Z_FD7CE434_AD52_4367_AA2A_9676D3BB409C_.wvu.FilterData" localSheetId="2" hidden="1">'18-28022022'!$A$2:$AA$260</definedName>
    <definedName name="Z_FDD8EEF2_C5DA_4C07_9C1A_7E08B36439AE_.wvu.FilterData" localSheetId="0" hidden="1">'1-11022022'!$A$2:$Y$2</definedName>
    <definedName name="Z_FDD8EEF2_C5DA_4C07_9C1A_7E08B36439AE_.wvu.FilterData" localSheetId="2" hidden="1">'18-28022022'!$C$1:$D$1412</definedName>
    <definedName name="Z_FF30A4D3_9C70_48CE_AC0F_ED33987C8182_.wvu.FilterData" localSheetId="0" hidden="1">'1-11022022'!$A$911:$AA$1008</definedName>
  </definedNames>
  <calcPr calcId="181029"/>
  <customWorkbookViews>
    <customWorkbookView name="Bộ lọc 29" guid="{0CA9569E-A5CD-41C8-BDB6-4C727F0168B1}" maximized="1" windowWidth="0" windowHeight="0" activeSheetId="0"/>
    <customWorkbookView name="Bộ lọc 28" guid="{64A3EC98-2444-4CE9-9FA0-F38DBBF577EC}" maximized="1" windowWidth="0" windowHeight="0" activeSheetId="0"/>
    <customWorkbookView name="Bộ lọc 179" guid="{8F319503-7156-4877-A14B-9A39940D50BB}" maximized="1" windowWidth="0" windowHeight="0" activeSheetId="0"/>
    <customWorkbookView name="Bộ lọc 27" guid="{9754C323-73FC-4109-8BEF-3DA5BCD4D013}" maximized="1" windowWidth="0" windowHeight="0" activeSheetId="0"/>
    <customWorkbookView name="Bộ lọc 299" guid="{BEA016C4-C3E7-417E-9EF6-64E215EAC2CD}" maximized="1" windowWidth="0" windowHeight="0" activeSheetId="0"/>
    <customWorkbookView name="Bộ lọc 178" guid="{B36250CC-0C26-4D27-A2B0-EA0165618C05}" maximized="1" windowWidth="0" windowHeight="0" activeSheetId="0"/>
    <customWorkbookView name="Bộ lọc 26" guid="{B0BF0B93-CD13-4146-95EC-19FE7E6A7451}" maximized="1" windowWidth="0" windowHeight="0" activeSheetId="0"/>
    <customWorkbookView name="Bộ lọc 298" guid="{AC73F615-D7A5-4D6B-A724-9AA457CF5057}" maximized="1" windowWidth="0" windowHeight="0" activeSheetId="0"/>
    <customWorkbookView name="Bộ lọc 177" guid="{0BE7DD87-4B4B-45B8-A883-F6E8BB992A1E}" maximized="1" windowWidth="0" windowHeight="0" activeSheetId="0"/>
    <customWorkbookView name="Bộ lọc 25" guid="{E9DE385F-12CE-4712-9FE2-F993C096C3BA}" maximized="1" windowWidth="0" windowHeight="0" activeSheetId="0"/>
    <customWorkbookView name="Bộ lọc 297" guid="{46941946-9B9C-46B9-A6A8-C64976A45D47}" maximized="1" windowWidth="0" windowHeight="0" activeSheetId="0"/>
    <customWorkbookView name="Bộ lọc 176" guid="{56C62D40-85F3-4224-8A7A-5732706B29DF}" maximized="1" windowWidth="0" windowHeight="0" activeSheetId="0"/>
    <customWorkbookView name="Bộ lọc 24" guid="{E0D4AF82-791E-40BB-A1F9-D05A9C7E26E9}" maximized="1" windowWidth="0" windowHeight="0" activeSheetId="0"/>
    <customWorkbookView name="Bộ lọc 23" guid="{7A0E2EFD-73B1-4D27-97B4-28DBDFC20F92}" maximized="1" windowWidth="0" windowHeight="0" activeSheetId="0"/>
    <customWorkbookView name="Bộ lọc 296" guid="{E827F5A7-6F54-41DB-8329-6336799CB231}" maximized="1" windowWidth="0" windowHeight="0" activeSheetId="0"/>
    <customWorkbookView name="Bộ lọc 175" guid="{105060DA-A580-4F44-B78B-06E50A7DAAE6}" maximized="1" windowWidth="0" windowHeight="0" activeSheetId="0"/>
    <customWorkbookView name="Bộ lọc 22" guid="{08B6A927-0230-4CD1-BF41-0DA86D3C81C2}" maximized="1" windowWidth="0" windowHeight="0" activeSheetId="0"/>
    <customWorkbookView name="Bộ lọc 174" guid="{96B1A8DC-3F4D-4487-A982-6316A356786A}" maximized="1" windowWidth="0" windowHeight="0" activeSheetId="0"/>
    <customWorkbookView name="Bộ lọc 295" guid="{1B178C04-1680-4138-A551-2A536B7F74D2}" maximized="1" windowWidth="0" windowHeight="0" activeSheetId="0"/>
    <customWorkbookView name="Bộ lọc 294" guid="{CAC5767D-6332-4E0E-BE76-7A2314F4DCB1}" maximized="1" windowWidth="0" windowHeight="0" activeSheetId="0"/>
    <customWorkbookView name="Bộ lọc 173" guid="{DB79CFC1-677F-4A0A-BEB0-D882062123F6}" maximized="1" windowWidth="0" windowHeight="0" activeSheetId="0"/>
    <customWorkbookView name="Bộ lọc 21" guid="{A9D0553D-1A87-4539-B8E6-336A1312FCC7}" maximized="1" windowWidth="0" windowHeight="0" activeSheetId="0"/>
    <customWorkbookView name="Bộ lọc 293" guid="{367177B2-5AA5-43A9-87E1-9FF63B2DAD87}" maximized="1" windowWidth="0" windowHeight="0" activeSheetId="0"/>
    <customWorkbookView name="Bộ lọc 20" guid="{C4FBF411-B9A8-46A1-B693-C0B41C0124B6}" maximized="1" windowWidth="0" windowHeight="0" activeSheetId="0"/>
    <customWorkbookView name="Bộ lọc 172" guid="{57CFE246-E35B-4885-BD04-28539F53A10A}" maximized="1" windowWidth="0" windowHeight="0" activeSheetId="0"/>
    <customWorkbookView name="Bộ lọc 292" guid="{64C51EA5-7E67-45AF-985C-5501056E4CC9}" maximized="1" windowWidth="0" windowHeight="0" activeSheetId="0"/>
    <customWorkbookView name="Bộ lọc 171" guid="{2350A1BE-34FC-4C45-9F4C-88648150ED61}" maximized="1" windowWidth="0" windowHeight="0" activeSheetId="0"/>
    <customWorkbookView name="Bộ lọc 291" guid="{5798262E-5FA6-4468-B972-0432EA70800F}" maximized="1" windowWidth="0" windowHeight="0" activeSheetId="0"/>
    <customWorkbookView name="Bộ lọc 170" guid="{E0B0EA3B-7135-4663-829D-EB492AF338E1}" maximized="1" windowWidth="0" windowHeight="0" activeSheetId="0"/>
    <customWorkbookView name="Bộ lọc 290" guid="{4B822569-3DD0-432C-A080-E8E15CB1E3C5}" maximized="1" windowWidth="0" windowHeight="0" activeSheetId="0"/>
    <customWorkbookView name="Bộ lọc 19" guid="{2D3A55FD-1E97-4A3B-870A-C9A838D3F595}" maximized="1" windowWidth="0" windowHeight="0" activeSheetId="0"/>
    <customWorkbookView name="Bộ lọc 18" guid="{CD74AEE1-A787-4970-BF4F-DA9B107665FD}" maximized="1" windowWidth="0" windowHeight="0" activeSheetId="0"/>
    <customWorkbookView name="Bộ lọc 17" guid="{76C78192-D9D1-4EFE-A6FB-47595E080325}" maximized="1" windowWidth="0" windowHeight="0" activeSheetId="0"/>
    <customWorkbookView name="Bộ lọc 16" guid="{61ED9113-3049-4041-818B-4FEE5535F758}" maximized="1" windowWidth="0" windowHeight="0" activeSheetId="0"/>
    <customWorkbookView name="Bộ lọc 189" guid="{46916F0D-9693-4A44-AF5D-A39CFD84F3C7}" maximized="1" windowWidth="0" windowHeight="0" activeSheetId="0"/>
    <customWorkbookView name="Bộ lọc 15" guid="{C0D71719-FF11-4300-936F-0A6EFE49CB96}" maximized="1" windowWidth="0" windowHeight="0" activeSheetId="0"/>
    <customWorkbookView name="Bộ lọc 188" guid="{7C8A9CCF-AB82-4365-86CB-3086C548F7D3}" maximized="1" windowWidth="0" windowHeight="0" activeSheetId="0"/>
    <customWorkbookView name="Bộ lọc 14" guid="{5D30F505-302F-440C-915C-6E52C40F74DA}" maximized="1" windowWidth="0" windowHeight="0" activeSheetId="0"/>
    <customWorkbookView name="Bộ lọc 187" guid="{B05EB7C8-BDED-42E3-A82F-B834450A42E6}" maximized="1" windowWidth="0" windowHeight="0" activeSheetId="0"/>
    <customWorkbookView name="Bộ lọc 13" guid="{C4DCCB39-F9C9-4956-B676-319EA168DE95}" maximized="1" windowWidth="0" windowHeight="0" activeSheetId="0"/>
    <customWorkbookView name="Bộ lọc 186" guid="{00FAD761-DEE3-41A5-85F0-48184470282F}" maximized="1" windowWidth="0" windowHeight="0" activeSheetId="0"/>
    <customWorkbookView name="Bộ lọc 12" guid="{D3AF4015-D96A-450D-A53E-DC963C19C4D0}" maximized="1" windowWidth="0" windowHeight="0" activeSheetId="0"/>
    <customWorkbookView name="Bộ lọc 185" guid="{8CD73CE9-100C-4DAB-9D2B-04E3999340A5}" maximized="1" windowWidth="0" windowHeight="0" activeSheetId="0"/>
    <customWorkbookView name="Bộ lọc 11" guid="{ACD5F926-DC64-42AF-B2AA-5D04B457E8F6}" maximized="1" windowWidth="0" windowHeight="0" activeSheetId="0"/>
    <customWorkbookView name="Bộ lọc 184" guid="{872B7CED-1219-4F76-8017-1CA4942FCC8C}" maximized="1" windowWidth="0" windowHeight="0" activeSheetId="0"/>
    <customWorkbookView name="Bộ lọc 10" guid="{A889F8AF-60E4-4C44-9082-34ABB39A2343}" maximized="1" windowWidth="0" windowHeight="0" activeSheetId="0"/>
    <customWorkbookView name="Bộ lọc 183" guid="{363B6978-EB50-4D4A-95A8-C6BECF6F0C79}" maximized="1" windowWidth="0" windowHeight="0" activeSheetId="0"/>
    <customWorkbookView name="Bộ lọc 182" guid="{729C0DA0-15C6-4C8C-81F4-410044AC628F}" maximized="1" windowWidth="0" windowHeight="0" activeSheetId="0"/>
    <customWorkbookView name="Bộ lọc 181" guid="{1A05B01B-0818-411B-B2C3-878911116D78}" maximized="1" windowWidth="0" windowHeight="0" activeSheetId="0"/>
    <customWorkbookView name="Bộ lọc 180" guid="{CB8868F0-B6FB-439F-83F9-48DD1FAC37D8}" maximized="1" windowWidth="0" windowHeight="0" activeSheetId="0"/>
    <customWorkbookView name="Bộ lọc 199" guid="{0D0552A4-E3E1-48FD-B05B-9F9398DB6F7D}" maximized="1" windowWidth="0" windowHeight="0" activeSheetId="0"/>
    <customWorkbookView name="Bộ lọc 198" guid="{BBEE350C-2667-44FB-AAE1-705969830FEC}" maximized="1" windowWidth="0" windowHeight="0" activeSheetId="0"/>
    <customWorkbookView name="Bộ lọc 197" guid="{BD05A097-3A8F-48F4-B82F-AA868A2FDDD2}" maximized="1" windowWidth="0" windowHeight="0" activeSheetId="0"/>
    <customWorkbookView name="Bộ lọc 196" guid="{E8565E93-8AAC-4F76-9EC0-15EC10761DC4}" maximized="1" windowWidth="0" windowHeight="0" activeSheetId="0"/>
    <customWorkbookView name="Bộ lọc 195" guid="{E46195DD-218B-4D06-AA50-4E8591C00545}" maximized="1" windowWidth="0" windowHeight="0" activeSheetId="0"/>
    <customWorkbookView name="Bộ lọc 194" guid="{198CDC0A-BABC-4910-90BC-691BF4B405DE}" maximized="1" windowWidth="0" windowHeight="0" activeSheetId="0"/>
    <customWorkbookView name="Bộ lọc 193" guid="{E726E7DB-A4E1-4F35-A2AF-B429DB3E2A9B}" maximized="1" windowWidth="0" windowHeight="0" activeSheetId="0"/>
    <customWorkbookView name="Bộ lọc 192" guid="{09B91E3E-10AF-4C7D-9956-E0A315352E3B}" maximized="1" windowWidth="0" windowHeight="0" activeSheetId="0"/>
    <customWorkbookView name="Bộ lọc 191" guid="{45F00C02-F4B5-4F68-BCF3-E5C3C76B05D3}" maximized="1" windowWidth="0" windowHeight="0" activeSheetId="0"/>
    <customWorkbookView name="Bộ lọc 190" guid="{94A364B3-648E-493A-85DC-6B384DCEC318}" maximized="1" windowWidth="0" windowHeight="0" activeSheetId="0"/>
    <customWorkbookView name="Bộ lọc 303" guid="{912D5156-159F-489E-BE60-184FB84E9D21}" maximized="1" windowWidth="0" windowHeight="0" activeSheetId="0"/>
    <customWorkbookView name="Bộ lọc 302" guid="{0477E1E4-FBB1-4DC4-8D4B-B8F841B7EEB7}" maximized="1" windowWidth="0" windowHeight="0" activeSheetId="0"/>
    <customWorkbookView name="Bộ lọc 301" guid="{ABDC67BC-3793-4476-B97F-4B6413978FE2}" maximized="1" windowWidth="0" windowHeight="0" activeSheetId="0"/>
    <customWorkbookView name="Bộ lọc 300" guid="{19D5C000-0356-4348-8477-A21DE9F9C84C}" maximized="1" windowWidth="0" windowHeight="0" activeSheetId="0"/>
    <customWorkbookView name="Bộ lọc 309" guid="{0D246741-086A-49D5-82CE-8E9C509C280A}" maximized="1" windowWidth="0" windowHeight="0" activeSheetId="0"/>
    <customWorkbookView name="Bộ lọc 308" guid="{14D1BE11-B3D0-4587-B791-E47F3B8C108E}" maximized="1" windowWidth="0" windowHeight="0" activeSheetId="0"/>
    <customWorkbookView name="Bộ lọc 307" guid="{0C4A326D-F6E4-4374-A3FA-1729196EF1E7}" maximized="1" windowWidth="0" windowHeight="0" activeSheetId="0"/>
    <customWorkbookView name="Bộ lọc 306" guid="{BEC1CA38-59CC-4080-BA95-E7490F4D61E1}" maximized="1" windowWidth="0" windowHeight="0" activeSheetId="0"/>
    <customWorkbookView name="Bộ lọc 305" guid="{72F91BB7-0733-44FB-950D-7F5E183EDADC}" maximized="1" windowWidth="0" windowHeight="0" activeSheetId="0"/>
    <customWorkbookView name="Bộ lọc 304" guid="{2736B87C-63DD-46FC-BB05-F99757A71904}" maximized="1" windowWidth="0" windowHeight="0" activeSheetId="0"/>
    <customWorkbookView name="Bộ lọc 314" guid="{14E0219C-09CF-447F-89AE-A09719C965B7}" maximized="1" windowWidth="0" windowHeight="0" activeSheetId="0"/>
    <customWorkbookView name="Bộ lọc 313" guid="{01433A7B-EE92-414B-A487-54DDBD209897}" maximized="1" windowWidth="0" windowHeight="0" activeSheetId="0"/>
    <customWorkbookView name="Bộ lọc 312" guid="{3C8F5E4B-E583-4EB4-B4B7-5180805088C4}" maximized="1" windowWidth="0" windowHeight="0" activeSheetId="0"/>
    <customWorkbookView name="Bộ lọc 311" guid="{D76F529F-3CAA-4FC2-8E38-B2EF863AB964}" maximized="1" windowWidth="0" windowHeight="0" activeSheetId="0"/>
    <customWorkbookView name="Bộ lọc 310" guid="{4D61293C-CE51-4574-AA31-299418D88D02}" maximized="1" windowWidth="0" windowHeight="0" activeSheetId="0"/>
    <customWorkbookView name="Bộ lọc 319" guid="{9FC09F4B-9484-4EB2-8521-193D63E31E87}" maximized="1" windowWidth="0" windowHeight="0" activeSheetId="0"/>
    <customWorkbookView name="Bộ lọc 318" guid="{FF30A4D3-9C70-48CE-AC0F-ED33987C8182}" maximized="1" windowWidth="0" windowHeight="0" activeSheetId="0"/>
    <customWorkbookView name="Bộ lọc 317" guid="{506DA402-7033-4745-B5F2-C20F0DF77913}" maximized="1" windowWidth="0" windowHeight="0" activeSheetId="0"/>
    <customWorkbookView name="Bộ lọc 316" guid="{4F2EF3CC-BEE5-4E7E-B637-1D368517EC02}" maximized="1" windowWidth="0" windowHeight="0" activeSheetId="0"/>
    <customWorkbookView name="Bộ lọc 315" guid="{A64E35F9-95EF-4C8F-A800-F065779E0318}" maximized="1" windowWidth="0" windowHeight="0" activeSheetId="0"/>
    <customWorkbookView name="Bộ lọc 325" guid="{8C1A1A96-0217-4CE1-A9F9-CB27B4B24928}" maximized="1" windowWidth="0" windowHeight="0" activeSheetId="0"/>
    <customWorkbookView name="Bộ lọc 204" guid="{D87C5775-C788-464A-8549-2B8CDFCE69BE}" maximized="1" windowWidth="0" windowHeight="0" activeSheetId="0"/>
    <customWorkbookView name="Bộ lọc 203" guid="{6C93031F-7F57-4F58-B793-A923AA0C1E4B}" maximized="1" windowWidth="0" windowHeight="0" activeSheetId="0"/>
    <customWorkbookView name="Bộ lọc 324" guid="{39AF948F-E2BB-4043-B04C-CA65757A31EB}" maximized="1" windowWidth="0" windowHeight="0" activeSheetId="0"/>
    <customWorkbookView name="Bộ lọc 323" guid="{248D8338-27E7-4E52-B74B-4B6D1FCE8974}" maximized="1" windowWidth="0" windowHeight="0" activeSheetId="0"/>
    <customWorkbookView name="Bộ lọc 202" guid="{69452BEA-4441-4E9B-BB85-5A12DFD00AC4}" maximized="1" windowWidth="0" windowHeight="0" activeSheetId="0"/>
    <customWorkbookView name="Bộ lọc 2" guid="{D3CB64F4-7655-487A-ADCE-6C19F375B723}" maximized="1" windowWidth="0" windowHeight="0" activeSheetId="0"/>
    <customWorkbookView name="Bộ lọc 322" guid="{3E183B25-5EA2-4022-8F83-AEDB33C72E15}" maximized="1" windowWidth="0" windowHeight="0" activeSheetId="0"/>
    <customWorkbookView name="Bộ lọc 201" guid="{0482EBD7-7467-4832-9FF3-2FE0D657C2E1}" maximized="1" windowWidth="0" windowHeight="0" activeSheetId="0"/>
    <customWorkbookView name="Bộ lọc 1" guid="{0E5EC875-1DBE-4326-90BD-7E69861EC5FB}" maximized="1" windowWidth="0" windowHeight="0" activeSheetId="0"/>
    <customWorkbookView name="Bộ lọc 200" guid="{0DA39944-2139-4ECF-B17A-FA604FC446B6}" maximized="1" windowWidth="0" windowHeight="0" activeSheetId="0"/>
    <customWorkbookView name="Bộ lọc 321" guid="{C29C0EAE-E5B1-4D85-A5C5-1D11F3612BD1}" maximized="1" windowWidth="0" windowHeight="0" activeSheetId="0"/>
    <customWorkbookView name="Bộ lọc 4" guid="{5684D754-D409-45F6-AE9C-95812574E4D1}" maximized="1" windowWidth="0" windowHeight="0" activeSheetId="0"/>
    <customWorkbookView name="Bộ lọc 320" guid="{94C9D6A5-F482-4A35-AA2D-053AD35DAE59}" maximized="1" windowWidth="0" windowHeight="0" activeSheetId="0"/>
    <customWorkbookView name="Bộ lọc 3" guid="{B2034F1A-82A8-4BD7-89A6-CF64BCAD46DE}" maximized="1" windowWidth="0" windowHeight="0" activeSheetId="0"/>
    <customWorkbookView name="Bộ lọc 6" guid="{142D16C3-DE6E-46EE-A628-6B5C88EF1322}" maximized="1" windowWidth="0" windowHeight="0" activeSheetId="0"/>
    <customWorkbookView name="Bộ lọc 5" guid="{28174882-4E7C-46D6-A3B6-825585DB2AA9}" maximized="1" windowWidth="0" windowHeight="0" activeSheetId="0"/>
    <customWorkbookView name="Bộ lọc 8" guid="{5D1557D6-CF71-4448-9896-C7A80E0001B2}" maximized="1" windowWidth="0" windowHeight="0" activeSheetId="0"/>
    <customWorkbookView name="Bộ lọc 7" guid="{F20AB95E-7312-4A6D-95F3-F2AF29B86E7A}" maximized="1" windowWidth="0" windowHeight="0" activeSheetId="0"/>
    <customWorkbookView name="Bộ lọc 209" guid="{76AA153E-24FA-4CEC-B763-CE898EE457D4}" maximized="1" windowWidth="0" windowHeight="0" activeSheetId="0"/>
    <customWorkbookView name="Bộ lọc 9" guid="{83FEDC91-5BF5-4813-BDF7-4C550EA06537}" maximized="1" windowWidth="0" windowHeight="0" activeSheetId="0"/>
    <customWorkbookView name="Bộ lọc 329" guid="{0606465B-3C62-4DD9-B59A-CA5F585CBACF}" maximized="1" windowWidth="0" windowHeight="0" activeSheetId="0"/>
    <customWorkbookView name="Bộ lọc 208" guid="{806A9591-5F75-4A4A-9DC9-A9C14B63E2FD}" maximized="1" windowWidth="0" windowHeight="0" activeSheetId="0"/>
    <customWorkbookView name="Bộ lọc 207" guid="{D7A0F85F-63E2-49DA-89F0-AB3A7010E23C}" maximized="1" windowWidth="0" windowHeight="0" activeSheetId="0"/>
    <customWorkbookView name="Bộ lọc 328" guid="{2A0E4428-B901-4FE4-B8FC-1E7219B5CC84}" maximized="1" windowWidth="0" windowHeight="0" activeSheetId="0"/>
    <customWorkbookView name="Bộ lọc 206" guid="{8A28909E-338B-4694-8466-F2E9C10EEC66}" maximized="1" windowWidth="0" windowHeight="0" activeSheetId="0"/>
    <customWorkbookView name="Bộ lọc 327" guid="{803C268D-70A0-4FF7-A153-B2F88B518D96}" maximized="1" windowWidth="0" windowHeight="0" activeSheetId="0"/>
    <customWorkbookView name="Bộ lọc 205" guid="{F46E420D-6A16-46B9-A68F-D28ACA8A3D84}" maximized="1" windowWidth="0" windowHeight="0" activeSheetId="0"/>
    <customWorkbookView name="Bộ lọc 326" guid="{3A65BAC1-7C43-40D7-BEC4-F4995D0ED665}" maximized="1" windowWidth="0" windowHeight="0" activeSheetId="0"/>
    <customWorkbookView name="Bộ lọc 336" guid="{3B42232C-C6ED-4895-B20A-75D593D5FC41}" maximized="1" windowWidth="0" windowHeight="0" activeSheetId="0"/>
    <customWorkbookView name="Bộ lọc 215" guid="{A1AD1DFF-6812-4650-BC0F-5D334EBB8089}" maximized="1" windowWidth="0" windowHeight="0" activeSheetId="0"/>
    <customWorkbookView name="Bộ lọc 335" guid="{3C7A75F5-CCB0-4309-8E39-6E3A2ED1D583}" maximized="1" windowWidth="0" windowHeight="0" activeSheetId="0"/>
    <customWorkbookView name="Bộ lọc 214" guid="{721C96DB-C25D-4717-9778-A5F164A1C91C}" maximized="1" windowWidth="0" windowHeight="0" activeSheetId="0"/>
    <customWorkbookView name="Bộ lọc 334" guid="{8F3A199E-8880-4209-B152-783939BA7D77}" maximized="1" windowWidth="0" windowHeight="0" activeSheetId="0"/>
    <customWorkbookView name="Bộ lọc 213" guid="{5CE0B75E-7571-4A24-8050-00C802004D7F}" maximized="1" windowWidth="0" windowHeight="0" activeSheetId="0"/>
    <customWorkbookView name="Bộ lọc 333" guid="{E0599561-0B63-494A-B68F-ACEC188127BB}" maximized="1" windowWidth="0" windowHeight="0" activeSheetId="0"/>
    <customWorkbookView name="Bộ lọc 212" guid="{F01447E8-1F04-4369-BBD1-7750342FAF48}" maximized="1" windowWidth="0" windowHeight="0" activeSheetId="0"/>
    <customWorkbookView name="Bộ lọc 332" guid="{B294D893-C8A0-4CEB-8955-2F0C5B6E6815}" maximized="1" windowWidth="0" windowHeight="0" activeSheetId="0"/>
    <customWorkbookView name="Bộ lọc 211" guid="{5D40B833-5921-496C-BFBD-3B6E1EA9A7F9}" maximized="1" windowWidth="0" windowHeight="0" activeSheetId="0"/>
    <customWorkbookView name="Bộ lọc 331" guid="{4075CAFD-78B2-433A-B0AD-6521FD5FA3B2}" maximized="1" windowWidth="0" windowHeight="0" activeSheetId="0"/>
    <customWorkbookView name="Bộ lọc 210" guid="{7CB30085-1D1D-4F0F-AABB-5802BC81E28E}" maximized="1" windowWidth="0" windowHeight="0" activeSheetId="0"/>
    <customWorkbookView name="Bộ lọc 330" guid="{284893C8-4C3E-4290-9786-692C089A848A}" maximized="1" windowWidth="0" windowHeight="0" activeSheetId="0"/>
    <customWorkbookView name="Bộ lọc 219" guid="{DEFAA58E-AED8-4C95-ACF3-3B03964CE19C}" maximized="1" windowWidth="0" windowHeight="0" activeSheetId="0"/>
    <customWorkbookView name="Bộ lọc 339" guid="{740A9A5C-D067-439B-8AE6-4E6C27A99BFA}" maximized="1" windowWidth="0" windowHeight="0" activeSheetId="0"/>
    <customWorkbookView name="Bộ lọc 218" guid="{BE1BB6EA-4D16-4831-ADD3-7911D2AA39F5}" maximized="1" windowWidth="0" windowHeight="0" activeSheetId="0"/>
    <customWorkbookView name="Bộ lọc 338" guid="{68160FFD-2D2E-447F-BC84-DAE02302A6A6}" maximized="1" windowWidth="0" windowHeight="0" activeSheetId="0"/>
    <customWorkbookView name="Bộ lọc 217" guid="{4BE5BEB7-1DD0-4513-95B6-63EBE024E783}" maximized="1" windowWidth="0" windowHeight="0" activeSheetId="0"/>
    <customWorkbookView name="Bộ lọc 337" guid="{C226FF5E-F168-4127-AC91-14F789A2E465}" maximized="1" windowWidth="0" windowHeight="0" activeSheetId="0"/>
    <customWorkbookView name="Bộ lọc 216" guid="{2C9973D0-98CB-40A0-9D33-A2C62BB13668}" maximized="1" windowWidth="0" windowHeight="0" activeSheetId="0"/>
    <customWorkbookView name="Bộ lọc 347" guid="{522EEF9F-509E-4D5E-B344-63C8FF44E52E}" maximized="1" windowWidth="0" windowHeight="0" activeSheetId="0"/>
    <customWorkbookView name="Bộ lọc 226" guid="{9AD7188D-4B45-42C8-B61F-7965E052BC6E}" maximized="1" windowWidth="0" windowHeight="0" activeSheetId="0"/>
    <customWorkbookView name="Bộ lọc 105" guid="{BDFBBEA6-D4EA-4AE3-B8E1-B445A59560D6}" maximized="1" windowWidth="0" windowHeight="0" activeSheetId="0"/>
    <customWorkbookView name="Bộ lọc 104" guid="{D746DEB8-D0C1-4A63-B377-658A5FA513CA}" maximized="1" windowWidth="0" windowHeight="0" activeSheetId="0"/>
    <customWorkbookView name="Bộ lọc 346" guid="{86D3BF94-6BB0-406F-BE81-F41F25C0456A}" maximized="1" windowWidth="0" windowHeight="0" activeSheetId="0"/>
    <customWorkbookView name="Bộ lọc 225" guid="{9980680C-0E63-4A53-96C5-B0F3A7152A1B}" maximized="1" windowWidth="0" windowHeight="0" activeSheetId="0"/>
    <customWorkbookView name="Bộ lọc 345" guid="{F75B5ADB-A303-4D4B-B631-3EA9D741CB9C}" maximized="1" windowWidth="0" windowHeight="0" activeSheetId="0"/>
    <customWorkbookView name="Bộ lọc 224" guid="{70E3111E-A060-4853-898B-51FB67DD3DE7}" maximized="1" windowWidth="0" windowHeight="0" activeSheetId="0"/>
    <customWorkbookView name="Bộ lọc 103" guid="{041B1D84-BC8A-43B3-913D-11744845C4C5}" maximized="1" windowWidth="0" windowHeight="0" activeSheetId="0"/>
    <customWorkbookView name="Bộ lọc 344" guid="{B4F5BCCC-8425-48A4-B0BB-6783D0132B91}" maximized="1" windowWidth="0" windowHeight="0" activeSheetId="0"/>
    <customWorkbookView name="Bộ lọc 223" guid="{7E8BBB80-C372-459D-A26E-3383CB2E4972}" maximized="1" windowWidth="0" windowHeight="0" activeSheetId="0"/>
    <customWorkbookView name="Bộ lọc 102" guid="{FD7CE434-AD52-4367-AA2A-9676D3BB409C}" maximized="1" windowWidth="0" windowHeight="0" activeSheetId="0"/>
    <customWorkbookView name="Bộ lọc 222" guid="{1721F618-BB97-4E12-AC22-1FBFFAD4FDC6}" maximized="1" windowWidth="0" windowHeight="0" activeSheetId="0"/>
    <customWorkbookView name="Bộ lọc 101" guid="{14CD90D6-53DD-4766-BEAD-72B55EF74C5C}" maximized="1" windowWidth="0" windowHeight="0" activeSheetId="0"/>
    <customWorkbookView name="Bộ lọc 343" guid="{4DD35CC2-E161-467C-9FE2-F8AFB7FE875A}" maximized="1" windowWidth="0" windowHeight="0" activeSheetId="0"/>
    <customWorkbookView name="Bộ lọc 342" guid="{15D2CE3C-8491-4BD9-B4F9-C781B67D1DBD}" maximized="1" windowWidth="0" windowHeight="0" activeSheetId="0"/>
    <customWorkbookView name="Bộ lọc 221" guid="{6F73C483-F885-4A82-9C74-4C903581580F}" maximized="1" windowWidth="0" windowHeight="0" activeSheetId="0"/>
    <customWorkbookView name="Bộ lọc 100" guid="{0E05EDE0-B219-44D2-B250-2DDDE113642B}" maximized="1" windowWidth="0" windowHeight="0" activeSheetId="0"/>
    <customWorkbookView name="Bộ lọc 341" guid="{F99E84DA-8796-49CC-A0A8-6C4E0F518494}" maximized="1" windowWidth="0" windowHeight="0" activeSheetId="0"/>
    <customWorkbookView name="Bộ lọc 220" guid="{8B8D7232-17BB-442E-BAD1-A16AB26876C6}" maximized="1" windowWidth="0" windowHeight="0" activeSheetId="0"/>
    <customWorkbookView name="Bộ lọc 340" guid="{9C8C61D9-3BB3-441F-B6F4-AB5BA62879F3}" maximized="1" windowWidth="0" windowHeight="0" activeSheetId="0"/>
    <customWorkbookView name="Bộ lọc 99" guid="{57C607FF-40B2-4838-8816-C9CBE6429653}" maximized="1" windowWidth="0" windowHeight="0" activeSheetId="0"/>
    <customWorkbookView name="Bộ lọc 98" guid="{D0F5317B-77E5-4F08-B4EF-666E76198B89}" maximized="1" windowWidth="0" windowHeight="0" activeSheetId="0"/>
    <customWorkbookView name="Bộ lọc 97" guid="{6C5B56A3-CFD9-4325-BC26-ED0AE4B1520C}" maximized="1" windowWidth="0" windowHeight="0" activeSheetId="0"/>
    <customWorkbookView name="Bộ lọc 96" guid="{3C335E01-5F2D-4F10-BFCA-469C9E477D20}" maximized="1" windowWidth="0" windowHeight="0" activeSheetId="0"/>
    <customWorkbookView name="Bộ lọc 95" guid="{E558F453-64E6-462A-AD07-26F424FEAF6A}" maximized="1" windowWidth="0" windowHeight="0" activeSheetId="0"/>
    <customWorkbookView name="Bộ lọc 94" guid="{CA150955-4E5E-4F4D-BC07-C8DE24EE4938}" maximized="1" windowWidth="0" windowHeight="0" activeSheetId="0"/>
    <customWorkbookView name="Bộ lọc 93" guid="{DD59C2E3-9DA4-48BF-AD30-0B36D823F792}" maximized="1" windowWidth="0" windowHeight="0" activeSheetId="0"/>
    <customWorkbookView name="Bộ lọc 92" guid="{19C60AE6-45A6-4F4D-B6ED-709242107F3F}" maximized="1" windowWidth="0" windowHeight="0" activeSheetId="0"/>
    <customWorkbookView name="Bộ lọc 109" guid="{E2A474DA-BCA4-47E9-8353-D892628C5739}" maximized="1" windowWidth="0" windowHeight="0" activeSheetId="0"/>
    <customWorkbookView name="Bộ lọc 229" guid="{ABCB56BD-7CB3-4127-AE98-BC6E3626CBE6}" maximized="1" windowWidth="0" windowHeight="0" activeSheetId="0"/>
    <customWorkbookView name="Bộ lọc 108" guid="{C04D4003-B580-4067-9D23-9678A56FAFEC}" maximized="1" windowWidth="0" windowHeight="0" activeSheetId="0"/>
    <customWorkbookView name="Bộ lọc 349" guid="{A58C43A2-2708-438D-99D6-467314FA8F0F}" maximized="1" windowWidth="0" windowHeight="0" activeSheetId="0"/>
    <customWorkbookView name="Bộ lọc 107" guid="{E22C3606-EAC6-483F-8C36-9E9CF86F4C8B}" maximized="1" windowWidth="0" windowHeight="0" activeSheetId="0"/>
    <customWorkbookView name="Bộ lọc 228" guid="{0BE5C9C4-0AEF-40C1-9B39-099762E30160}" maximized="1" windowWidth="0" windowHeight="0" activeSheetId="0"/>
    <customWorkbookView name="Bộ lọc 348" guid="{014A4FF7-B098-4804-A6A6-C1D7D59E27EA}" maximized="1" windowWidth="0" windowHeight="0" activeSheetId="0"/>
    <customWorkbookView name="Bộ lọc 227" guid="{D6705364-A1FF-4D7E-B6FA-B219C49808CC}" maximized="1" windowWidth="0" windowHeight="0" activeSheetId="0"/>
    <customWorkbookView name="Bộ lọc 106" guid="{5351C535-78AB-44BA-815B-643EDC5FB757}" maximized="1" windowWidth="0" windowHeight="0" activeSheetId="0"/>
    <customWorkbookView name="Bộ lọc 358" guid="{DD410F08-4BF2-4E95-ADB9-E4E68084E973}" maximized="1" windowWidth="0" windowHeight="0" activeSheetId="0"/>
    <customWorkbookView name="Bộ lọc 237" guid="{A62BF4F1-19BC-4A82-8DB1-7CA6D038A36C}" maximized="1" windowWidth="0" windowHeight="0" activeSheetId="0"/>
    <customWorkbookView name="Bộ lọc 116" guid="{129C7B0F-2B04-4EA1-A308-DB6DC91E1177}" maximized="1" windowWidth="0" windowHeight="0" activeSheetId="0"/>
    <customWorkbookView name="Bộ lọc 357" guid="{514F61E6-9252-49D4-ACEA-00CCAC75C567}" maximized="1" windowWidth="0" windowHeight="0" activeSheetId="0"/>
    <customWorkbookView name="Bộ lọc 236" guid="{633B71F6-E07C-4608-8331-9C5C0BBED97F}" maximized="1" windowWidth="0" windowHeight="0" activeSheetId="0"/>
    <customWorkbookView name="Bộ lọc 115" guid="{1740032D-E2B7-429C-838E-8E397F6E3DA0}" maximized="1" windowWidth="0" windowHeight="0" activeSheetId="0"/>
    <customWorkbookView name="Bộ lọc 235" guid="{8E5B3CE1-9667-4430-918C-A61F99E19B49}" maximized="1" windowWidth="0" windowHeight="0" activeSheetId="0"/>
    <customWorkbookView name="Bộ lọc 356" guid="{E212003B-A042-487E-B5DF-48974240D975}" maximized="1" windowWidth="0" windowHeight="0" activeSheetId="0"/>
    <customWorkbookView name="Bộ lọc 114" guid="{C0DBD9F1-835B-4319-907C-C7FC68E91D1A}" maximized="1" windowWidth="0" windowHeight="0" activeSheetId="0"/>
    <customWorkbookView name="Bộ lọc 355" guid="{21C0C58F-03A2-494E-8E34-008DFC8BA3AF}" maximized="1" windowWidth="0" windowHeight="0" activeSheetId="0"/>
    <customWorkbookView name="Bộ lọc 234" guid="{3535D756-778F-4117-83C2-6822E1EF877C}" maximized="1" windowWidth="0" windowHeight="0" activeSheetId="0"/>
    <customWorkbookView name="Bộ lọc 113" guid="{3045CB95-567C-46A5-BEE5-D94B53D15307}" maximized="1" windowWidth="0" windowHeight="0" activeSheetId="0"/>
    <customWorkbookView name="Bộ lọc 354" guid="{83E41F59-5365-46F8-A16A-EF5C09176F51}" maximized="1" windowWidth="0" windowHeight="0" activeSheetId="0"/>
    <customWorkbookView name="Bộ lọc 233" guid="{76CF80A2-E944-4FFD-B056-59E46480CC2E}" maximized="1" windowWidth="0" windowHeight="0" activeSheetId="0"/>
    <customWorkbookView name="Bộ lọc 112" guid="{63AD3501-7431-4A68-BB17-30FE123DB16B}" maximized="1" windowWidth="0" windowHeight="0" activeSheetId="0"/>
    <customWorkbookView name="Bộ lọc 353" guid="{2822C641-ECDF-41FC-AA68-5E832ED689FE}" maximized="1" windowWidth="0" windowHeight="0" activeSheetId="0"/>
    <customWorkbookView name="Bộ lọc 111" guid="{5C27ABB6-DAA4-4024-ABEC-84A9A1D033F7}" maximized="1" windowWidth="0" windowHeight="0" activeSheetId="0"/>
    <customWorkbookView name="Bộ lọc 232" guid="{6F97009C-A56E-4DAB-9664-B5B39A6E233F}" maximized="1" windowWidth="0" windowHeight="0" activeSheetId="0"/>
    <customWorkbookView name="Bộ lọc 352" guid="{59D98452-FA83-4275-ACF2-DEF26414E5E2}" maximized="1" windowWidth="0" windowHeight="0" activeSheetId="0"/>
    <customWorkbookView name="Bộ lọc 110" guid="{CE8A33F8-2D81-4C97-A6D9-77F2275F9189}" maximized="1" windowWidth="0" windowHeight="0" activeSheetId="0"/>
    <customWorkbookView name="Bộ lọc 231" guid="{24111918-4020-4FD6-B189-5C0D6B5D940F}" maximized="1" windowWidth="0" windowHeight="0" activeSheetId="0"/>
    <customWorkbookView name="Bộ lọc 230" guid="{25375CAB-EC66-4D53-B6E8-5A8B511D8F27}" maximized="1" windowWidth="0" windowHeight="0" activeSheetId="0"/>
    <customWorkbookView name="Bộ lọc 351" guid="{9EEF469D-FA48-463B-956D-950ABDDE5ED8}" maximized="1" windowWidth="0" windowHeight="0" activeSheetId="0"/>
    <customWorkbookView name="Bộ lọc 89" guid="{043D4B92-FEC0-4A09-9244-1F4D5A464F1C}" maximized="1" windowWidth="0" windowHeight="0" activeSheetId="0"/>
    <customWorkbookView name="Bộ lọc 350" guid="{89A9B13C-AE3B-41D6-88B7-953DF9757174}" maximized="1" windowWidth="0" windowHeight="0" activeSheetId="0"/>
    <customWorkbookView name="Bộ lọc 88" guid="{D7D8BABC-B8D1-49DF-9DAC-EC76E50457B4}" maximized="1" windowWidth="0" windowHeight="0" activeSheetId="0"/>
    <customWorkbookView name="Bộ lọc 87" guid="{EAD797D0-A69E-4F6D-8D10-870723295613}" maximized="1" windowWidth="0" windowHeight="0" activeSheetId="0"/>
    <customWorkbookView name="Bộ lọc 86" guid="{C2D4D0BD-6D4C-4502-974D-18212404F80C}" maximized="1" windowWidth="0" windowHeight="0" activeSheetId="0"/>
    <customWorkbookView name="Bộ lọc 85" guid="{D46BE7F4-2772-4F2B-AF74-1627605B46C4}" maximized="1" windowWidth="0" windowHeight="0" activeSheetId="0"/>
    <customWorkbookView name="Bộ lọc 84" guid="{694BA8C6-5769-49DA-824E-1375BC7F8455}" maximized="1" windowWidth="0" windowHeight="0" activeSheetId="0"/>
    <customWorkbookView name="Bộ lọc 83" guid="{D189EB14-0E91-4559-9EBC-AD460D0AF098}" maximized="1" windowWidth="0" windowHeight="0" activeSheetId="0"/>
    <customWorkbookView name="Bộ lọc 82" guid="{BD2D3A6B-F54F-4CCD-905B-53831908B57F}" maximized="1" windowWidth="0" windowHeight="0" activeSheetId="0"/>
    <customWorkbookView name="Bộ lọc 81" guid="{4EA8608A-3BD5-4E60-AA1C-55D455CE1062}" maximized="1" windowWidth="0" windowHeight="0" activeSheetId="0"/>
    <customWorkbookView name="Bộ lọc 91" guid="{AA0950A5-1D56-4B49-A1D3-41FF1079DE07}" maximized="1" windowWidth="0" windowHeight="0" activeSheetId="0"/>
    <customWorkbookView name="Bộ lọc 90" guid="{42BEC9B0-E1F4-4060-81B9-4974793337A4}" maximized="1" windowWidth="0" windowHeight="0" activeSheetId="0"/>
    <customWorkbookView name="Bộ lọc 119" guid="{D5E56055-3A58-4BFA-997E-4B77F055C23F}" maximized="1" windowWidth="0" windowHeight="0" activeSheetId="0"/>
    <customWorkbookView name="Bộ lọc 239" guid="{C43C408F-AF4B-40CA-9856-0F98B62DCA18}" maximized="1" windowWidth="0" windowHeight="0" activeSheetId="0"/>
    <customWorkbookView name="Bộ lọc 118" guid="{21458530-48BB-458A-996A-AAB5520CBCB7}" maximized="1" windowWidth="0" windowHeight="0" activeSheetId="0"/>
    <customWorkbookView name="Bộ lọc 359" guid="{20A4DB44-048A-4EAE-8320-2749484C52D2}" maximized="1" windowWidth="0" windowHeight="0" activeSheetId="0"/>
    <customWorkbookView name="Bộ lọc 238" guid="{00A6345A-1252-4034-88C2-E447EC4AAD1F}" maximized="1" windowWidth="0" windowHeight="0" activeSheetId="0"/>
    <customWorkbookView name="Bộ lọc 117" guid="{D2FFFD74-7EF9-437D-9C59-3326C1CF8FFB}" maximized="1" windowWidth="0" windowHeight="0" activeSheetId="0"/>
    <customWorkbookView name="Bộ lọc 369" guid="{5941C4B9-D32B-4B09-B087-B8C1B9A5FBC8}" maximized="1" windowWidth="0" windowHeight="0" activeSheetId="0"/>
    <customWorkbookView name="Bộ lọc 127" guid="{30ED2990-B997-4B9A-84AA-006E3054966C}" maximized="1" windowWidth="0" windowHeight="0" activeSheetId="0"/>
    <customWorkbookView name="Bộ lọc 248" guid="{6F555B2A-815F-44E2-8C23-475290AEAF7F}" maximized="1" windowWidth="0" windowHeight="0" activeSheetId="0"/>
    <customWorkbookView name="Bộ lọc 368" guid="{C9EBE86F-2155-428B-9BBD-6419C1F718D7}" maximized="1" windowWidth="0" windowHeight="0" activeSheetId="0"/>
    <customWorkbookView name="Bộ lọc 247" guid="{C3C71EBB-75E0-44B9-9538-0032C4747E5B}" maximized="1" windowWidth="0" windowHeight="0" activeSheetId="0"/>
    <customWorkbookView name="Bộ lọc 126" guid="{C1C89704-F4D6-4FC0-8F14-E37C67996E80}" maximized="1" windowWidth="0" windowHeight="0" activeSheetId="0"/>
    <customWorkbookView name="Bộ lọc 367" guid="{B7E0663E-68D2-467E-9D66-5D64B8327F3C}" maximized="1" windowWidth="0" windowHeight="0" activeSheetId="0"/>
    <customWorkbookView name="Bộ lọc 246" guid="{BBE93305-D5F3-4910-BB29-FD7800374A90}" maximized="1" windowWidth="0" windowHeight="0" activeSheetId="0"/>
    <customWorkbookView name="Bộ lọc 125" guid="{06FFAC2D-749B-4C7D-BE61-DDE0A4E800B6}" maximized="1" windowWidth="0" windowHeight="0" activeSheetId="0"/>
    <customWorkbookView name="Bộ lọc 366" guid="{49D1A2FA-4557-4930-8439-A85F1AFC4BB3}" maximized="1" windowWidth="0" windowHeight="0" activeSheetId="0"/>
    <customWorkbookView name="Bộ lọc 245" guid="{79A26A3F-A525-4E2F-BADA-7467724D6402}" maximized="1" windowWidth="0" windowHeight="0" activeSheetId="0"/>
    <customWorkbookView name="Bộ lọc 124" guid="{614F3360-A2BA-49F6-81D9-6730ECDDE2A3}" maximized="1" windowWidth="0" windowHeight="0" activeSheetId="0"/>
    <customWorkbookView name="Bộ lọc 365" guid="{CF5A4503-52C0-4BFF-BD1E-0E29097DFBDF}" maximized="1" windowWidth="0" windowHeight="0" activeSheetId="0"/>
    <customWorkbookView name="Bộ lọc 123" guid="{8AFC7DC6-A5CE-4074-B32F-9B0FCDAE4E4D}" maximized="1" windowWidth="0" windowHeight="0" activeSheetId="0"/>
    <customWorkbookView name="Bộ lọc 244" guid="{B97336EF-AB47-4277-85D4-7E05C634CB35}" maximized="1" windowWidth="0" windowHeight="0" activeSheetId="0"/>
    <customWorkbookView name="Bộ lọc 364" guid="{2A427445-0EBA-47ED-BA95-FD1BEC94620A}" maximized="1" windowWidth="0" windowHeight="0" activeSheetId="0"/>
    <customWorkbookView name="Bộ lọc 243" guid="{E2BBFE41-41DA-43EE-AD98-57D85D70070A}" maximized="1" windowWidth="0" windowHeight="0" activeSheetId="0"/>
    <customWorkbookView name="Bộ lọc 122" guid="{1729A0DB-0F23-44D3-A457-FB4E3FBAF0AA}" maximized="1" windowWidth="0" windowHeight="0" activeSheetId="0"/>
    <customWorkbookView name="Bộ lọc 363" guid="{9E534C6F-13FF-4807-969C-69790846A23C}" maximized="1" windowWidth="0" windowHeight="0" activeSheetId="0"/>
    <customWorkbookView name="Bộ lọc 242" guid="{4BC8C250-1302-4A2B-B605-0B194C115803}" maximized="1" windowWidth="0" windowHeight="0" activeSheetId="0"/>
    <customWorkbookView name="Bộ lọc 79" guid="{914E1963-80B0-4089-9973-2497D6BFDD15}" maximized="1" windowWidth="0" windowHeight="0" activeSheetId="0"/>
    <customWorkbookView name="Bộ lọc 121" guid="{74768411-B07E-4BAA-99EF-165F6BC5076E}" maximized="1" windowWidth="0" windowHeight="0" activeSheetId="0"/>
    <customWorkbookView name="Bộ lọc 362" guid="{AE4466FC-28D3-420C-8CCF-2113DF1FA2EF}" maximized="1" windowWidth="0" windowHeight="0" activeSheetId="0"/>
    <customWorkbookView name="Bộ lọc 241" guid="{EB9D5BC3-A508-4F8D-BA0A-9AD62CEF36B8}" maximized="1" windowWidth="0" windowHeight="0" activeSheetId="0"/>
    <customWorkbookView name="Bộ lọc 78" guid="{A1AC52F0-9B12-4C4C-9258-1EEF3E0D8A5D}" maximized="1" windowWidth="0" windowHeight="0" activeSheetId="0"/>
    <customWorkbookView name="Bộ lọc 120" guid="{1A0E89AB-F879-44C8-81F6-6A286F0BB518}" maximized="1" windowWidth="0" windowHeight="0" activeSheetId="0"/>
    <customWorkbookView name="Bộ lọc 361" guid="{5C9FE1B5-70C9-4A3B-9A41-EBF2301F1BB2}" maximized="1" windowWidth="0" windowHeight="0" activeSheetId="0"/>
    <customWorkbookView name="Bộ lọc 240" guid="{1071BB29-0F43-44A1-B078-DBF78515F44F}" maximized="1" windowWidth="0" windowHeight="0" activeSheetId="0"/>
    <customWorkbookView name="Bộ lọc 77" guid="{8E1CA09D-E324-4052-B14A-7FC7576FD573}" maximized="1" windowWidth="0" windowHeight="0" activeSheetId="0"/>
    <customWorkbookView name="Bộ lọc 360" guid="{F7A7B5F6-11D6-4C31-92D5-56EDC01E364F}" maximized="1" windowWidth="0" windowHeight="0" activeSheetId="0"/>
    <customWorkbookView name="Bộ lọc 76" guid="{9C400ABF-FF91-40F2-B784-405228AE80AF}" maximized="1" windowWidth="0" windowHeight="0" activeSheetId="0"/>
    <customWorkbookView name="Bộ lọc 75" guid="{BD151E05-FF5A-4DC0-97E6-A424C5E4A2A7}" maximized="1" windowWidth="0" windowHeight="0" activeSheetId="0"/>
    <customWorkbookView name="Bộ lọc 74" guid="{589A642B-200C-44FA-A5E0-601114846918}" maximized="1" windowWidth="0" windowHeight="0" activeSheetId="0"/>
    <customWorkbookView name="Bộ lọc 73" guid="{AB9792B7-0ABD-41DA-A682-0884F34DC76B}" maximized="1" windowWidth="0" windowHeight="0" activeSheetId="0"/>
    <customWorkbookView name="Bộ lọc 72" guid="{65E9BAA5-DD58-4D43-87C7-DA5446645646}" maximized="1" windowWidth="0" windowHeight="0" activeSheetId="0"/>
    <customWorkbookView name="Bộ lọc 71" guid="{4E08AF3E-A96D-488E-BCE4-BBAD16B990A9}" maximized="1" windowWidth="0" windowHeight="0" activeSheetId="0"/>
    <customWorkbookView name="Bộ lọc 70" guid="{A6420E26-6B34-4CAB-9DC3-B3F5F6B15911}" maximized="1" windowWidth="0" windowHeight="0" activeSheetId="0"/>
    <customWorkbookView name="Bộ lọc 80" guid="{7EE61525-7D86-4ADA-9A1F-726FA9675E61}" maximized="1" windowWidth="0" windowHeight="0" activeSheetId="0"/>
    <customWorkbookView name="Bộ lọc 129" guid="{10F299CE-F322-4E39-BBB5-26482B775C15}" maximized="1" windowWidth="0" windowHeight="0" activeSheetId="0"/>
    <customWorkbookView name="Bộ lọc 249" guid="{4FB79C13-C37E-4D65-A9C2-32239CEBAC21}" maximized="1" windowWidth="0" windowHeight="0" activeSheetId="0"/>
    <customWorkbookView name="Bộ lọc 128" guid="{8EC0E3B7-E53D-4E64-AD8E-ECD22C328975}" maximized="1" windowWidth="0" windowHeight="0" activeSheetId="0"/>
    <customWorkbookView name="Bộ lọc 138" guid="{178C3778-649E-41CD-84BB-8D5A7981F347}" maximized="1" windowWidth="0" windowHeight="0" activeSheetId="0"/>
    <customWorkbookView name="Bộ lọc 259" guid="{51A428C1-C477-4221-87EB-1D1889D56053}" maximized="1" windowWidth="0" windowHeight="0" activeSheetId="0"/>
    <customWorkbookView name="Bộ lọc 258" guid="{02EC9DF2-3E3A-4B42-A70B-A8080615A5FF}" maximized="1" windowWidth="0" windowHeight="0" activeSheetId="0"/>
    <customWorkbookView name="Bộ lọc 137" guid="{C56AE436-1A78-4752-B446-A1BE5BABED48}" maximized="1" windowWidth="0" windowHeight="0" activeSheetId="0"/>
    <customWorkbookView name="Bộ lọc 257" guid="{F981E4C0-057E-4553-A293-A94ECD8701E3}" maximized="1" windowWidth="0" windowHeight="0" activeSheetId="0"/>
    <customWorkbookView name="Bộ lọc 136" guid="{4F36B80F-73F9-4D68-BC7D-665FBBEAE81D}" maximized="1" windowWidth="0" windowHeight="0" activeSheetId="0"/>
    <customWorkbookView name="Bộ lọc 256" guid="{103196F6-B0A0-445F-89F5-169B42DDE157}" maximized="1" windowWidth="0" windowHeight="0" activeSheetId="0"/>
    <customWorkbookView name="Bộ lọc 135" guid="{517C83E2-2094-495B-AB1E-B64386538496}" maximized="1" windowWidth="0" windowHeight="0" activeSheetId="0"/>
    <customWorkbookView name="Bộ lọc 134" guid="{64796250-A87C-4AD6-A88F-AECBB1D5B0FA}" maximized="1" windowWidth="0" windowHeight="0" activeSheetId="0"/>
    <customWorkbookView name="Bộ lọc 255" guid="{374A2DBC-16D6-4396-B4B3-1837F366E74F}" maximized="1" windowWidth="0" windowHeight="0" activeSheetId="0"/>
    <customWorkbookView name="Bộ lọc 254" guid="{A5C0E651-6ECF-42D7-9945-B2DA6FA977DA}" maximized="1" windowWidth="0" windowHeight="0" activeSheetId="0"/>
    <customWorkbookView name="Bộ lọc 133" guid="{1523E0B0-E55B-425A-93F1-E922EEA0CB87}" maximized="1" windowWidth="0" windowHeight="0" activeSheetId="0"/>
    <customWorkbookView name="Bộ lọc 69" guid="{ADF84BAB-7C2D-4047-829E-A604132B03B3}" maximized="1" windowWidth="0" windowHeight="0" activeSheetId="0"/>
    <customWorkbookView name="Bộ lọc 132" guid="{08DE217E-B4A2-41ED-8FBA-356099666124}" maximized="1" windowWidth="0" windowHeight="0" activeSheetId="0"/>
    <customWorkbookView name="Bộ lọc 68" guid="{31B22E49-8B4D-4432-84BC-B3B1D603975A}" maximized="1" windowWidth="0" windowHeight="0" activeSheetId="0"/>
    <customWorkbookView name="Bộ lọc 253" guid="{E780F372-3B61-443F-A63D-E622AD884273}" maximized="1" windowWidth="0" windowHeight="0" activeSheetId="0"/>
    <customWorkbookView name="Bộ lọc 131" guid="{ACBD698D-C7D4-4188-94A5-BDCF6B7509C5}" maximized="1" windowWidth="0" windowHeight="0" activeSheetId="0"/>
    <customWorkbookView name="Bộ lọc 252" guid="{50AF5A0C-C665-42A9-9E30-E1B271AC240D}" maximized="1" windowWidth="0" windowHeight="0" activeSheetId="0"/>
    <customWorkbookView name="Bộ lọc 67" guid="{3541FE1F-9F1E-4600-8112-F9FA7069451E}" maximized="1" windowWidth="0" windowHeight="0" activeSheetId="0"/>
    <customWorkbookView name="Bộ lọc 251" guid="{1C79DD27-A405-427D-81A6-E386470BD356}" maximized="1" windowWidth="0" windowHeight="0" activeSheetId="0"/>
    <customWorkbookView name="Bộ lọc 130" guid="{F5316F44-9B92-4B6D-8E3A-796E6DA9B4D5}" maximized="1" windowWidth="0" windowHeight="0" activeSheetId="0"/>
    <customWorkbookView name="Bộ lọc 66" guid="{FDD8EEF2-C5DA-4C07-9C1A-7E08B36439AE}" maximized="1" windowWidth="0" windowHeight="0" activeSheetId="0"/>
    <customWorkbookView name="Bộ lọc 371" guid="{9EFB2B90-FCC7-4621-B0E0-53804585605D}" maximized="1" windowWidth="0" windowHeight="0" activeSheetId="0"/>
    <customWorkbookView name="Bộ lọc 65" guid="{BDD84782-F784-47AE-BAC0-7F774728C856}" maximized="1" windowWidth="0" windowHeight="0" activeSheetId="0"/>
    <customWorkbookView name="Bộ lọc 250" guid="{3B1076F8-55C9-413A-A107-273D04C2EF5C}" maximized="1" windowWidth="0" windowHeight="0" activeSheetId="0"/>
    <customWorkbookView name="Bộ lọc 370" guid="{738D6BF5-1BB5-469C-A2D0-AFB9A352C360}" maximized="1" windowWidth="0" windowHeight="0" activeSheetId="0"/>
    <customWorkbookView name="Bộ lọc 64" guid="{CB6D8F0E-3541-4C97-8732-8376D1AD4D1E}" maximized="1" windowWidth="0" windowHeight="0" activeSheetId="0"/>
    <customWorkbookView name="Bộ lọc 63" guid="{038EE604-D0F8-4053-8ED7-AF3EA00DE245}" maximized="1" windowWidth="0" windowHeight="0" activeSheetId="0"/>
    <customWorkbookView name="Bộ lọc 62" guid="{445D385C-8066-4A57-9847-4D3E0F4F7CCA}" maximized="1" windowWidth="0" windowHeight="0" activeSheetId="0"/>
    <customWorkbookView name="Bộ lọc 61" guid="{20CEEDC5-223E-4246-9D3E-AF38F8DF899C}" maximized="1" windowWidth="0" windowHeight="0" activeSheetId="0"/>
    <customWorkbookView name="Bộ lọc 60" guid="{9058C447-D3A7-4035-A684-A8435E04F2F9}" maximized="1" windowWidth="0" windowHeight="0" activeSheetId="0"/>
    <customWorkbookView name="Bộ lọc 139" guid="{D6FECBFD-2BA3-4747-B2EF-B20C527DBCFB}" maximized="1" windowWidth="0" windowHeight="0" activeSheetId="0"/>
    <customWorkbookView name="Bộ lọc 149" guid="{C349F3B0-E26C-4F8F-B242-0CF75A260160}" maximized="1" windowWidth="0" windowHeight="0" activeSheetId="0"/>
    <customWorkbookView name="Bộ lọc 269" guid="{AD85D6A7-A846-4A11-B4E3-FBDA1AA55A88}" maximized="1" windowWidth="0" windowHeight="0" activeSheetId="0"/>
    <customWorkbookView name="Bộ lọc 148" guid="{8E64031B-6F17-48E6-B3FD-FF838891670A}" maximized="1" windowWidth="0" windowHeight="0" activeSheetId="0"/>
    <customWorkbookView name="Bộ lọc 268" guid="{AF137AA6-0D8E-4773-8F38-FE93B1F91908}" maximized="1" windowWidth="0" windowHeight="0" activeSheetId="0"/>
    <customWorkbookView name="Bộ lọc 147" guid="{1CD15D4C-6510-4476-856C-473224D4071E}" maximized="1" windowWidth="0" windowHeight="0" activeSheetId="0"/>
    <customWorkbookView name="Bộ lọc 146" guid="{8E0C5A50-8AE8-40FA-AF64-92DD595E3459}" maximized="1" windowWidth="0" windowHeight="0" activeSheetId="0"/>
    <customWorkbookView name="Bộ lọc 267" guid="{F2CA80D9-B05E-4032-9E42-43D29394E7DB}" maximized="1" windowWidth="0" windowHeight="0" activeSheetId="0"/>
    <customWorkbookView name="Bộ lọc 266" guid="{10F79CBC-74F2-4B14-A1BB-2C266B0F6CED}" maximized="1" windowWidth="0" windowHeight="0" activeSheetId="0"/>
    <customWorkbookView name="Bộ lọc 59" guid="{4B8670E4-9B85-4B69-81A8-738CA3BFB855}" maximized="1" windowWidth="0" windowHeight="0" activeSheetId="0"/>
    <customWorkbookView name="Bộ lọc 145" guid="{7410D061-5D80-4A3E-9E48-6F4DD90B50A0}" maximized="1" windowWidth="0" windowHeight="0" activeSheetId="0"/>
    <customWorkbookView name="Bộ lọc 265" guid="{5FB8D883-5E12-48DA-92D3-1D32959C50C0}" maximized="1" windowWidth="0" windowHeight="0" activeSheetId="0"/>
    <customWorkbookView name="Bộ lọc 58" guid="{E62AAEE4-D68D-41D0-92DB-3833CC4140D9}" maximized="1" windowWidth="0" windowHeight="0" activeSheetId="0"/>
    <customWorkbookView name="Bộ lọc 144" guid="{68722D25-4332-4DDD-A3CB-A99A6A67A7AE}" maximized="1" windowWidth="0" windowHeight="0" activeSheetId="0"/>
    <customWorkbookView name="Bộ lọc 264" guid="{9F1B2F2C-2BD0-4A2B-912D-AD12CE9C529C}" maximized="1" windowWidth="0" windowHeight="0" activeSheetId="0"/>
    <customWorkbookView name="Bộ lọc 57" guid="{0C65EE8C-BC34-4605-9274-E7EC21864F38}" maximized="1" windowWidth="0" windowHeight="0" activeSheetId="0"/>
    <customWorkbookView name="Bộ lọc 143" guid="{69B1427F-A054-4983-875B-DC1C88902074}" maximized="1" windowWidth="0" windowHeight="0" activeSheetId="0"/>
    <customWorkbookView name="Bộ lọc 56" guid="{D27BE0FD-7EF2-427E-B0C4-92B320EC96CE}" maximized="1" windowWidth="0" windowHeight="0" activeSheetId="0"/>
    <customWorkbookView name="Bộ lọc 142" guid="{C45EF850-ADD3-4C82-BBE5-41C9011522C1}" maximized="1" windowWidth="0" windowHeight="0" activeSheetId="0"/>
    <customWorkbookView name="Bộ lọc 263" guid="{3E04ADF9-E35C-4A3C-9040-FC1C727D32CB}" maximized="1" windowWidth="0" windowHeight="0" activeSheetId="0"/>
    <customWorkbookView name="Bộ lọc 55" guid="{29F4EE86-E59A-4157-8E53-0E771590C7C9}" maximized="1" windowWidth="0" windowHeight="0" activeSheetId="0"/>
    <customWorkbookView name="Bộ lọc 141" guid="{7B716EA3-2225-4779-AD4F-52FA8C8A4182}" maximized="1" windowWidth="0" windowHeight="0" activeSheetId="0"/>
    <customWorkbookView name="Bộ lọc 262" guid="{6AB134E1-AD24-42A0-A6B4-1447E6B82848}" maximized="1" windowWidth="0" windowHeight="0" activeSheetId="0"/>
    <customWorkbookView name="Bộ lọc 54" guid="{BE7D4F67-FBBC-409C-9BB6-B45554474B2F}" maximized="1" windowWidth="0" windowHeight="0" activeSheetId="0"/>
    <customWorkbookView name="Bộ lọc 261" guid="{825EE85B-E52E-412F-91B4-F2CCE9E79EEC}" maximized="1" windowWidth="0" windowHeight="0" activeSheetId="0"/>
    <customWorkbookView name="Bộ lọc 140" guid="{A361E81E-15DD-41D0-8E4D-70870EB0F2D0}" maximized="1" windowWidth="0" windowHeight="0" activeSheetId="0"/>
    <customWorkbookView name="Bộ lọc 53" guid="{8D238846-A1A7-4753-828A-22C9D261CD76}" maximized="1" windowWidth="0" windowHeight="0" activeSheetId="0"/>
    <customWorkbookView name="Bộ lọc 260" guid="{DD9D2FE0-DA0F-4A94-9D4E-3DDBCECE81E4}" maximized="1" windowWidth="0" windowHeight="0" activeSheetId="0"/>
    <customWorkbookView name="Bộ lọc 52" guid="{9E05C8AA-F61B-46F8-95FC-84FF680CC751}" maximized="1" windowWidth="0" windowHeight="0" activeSheetId="0"/>
    <customWorkbookView name="Bộ lọc 51" guid="{FC2DF034-696B-4BFC-A668-92B0FB0DF6CF}" maximized="1" windowWidth="0" windowHeight="0" activeSheetId="0"/>
    <customWorkbookView name="Bộ lọc 50" guid="{FB0E9E33-31D6-4DDE-A911-BDE00A431144}" maximized="1" windowWidth="0" windowHeight="0" activeSheetId="0"/>
    <customWorkbookView name="Bộ lọc 159" guid="{B5896940-FF85-49CE-AE5E-4403CEC75FE7}" maximized="1" windowWidth="0" windowHeight="0" activeSheetId="0"/>
    <customWorkbookView name="Bộ lọc 279" guid="{80E296DF-5106-490D-9484-9A63CC4E0C1D}" maximized="1" windowWidth="0" windowHeight="0" activeSheetId="0"/>
    <customWorkbookView name="Bộ lọc 158" guid="{A05E2CE3-9194-4019-A0A3-5D9C0D71B6EB}" maximized="1" windowWidth="0" windowHeight="0" activeSheetId="0"/>
    <customWorkbookView name="Bộ lọc 278" guid="{49596498-06AD-443C-80A4-9D3AD924FAFC}" maximized="1" windowWidth="0" windowHeight="0" activeSheetId="0"/>
    <customWorkbookView name="Bộ lọc 49" guid="{D407E56C-E3C7-4951-A3CA-22A2034DAF52}" maximized="1" windowWidth="0" windowHeight="0" activeSheetId="0"/>
    <customWorkbookView name="Bộ lọc 157" guid="{B5AD20ED-B943-4FB6-802C-FD9939D36539}" maximized="1" windowWidth="0" windowHeight="0" activeSheetId="0"/>
    <customWorkbookView name="Bộ lọc 277" guid="{2E53A595-789F-436A-A873-E98377B9634B}" maximized="1" windowWidth="0" windowHeight="0" activeSheetId="0"/>
    <customWorkbookView name="Bộ lọc 48" guid="{B2FA1891-CFAC-4D25-AA29-42E73FC91E24}" maximized="1" windowWidth="0" windowHeight="0" activeSheetId="0"/>
    <customWorkbookView name="Bộ lọc 156" guid="{7E8EA4A9-1A6C-4783-AD35-D3B91F5079BA}" maximized="1" windowWidth="0" windowHeight="0" activeSheetId="0"/>
    <customWorkbookView name="Bộ lọc 276" guid="{CA33CBE5-C0F0-4873-9A2C-5BDFC8383DB8}" maximized="1" windowWidth="0" windowHeight="0" activeSheetId="0"/>
    <customWorkbookView name="Bộ lọc 47" guid="{B3B3A293-5073-452A-B635-23D7C8A245BA}" maximized="1" windowWidth="0" windowHeight="0" activeSheetId="0"/>
    <customWorkbookView name="Bộ lọc 155" guid="{EE0D89A4-AA82-4C74-A6B6-63E322AF494C}" maximized="1" windowWidth="0" windowHeight="0" activeSheetId="0"/>
    <customWorkbookView name="Bộ lọc 275" guid="{A76AA002-3E64-4ADB-AE1C-27779CA23ABF}" maximized="1" windowWidth="0" windowHeight="0" activeSheetId="0"/>
    <customWorkbookView name="Bộ lọc 46" guid="{F5C84B77-0997-4291-A437-B2B5F354864F}" maximized="1" windowWidth="0" windowHeight="0" activeSheetId="0"/>
    <customWorkbookView name="Bộ lọc 154" guid="{7BDF4C52-EB14-48B1-900E-AD10F70F2521}" maximized="1" windowWidth="0" windowHeight="0" activeSheetId="0"/>
    <customWorkbookView name="Bộ lọc 274" guid="{9018A122-3A24-4219-BA5B-DF049D3F4760}" maximized="1" windowWidth="0" windowHeight="0" activeSheetId="0"/>
    <customWorkbookView name="Bộ lọc 45" guid="{4AF17893-DB79-4BA8-9768-AD57764BD63F}" maximized="1" windowWidth="0" windowHeight="0" activeSheetId="0"/>
    <customWorkbookView name="Bộ lọc 153" guid="{46BAF670-11B0-4365-AE5E-4F0B7ABB87B4}" maximized="1" windowWidth="0" windowHeight="0" activeSheetId="0"/>
    <customWorkbookView name="Bộ lọc 152" guid="{1935D50E-69E9-4BB2-9579-9122D795190D}" maximized="1" windowWidth="0" windowHeight="0" activeSheetId="0"/>
    <customWorkbookView name="Bộ lọc 273" guid="{C6837C82-4F6F-4B2C-BC92-6E639AE72F6F}" maximized="1" windowWidth="0" windowHeight="0" activeSheetId="0"/>
    <customWorkbookView name="Bộ lọc 44" guid="{0D7D8A23-D28A-4834-A9D4-F53EB4F021B2}" maximized="1" windowWidth="0" windowHeight="0" activeSheetId="0"/>
    <customWorkbookView name="Bộ lọc 272" guid="{CC6CA480-A4DA-4381-96A3-1AAD0E18679D}" maximized="1" windowWidth="0" windowHeight="0" activeSheetId="0"/>
    <customWorkbookView name="Bộ lọc 43" guid="{64F34FE5-F596-45C9-9CA1-E07B1B1F4B3E}" maximized="1" windowWidth="0" windowHeight="0" activeSheetId="0"/>
    <customWorkbookView name="Bộ lọc 151" guid="{32A34299-B49D-4CA0-A547-11FD1FBF0F15}" maximized="1" windowWidth="0" windowHeight="0" activeSheetId="0"/>
    <customWorkbookView name="Bộ lọc 271" guid="{75B79436-75BB-4B29-A4F6-1C7B237CF5EE}" maximized="1" windowWidth="0" windowHeight="0" activeSheetId="0"/>
    <customWorkbookView name="Bộ lọc 150" guid="{A0B360F7-169F-4B27-AA4C-C5248AEB34D3}" maximized="1" windowWidth="0" windowHeight="0" activeSheetId="0"/>
    <customWorkbookView name="Bộ lọc 42" guid="{D0B1A77B-04F1-4EDB-A76C-5FA855ABB384}" maximized="1" windowWidth="0" windowHeight="0" activeSheetId="0"/>
    <customWorkbookView name="Bộ lọc 270" guid="{E2D4C43B-0B5C-4596-8FDE-363D3721A1D3}" maximized="1" windowWidth="0" windowHeight="0" activeSheetId="0"/>
    <customWorkbookView name="Bộ lọc 41" guid="{1770EDA7-D59F-440C-9018-E87D73E2E38C}" maximized="1" windowWidth="0" windowHeight="0" activeSheetId="0"/>
    <customWorkbookView name="Bộ lọc 40" guid="{D22D4252-105A-431D-A5DA-F9BB3A3536F4}" maximized="1" windowWidth="0" windowHeight="0" activeSheetId="0"/>
    <customWorkbookView name="Bộ lọc 169" guid="{5C5C1D54-FAF9-41ED-A16C-DB5B9EDFAAAF}" maximized="1" windowWidth="0" windowHeight="0" activeSheetId="0"/>
    <customWorkbookView name="Bộ lọc 39" guid="{6CD66DC7-7A7D-412A-8C20-7A1F0A585CA9}" maximized="1" windowWidth="0" windowHeight="0" activeSheetId="0"/>
    <customWorkbookView name="Bộ lọc 289" guid="{9C07CB14-24FE-4CA2-AEFB-2A42C728ABF6}" maximized="1" windowWidth="0" windowHeight="0" activeSheetId="0"/>
    <customWorkbookView name="Bộ lọc 168" guid="{96451E87-8696-4634-8395-0A96073E1C11}" maximized="1" windowWidth="0" windowHeight="0" activeSheetId="0"/>
    <customWorkbookView name="Bộ lọc 38" guid="{85ED28CA-6BE6-471E-B0D0-BD8E0D0AC29E}" maximized="1" windowWidth="0" windowHeight="0" activeSheetId="0"/>
    <customWorkbookView name="Bộ lọc 288" guid="{5DC152B9-E8FC-4E4F-8AE9-6B23EB1734FB}" maximized="1" windowWidth="0" windowHeight="0" activeSheetId="0"/>
    <customWorkbookView name="Bộ lọc 37" guid="{4811A3E0-8FBF-4FA3-A875-546637619523}" maximized="1" windowWidth="0" windowHeight="0" activeSheetId="0"/>
    <customWorkbookView name="Bộ lọc 167" guid="{2BB54DF5-E086-482E-BF02-207BCFA5EBF0}" maximized="1" windowWidth="0" windowHeight="0" activeSheetId="0"/>
    <customWorkbookView name="Bộ lọc 287" guid="{62C4DDC5-8BA1-4863-81B9-E2B18543540F}" maximized="1" windowWidth="0" windowHeight="0" activeSheetId="0"/>
    <customWorkbookView name="Bộ lọc 166" guid="{4898E79E-CCDA-41DA-9B11-E6CD53130ECE}" maximized="1" windowWidth="0" windowHeight="0" activeSheetId="0"/>
    <customWorkbookView name="Bộ lọc 36" guid="{0A94C395-10FB-41DE-BF24-153A6D64E2C1}" maximized="1" windowWidth="0" windowHeight="0" activeSheetId="0"/>
    <customWorkbookView name="Bộ lọc 286" guid="{550AB11A-962E-4B66-B076-DA97BE945299}" maximized="1" windowWidth="0" windowHeight="0" activeSheetId="0"/>
    <customWorkbookView name="Bộ lọc 35" guid="{6830B7A9-97E4-4E91-B2CD-9905A698DECB}" maximized="1" windowWidth="0" windowHeight="0" activeSheetId="0"/>
    <customWorkbookView name="Bộ lọc 165" guid="{95C6ABF5-C2B4-4476-B00F-2A26184FA2C5}" maximized="1" windowWidth="0" windowHeight="0" activeSheetId="0"/>
    <customWorkbookView name="Bộ lọc 285" guid="{5F60CA02-E5F6-43DA-927B-4BAAD90E218A}" maximized="1" windowWidth="0" windowHeight="0" activeSheetId="0"/>
    <customWorkbookView name="Bộ lọc 164" guid="{AFB5CACE-791E-4F41-A5B4-4EDF7C8B4583}" maximized="1" windowWidth="0" windowHeight="0" activeSheetId="0"/>
    <customWorkbookView name="Bộ lọc 34" guid="{1A3B07F7-FDE5-437D-9D9F-BA587FDCF1CB}" maximized="1" windowWidth="0" windowHeight="0" activeSheetId="0"/>
    <customWorkbookView name="Bộ lọc 163" guid="{CE81FDC1-3403-4472-BA46-30D20EF5D730}" maximized="1" windowWidth="0" windowHeight="0" activeSheetId="0"/>
    <customWorkbookView name="Bộ lọc 33" guid="{654C5252-DCEE-482F-BA8E-6C4D3652E32A}" maximized="1" windowWidth="0" windowHeight="0" activeSheetId="0"/>
    <customWorkbookView name="Bộ lọc 284" guid="{94BCA384-6FBA-4331-8616-32679A6B5823}" maximized="1" windowWidth="0" windowHeight="0" activeSheetId="0"/>
    <customWorkbookView name="Bộ lọc 283" guid="{AAA4C4B5-FB0E-4DB7-8B57-30713AB37517}" maximized="1" windowWidth="0" windowHeight="0" activeSheetId="0"/>
    <customWorkbookView name="Bộ lọc 32" guid="{D2BA6DE7-1D46-4A73-B301-4731EEFB3F79}" maximized="1" windowWidth="0" windowHeight="0" activeSheetId="0"/>
    <customWorkbookView name="Bộ lọc 162" guid="{2CCF5CB1-EE16-48EF-B09B-583BF848E1BC}" maximized="1" windowWidth="0" windowHeight="0" activeSheetId="0"/>
    <customWorkbookView name="Bộ lọc 282" guid="{86BBA07B-71CB-408B-A383-92CFB63F2F4D}" maximized="1" windowWidth="0" windowHeight="0" activeSheetId="0"/>
    <customWorkbookView name="Bộ lọc 161" guid="{2BCFCDDD-34E7-4E3E-A6B7-44F2CD5169E7}" maximized="1" windowWidth="0" windowHeight="0" activeSheetId="0"/>
    <customWorkbookView name="Bộ lọc 31" guid="{BEC55D09-BABD-4503-8A49-A454ED7A5D93}" maximized="1" windowWidth="0" windowHeight="0" activeSheetId="0"/>
    <customWorkbookView name="Bộ lọc 281" guid="{8463DC31-5452-4353-9D39-4DE2FC1B9277}" maximized="1" windowWidth="0" windowHeight="0" activeSheetId="0"/>
    <customWorkbookView name="Bộ lọc 160" guid="{BC6EE6BB-EE41-4D56-A938-6A7D64CFE228}" maximized="1" windowWidth="0" windowHeight="0" activeSheetId="0"/>
    <customWorkbookView name="Bộ lọc 30" guid="{58A42B1C-0620-4426-941A-7B98FBBF1101}" maximized="1" windowWidth="0" windowHeight="0" activeSheetId="0"/>
    <customWorkbookView name="Bộ lọc 280" guid="{EDD3F315-DBDC-46BD-A233-97FD2A2092A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38" i="6" l="1"/>
  <c r="I1037" i="6"/>
  <c r="I1036" i="6"/>
  <c r="I1035" i="6"/>
  <c r="I1034" i="6"/>
  <c r="I1033" i="6"/>
  <c r="I1032" i="6"/>
  <c r="I1031" i="6"/>
  <c r="I1030" i="6"/>
  <c r="S1029" i="6"/>
  <c r="I1029" i="6"/>
  <c r="S1028" i="6"/>
  <c r="I1028" i="6"/>
  <c r="S1027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S1005" i="6"/>
  <c r="I1005" i="6"/>
  <c r="S1004" i="6"/>
  <c r="I1004" i="6"/>
  <c r="I1003" i="6"/>
  <c r="I1002" i="6"/>
  <c r="I1001" i="6"/>
  <c r="I1000" i="6"/>
  <c r="I999" i="6"/>
  <c r="I998" i="6"/>
  <c r="I997" i="6"/>
  <c r="I996" i="6"/>
  <c r="I995" i="6"/>
  <c r="S994" i="6"/>
  <c r="I994" i="6"/>
  <c r="S993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S975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S912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37" i="6"/>
  <c r="I736" i="6"/>
  <c r="I735" i="6"/>
  <c r="I734" i="6"/>
  <c r="I733" i="6"/>
  <c r="I732" i="6"/>
  <c r="I731" i="6"/>
  <c r="I730" i="6"/>
  <c r="I729" i="6"/>
  <c r="I728" i="6"/>
  <c r="S727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S703" i="6"/>
  <c r="I703" i="6"/>
  <c r="I702" i="6"/>
  <c r="S701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S227" i="6"/>
  <c r="I227" i="6"/>
  <c r="I226" i="6"/>
  <c r="S225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S198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S163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S147" i="6"/>
  <c r="I147" i="6"/>
  <c r="I146" i="6"/>
  <c r="I145" i="6"/>
  <c r="I144" i="6"/>
  <c r="I143" i="6"/>
  <c r="I142" i="6"/>
  <c r="I141" i="6"/>
  <c r="I140" i="6"/>
  <c r="I139" i="6"/>
  <c r="I138" i="6"/>
  <c r="S137" i="6"/>
  <c r="I137" i="6"/>
  <c r="I136" i="6"/>
  <c r="I135" i="6"/>
  <c r="I134" i="6"/>
  <c r="I133" i="6"/>
  <c r="I132" i="6"/>
  <c r="I131" i="6"/>
  <c r="I130" i="6"/>
  <c r="S129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S112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S66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S30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82" i="5"/>
  <c r="I381" i="5"/>
  <c r="I380" i="5"/>
  <c r="I379" i="5"/>
  <c r="I378" i="5"/>
  <c r="S377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S247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S982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5" i="4"/>
  <c r="I854" i="4"/>
  <c r="I853" i="4"/>
  <c r="I852" i="4"/>
  <c r="I851" i="4"/>
  <c r="I850" i="4"/>
  <c r="I849" i="4"/>
  <c r="I848" i="4"/>
  <c r="I847" i="4"/>
  <c r="I846" i="4"/>
  <c r="I845" i="4"/>
  <c r="I839" i="4"/>
  <c r="I838" i="4"/>
  <c r="I837" i="4"/>
  <c r="I836" i="4"/>
  <c r="I835" i="4"/>
  <c r="I834" i="4"/>
  <c r="I833" i="4"/>
  <c r="I832" i="4"/>
  <c r="I831" i="4"/>
  <c r="I830" i="4"/>
  <c r="S829" i="4"/>
  <c r="I829" i="4"/>
  <c r="I828" i="4"/>
  <c r="I827" i="4"/>
  <c r="I826" i="4"/>
  <c r="I825" i="4"/>
  <c r="I824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09" i="4"/>
  <c r="I808" i="4"/>
  <c r="I807" i="4"/>
  <c r="I806" i="4"/>
  <c r="I804" i="4"/>
  <c r="I803" i="4"/>
  <c r="I802" i="4"/>
  <c r="I801" i="4"/>
  <c r="I800" i="4"/>
  <c r="I799" i="4"/>
  <c r="I798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1" i="4"/>
  <c r="I770" i="4"/>
  <c r="I769" i="4"/>
  <c r="I768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S685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S660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S634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S604" i="4"/>
  <c r="I604" i="4"/>
  <c r="S603" i="4"/>
  <c r="I603" i="4"/>
  <c r="I602" i="4"/>
  <c r="I601" i="4"/>
  <c r="I600" i="4"/>
  <c r="I599" i="4"/>
  <c r="I598" i="4"/>
  <c r="I597" i="4"/>
  <c r="I596" i="4"/>
  <c r="I595" i="4"/>
  <c r="S594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S579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S567" i="4"/>
  <c r="I567" i="4"/>
  <c r="S566" i="4"/>
  <c r="I566" i="4"/>
  <c r="S565" i="4"/>
  <c r="I565" i="4"/>
  <c r="S564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S549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S490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S476" i="4"/>
  <c r="I476" i="4"/>
  <c r="I475" i="4"/>
  <c r="I474" i="4"/>
  <c r="I473" i="4"/>
  <c r="I472" i="4"/>
  <c r="I471" i="4"/>
  <c r="I470" i="4"/>
  <c r="I469" i="4"/>
  <c r="I468" i="4"/>
  <c r="I467" i="4"/>
  <c r="S466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S452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S404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S380" i="4"/>
  <c r="I380" i="4"/>
  <c r="I379" i="4"/>
  <c r="I378" i="4"/>
  <c r="I377" i="4"/>
  <c r="I376" i="4"/>
  <c r="I375" i="4"/>
  <c r="I374" i="4"/>
  <c r="S373" i="4"/>
  <c r="I373" i="4"/>
  <c r="I372" i="4"/>
  <c r="S371" i="4"/>
  <c r="I371" i="4"/>
  <c r="S370" i="4"/>
  <c r="I370" i="4"/>
  <c r="S369" i="4"/>
  <c r="I369" i="4"/>
  <c r="S368" i="4"/>
  <c r="I368" i="4"/>
  <c r="S367" i="4"/>
  <c r="I367" i="4"/>
  <c r="S366" i="4"/>
  <c r="I366" i="4"/>
  <c r="S365" i="4"/>
  <c r="I365" i="4"/>
  <c r="I364" i="4"/>
  <c r="I363" i="4"/>
  <c r="S362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S308" i="4"/>
  <c r="I308" i="4"/>
  <c r="S307" i="4"/>
  <c r="I307" i="4"/>
  <c r="S306" i="4"/>
  <c r="I306" i="4"/>
  <c r="S305" i="4"/>
  <c r="I305" i="4"/>
  <c r="S304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S195" i="4"/>
  <c r="I195" i="4"/>
  <c r="I194" i="4"/>
  <c r="I193" i="4"/>
  <c r="I192" i="4"/>
  <c r="I191" i="4"/>
  <c r="I190" i="4"/>
  <c r="I189" i="4"/>
  <c r="I188" i="4"/>
  <c r="I187" i="4"/>
  <c r="S186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S122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S83" i="4"/>
  <c r="I83" i="4"/>
  <c r="I82" i="4"/>
  <c r="I81" i="4"/>
  <c r="I80" i="4"/>
  <c r="I79" i="4"/>
  <c r="S78" i="4"/>
  <c r="I78" i="4"/>
  <c r="S77" i="4"/>
  <c r="I77" i="4"/>
  <c r="S76" i="4"/>
  <c r="I76" i="4"/>
  <c r="S75" i="4"/>
  <c r="I75" i="4"/>
  <c r="I74" i="4"/>
  <c r="I73" i="4"/>
  <c r="I72" i="4"/>
  <c r="I71" i="4"/>
  <c r="I70" i="4"/>
  <c r="I69" i="4"/>
  <c r="I68" i="4"/>
  <c r="I67" i="4"/>
  <c r="I66" i="4"/>
  <c r="I65" i="4"/>
  <c r="S64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S41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25" authorId="0" shapeId="0" xr:uid="{00000000-0006-0000-0500-000001000000}">
      <text>
        <r>
          <rPr>
            <sz val="10"/>
            <color rgb="FF000000"/>
            <rFont val="Arial"/>
          </rPr>
          <t>no custom - báo c linh rồi</t>
        </r>
      </text>
    </comment>
    <comment ref="D356" authorId="0" shapeId="0" xr:uid="{00000000-0006-0000-0500-000002000000}">
      <text>
        <r>
          <rPr>
            <sz val="10"/>
            <color rgb="FF000000"/>
            <rFont val="Arial"/>
          </rPr>
          <t>đổi size 3XL</t>
        </r>
      </text>
    </comment>
    <comment ref="D391" authorId="0" shapeId="0" xr:uid="{00000000-0006-0000-0500-000003000000}">
      <text>
        <r>
          <rPr>
            <sz val="10"/>
            <color rgb="FF000000"/>
            <rFont val="Arial"/>
          </rPr>
          <t>ship đi CA mà khác tp =&gt; mail</t>
        </r>
      </text>
    </comment>
    <comment ref="D659" authorId="0" shapeId="0" xr:uid="{00000000-0006-0000-0500-000004000000}">
      <text>
        <r>
          <rPr>
            <sz val="10"/>
            <color rgb="FF000000"/>
            <rFont val="Arial"/>
          </rPr>
          <t>1695 Felten Rd Apt B
Aurora IL 60505-6921</t>
        </r>
      </text>
    </comment>
    <comment ref="D665" authorId="0" shapeId="0" xr:uid="{00000000-0006-0000-0500-000005000000}">
      <text>
        <r>
          <rPr>
            <sz val="10"/>
            <color rgb="FF000000"/>
            <rFont val="Arial"/>
          </rPr>
          <t>1406 Vidaurri Ave
Laredo TX 78040-6862</t>
        </r>
      </text>
    </comment>
  </commentList>
</comments>
</file>

<file path=xl/sharedStrings.xml><?xml version="1.0" encoding="utf-8"?>
<sst xmlns="http://schemas.openxmlformats.org/spreadsheetml/2006/main" count="32295" uniqueCount="11891">
  <si>
    <t>Date</t>
  </si>
  <si>
    <t>#Order</t>
  </si>
  <si>
    <t>Status</t>
  </si>
  <si>
    <t>delay</t>
  </si>
  <si>
    <t>delay, cancel</t>
  </si>
  <si>
    <t>cancel</t>
  </si>
  <si>
    <t>Tags</t>
  </si>
  <si>
    <t>Vendor</t>
  </si>
  <si>
    <t>e-mail</t>
  </si>
  <si>
    <t>Quantity</t>
  </si>
  <si>
    <t>Product Title</t>
  </si>
  <si>
    <t>variant</t>
  </si>
  <si>
    <t>SKU</t>
  </si>
  <si>
    <t>Shipping Fullname</t>
  </si>
  <si>
    <t>Address1</t>
  </si>
  <si>
    <t>Address2</t>
  </si>
  <si>
    <t>Company</t>
  </si>
  <si>
    <t>City</t>
  </si>
  <si>
    <t>Zip</t>
  </si>
  <si>
    <t>State</t>
  </si>
  <si>
    <t>Country</t>
  </si>
  <si>
    <t>Phone</t>
  </si>
  <si>
    <t>State Code</t>
  </si>
  <si>
    <t>1+2+3+4+5+6/02/2022</t>
  </si>
  <si>
    <t>uyen, van</t>
  </si>
  <si>
    <t>Merchize</t>
  </si>
  <si>
    <t>done</t>
  </si>
  <si>
    <t>#SB35047</t>
  </si>
  <si>
    <t>jessicamoore776@gmail.com</t>
  </si>
  <si>
    <t>Custom Name Best Buds Couple Weed Holographic Hoodie 3D All over print - HOODIE RAGLAN SLEEVE / S / All Print</t>
  </si>
  <si>
    <t>6588391882906-7</t>
  </si>
  <si>
    <t>Jessica Moore</t>
  </si>
  <si>
    <t>Lemehl Rd</t>
  </si>
  <si>
    <t>Desoto</t>
  </si>
  <si>
    <t>Missouri</t>
  </si>
  <si>
    <t>United States</t>
  </si>
  <si>
    <t>MO</t>
  </si>
  <si>
    <t>Custom Name Best Buds Couple Weed Holographic Hoodie 3D All over print - HOODIE RAGLAN SLEEVE / XL / All Print</t>
  </si>
  <si>
    <t>lg, dh</t>
  </si>
  <si>
    <t>#SB35048</t>
  </si>
  <si>
    <t>mommommarge1010@yahoo.com</t>
  </si>
  <si>
    <t>WDN 50th Anniversary Of Magic Mouse Ears Disney hoodie 3d #HD - AOP Unisex Raglan Hoodie / L / All print</t>
  </si>
  <si>
    <t>1000000317355461-3</t>
  </si>
  <si>
    <t>Margareto Witkowski</t>
  </si>
  <si>
    <t>14448, Vista del Lago Blvd</t>
  </si>
  <si>
    <t>Winter Garden</t>
  </si>
  <si>
    <t>Florida</t>
  </si>
  <si>
    <t>FL</t>
  </si>
  <si>
    <t>WDN 50th Anniversary Of Magic Mouse Ears Disney hoodie 3d #HD - AOP Unisex Raglan Hoodie / XL / All print</t>
  </si>
  <si>
    <t>ly, dh</t>
  </si>
  <si>
    <t>#SB35049</t>
  </si>
  <si>
    <t>aplfriter67@aol.com</t>
  </si>
  <si>
    <t>Personalized Dollar Tree Green White Hoodie 3D #Dh - HOODIE RAGLAN SLEEVE / L / All Print</t>
  </si>
  <si>
    <t>hoodie-3-7030536962202</t>
  </si>
  <si>
    <t>tammy koch</t>
  </si>
  <si>
    <t>14041, Mimosa Ct</t>
  </si>
  <si>
    <t>Fishers</t>
  </si>
  <si>
    <t>Indiana</t>
  </si>
  <si>
    <t>317-480-0115</t>
  </si>
  <si>
    <t>IN</t>
  </si>
  <si>
    <t>uyen, linh</t>
  </si>
  <si>
    <t>PG Com</t>
  </si>
  <si>
    <t>#SB35050</t>
  </si>
  <si>
    <t>uhoh10004@gmail.com</t>
  </si>
  <si>
    <t>Custom Name US Police Badge Blue Black Baseball Jersey - L / Full Print</t>
  </si>
  <si>
    <t>6988437422234-baseballjersey-3</t>
  </si>
  <si>
    <t>Rosaura Piedra</t>
  </si>
  <si>
    <t>2344, W Wilson Ave</t>
  </si>
  <si>
    <t>Chicago</t>
  </si>
  <si>
    <t>Illinois</t>
  </si>
  <si>
    <t>773-561-7897</t>
  </si>
  <si>
    <t>IL</t>
  </si>
  <si>
    <t>Custom Name US Police Badge Blue Black Baseball Jersey - XL / Full Print</t>
  </si>
  <si>
    <t>6988437422234-baseballjersey-4</t>
  </si>
  <si>
    <t>ly, vinh</t>
  </si>
  <si>
    <t>#SB35051</t>
  </si>
  <si>
    <t>foxbull6263@gmail.com</t>
  </si>
  <si>
    <t>FedEx Ground Corporation Clunky Sneakers Shoes #Kv - Men / 8 / Black</t>
  </si>
  <si>
    <t>Clunky-Sneaker</t>
  </si>
  <si>
    <t>kathleen fox</t>
  </si>
  <si>
    <t>14 highland dr</t>
  </si>
  <si>
    <t>north haven</t>
  </si>
  <si>
    <t>Connecticut</t>
  </si>
  <si>
    <t>CT</t>
  </si>
  <si>
    <t>FedEx Express Corporation Clunky Sneakers Shoes #Kv - Men / 7 / Black</t>
  </si>
  <si>
    <t>FedEx Ground Corporation Clunky Sneakers Shoes #Kv - Men / 6 / Black</t>
  </si>
  <si>
    <t>uyen, hoa</t>
  </si>
  <si>
    <t>#SB35052</t>
  </si>
  <si>
    <t>ryon063@gmail.com</t>
  </si>
  <si>
    <t>Christian Jesus - Faith over fear smoke black Baseball jersey - L / Full Print</t>
  </si>
  <si>
    <t>6993105027226-baseballjersey-3</t>
  </si>
  <si>
    <t>Steve ryon</t>
  </si>
  <si>
    <t>5852 pine vista st se</t>
  </si>
  <si>
    <t>kentwood</t>
  </si>
  <si>
    <t>Michigan</t>
  </si>
  <si>
    <t>MI</t>
  </si>
  <si>
    <t>Jesus Saves My Life Black Red Baseball Jersey - L / Full Print</t>
  </si>
  <si>
    <t>baseballjersey</t>
  </si>
  <si>
    <t>#SB35053</t>
  </si>
  <si>
    <t>kathryn.stoermer@aol.com</t>
  </si>
  <si>
    <t>Custom name Mick*y mouse Disney land red Baseball jersey #161221h - M / WHITE</t>
  </si>
  <si>
    <t>6993106665626-baseballjersey-2</t>
  </si>
  <si>
    <t>KATHRYN STOERMER</t>
  </si>
  <si>
    <t>6685 Golf Green Dr</t>
  </si>
  <si>
    <t>Dayton</t>
  </si>
  <si>
    <t>Ohio</t>
  </si>
  <si>
    <t>937-673-3513</t>
  </si>
  <si>
    <t>OH</t>
  </si>
  <si>
    <t>Custom name Mick*y mouse Disney land red Baseball jersey #161221h - 2XL / WHITE</t>
  </si>
  <si>
    <t>6993106665626-baseballjersey-5</t>
  </si>
  <si>
    <t>diep, van</t>
  </si>
  <si>
    <t>#SB35054</t>
  </si>
  <si>
    <t>tashajohnson2013@gmail.com</t>
  </si>
  <si>
    <t>Freemasonry Custom Lodge Name Number And Name Polo Shirt - Joggers 3D - POLO / 2XL / All Print</t>
  </si>
  <si>
    <t>Polo-5-1000000284872143</t>
  </si>
  <si>
    <t>Tasha Clayton Clayton</t>
  </si>
  <si>
    <t>520 Dewayne Avenue</t>
  </si>
  <si>
    <t>North Little Rock</t>
  </si>
  <si>
    <t>Arkansas</t>
  </si>
  <si>
    <t>AR</t>
  </si>
  <si>
    <t>lg, vinh</t>
  </si>
  <si>
    <t>#SB35055</t>
  </si>
  <si>
    <t>skysoldier696@yahoo.com</t>
  </si>
  <si>
    <t>Busch light Simple custom name hoodie 3d #KV - HOODIE RAGLAN SLEEVE / 2XL / All Print</t>
  </si>
  <si>
    <t>1000000277121563-4</t>
  </si>
  <si>
    <t>John Proffit</t>
  </si>
  <si>
    <t>531, Hinson Dr</t>
  </si>
  <si>
    <t>Apt 338</t>
  </si>
  <si>
    <t>Myrtle Beach</t>
  </si>
  <si>
    <t>South Carolina</t>
  </si>
  <si>
    <t>SC</t>
  </si>
  <si>
    <t>#SB35056</t>
  </si>
  <si>
    <t>sweetness3969@yahoo.com</t>
  </si>
  <si>
    <t>I am not a widow I am a wife to a husband with wings T-Shirt 2D #KV - 5XL / Black</t>
  </si>
  <si>
    <t>unisextshirt-6954672554138-8</t>
  </si>
  <si>
    <t>Jeanette Rife</t>
  </si>
  <si>
    <t>209, Burris Rd</t>
  </si>
  <si>
    <t>Hartly</t>
  </si>
  <si>
    <t>Delaware</t>
  </si>
  <si>
    <t>DE</t>
  </si>
  <si>
    <t>I'm not widow, I'm a Wife to a Husband with Wings in Heaven T-Shirt 2D #KV - 5XL / Full Print</t>
  </si>
  <si>
    <t>unisextshirt-8-7015655899290</t>
  </si>
  <si>
    <t>Husband And Wife Always Heart To Heart T-Shirt 2D #KV - 5XL / Full Print</t>
  </si>
  <si>
    <t>unisextshirt-6965150646426-</t>
  </si>
  <si>
    <t>#SB35057</t>
  </si>
  <si>
    <t>brandenculver@hotmail.com</t>
  </si>
  <si>
    <t>Cornhole Is My Goal Custom Name Baseball Jersey #5721V - L / All Print</t>
  </si>
  <si>
    <t>Baseball-Jersey-3-6846957027482</t>
  </si>
  <si>
    <t>Branden Culver</t>
  </si>
  <si>
    <t>8015 Maddie Lane</t>
  </si>
  <si>
    <t>San Antonio</t>
  </si>
  <si>
    <t>Texas</t>
  </si>
  <si>
    <t>TX</t>
  </si>
  <si>
    <t>Cornhole Is My Goal Custom Name Baseball Jersey #5721V - XL / All Print</t>
  </si>
  <si>
    <t>Baseball-Jersey-4-6846957027482</t>
  </si>
  <si>
    <t>#SB35058</t>
  </si>
  <si>
    <t>hwyatt1333@gmail.com</t>
  </si>
  <si>
    <t>Fishing Hooked American Flag Jeep spare tire cover #KV - All print / 32 inches / Spare Tire Cover</t>
  </si>
  <si>
    <t>1000000278049439</t>
  </si>
  <si>
    <t>Hadley Wyatt</t>
  </si>
  <si>
    <t>460 Matt Lane</t>
  </si>
  <si>
    <t>Jackson</t>
  </si>
  <si>
    <t>#SB35059</t>
  </si>
  <si>
    <t>robertmcrae1@gmail.com</t>
  </si>
  <si>
    <t>I Just Want To Drink Whiskey Play Golf Polo Shirt - M / Full Print</t>
  </si>
  <si>
    <t>POLO</t>
  </si>
  <si>
    <t>Robert McRae</t>
  </si>
  <si>
    <t>3637 Raftersridge Drive</t>
  </si>
  <si>
    <t>Midlothian</t>
  </si>
  <si>
    <t>Virginia</t>
  </si>
  <si>
    <t>VA</t>
  </si>
  <si>
    <t>I Just Want To Drink Whiskey Play Golf Polo Shirt - L / Full Print</t>
  </si>
  <si>
    <t>I Just Want To Drink Whiskey Play Golf Polo Shirt - XL / Full Print</t>
  </si>
  <si>
    <t>I Just Want To Drink Whiskey Play Golf Polo Shirt - 2XL / Full Print</t>
  </si>
  <si>
    <t>I Just Want To Drink Whiskey Play Golf Polo Shirt - 3XL / Full Print</t>
  </si>
  <si>
    <t>#SB35060</t>
  </si>
  <si>
    <t>mantayaya@gmail.com</t>
  </si>
  <si>
    <t>From Our First Kiss Till Our Last Breath Jack &amp; Sally couple gift for Valentine hoodie 3d #HD - AOP Unisex Raglan Hoodie / M / All print</t>
  </si>
  <si>
    <t>100000027504538-66</t>
  </si>
  <si>
    <t>Meygan Molina</t>
  </si>
  <si>
    <t>4310, Tim Ln</t>
  </si>
  <si>
    <t>Corpus Christi</t>
  </si>
  <si>
    <t>From Our First Kiss Till Our Last Breath Jack &amp; Sally couple gift for Valentine hoodie 3d #HD - AOP Unisex Raglan Hoodie / XL / All print</t>
  </si>
  <si>
    <t>100000027504538-68</t>
  </si>
  <si>
    <t>#SB35061</t>
  </si>
  <si>
    <t>copperbowl1@yahoo.com</t>
  </si>
  <si>
    <t>Sheri Marsh</t>
  </si>
  <si>
    <t>549, Knapp Rd</t>
  </si>
  <si>
    <t>Colville</t>
  </si>
  <si>
    <t>Washington</t>
  </si>
  <si>
    <t>WA</t>
  </si>
  <si>
    <t>JD</t>
  </si>
  <si>
    <t>#SB35062</t>
  </si>
  <si>
    <t>yuls.dyakova@gmail.com</t>
  </si>
  <si>
    <t>B&amp;W Lion couple love canvas wall art print - 24X36in / Full print</t>
  </si>
  <si>
    <t>6984319434906-3</t>
  </si>
  <si>
    <t>Yuliya Dyakova</t>
  </si>
  <si>
    <t>2417 Chestnut Hill St</t>
  </si>
  <si>
    <t>Las Vegas</t>
  </si>
  <si>
    <t>Nevada</t>
  </si>
  <si>
    <t>NV</t>
  </si>
  <si>
    <t>ly, hoa</t>
  </si>
  <si>
    <t>Anna</t>
  </si>
  <si>
    <t>#SB35063</t>
  </si>
  <si>
    <t>shellieruiz@yahoo.com</t>
  </si>
  <si>
    <t>Personalized U.S Navy Veteran American Leather Bomber Jacket #Xh - 5XL / Full Print</t>
  </si>
  <si>
    <t>1000000274749732-8</t>
  </si>
  <si>
    <t>shellie ruiz</t>
  </si>
  <si>
    <t>2015, Empress Dr</t>
  </si>
  <si>
    <t>Apt c1</t>
  </si>
  <si>
    <t>Murfreesboro</t>
  </si>
  <si>
    <t>Tennessee</t>
  </si>
  <si>
    <t>TN</t>
  </si>
  <si>
    <t>#SB35064</t>
  </si>
  <si>
    <t>hlwithall@gmail.com</t>
  </si>
  <si>
    <t>WDN 50th Anniversary Of Magic Mouse Ears Disney hoodie 3d #HD - AOP Unisex Raglan Hoodie / S / All print</t>
  </si>
  <si>
    <t>Heather Withall</t>
  </si>
  <si>
    <t>9 carter lane</t>
  </si>
  <si>
    <t>Stafford</t>
  </si>
  <si>
    <t>#SB35065</t>
  </si>
  <si>
    <t>wegottagetyouthere@yahoo.com</t>
  </si>
  <si>
    <t>Skull butterfly zero fucks given blue smoke Hoodie or Cross Tank Top or Legging 3D #KV - HOODIE RAGLAN SLEEVE / 2XL / All Print</t>
  </si>
  <si>
    <t>otanktop-legging6867148996762</t>
  </si>
  <si>
    <t>Heather Neff</t>
  </si>
  <si>
    <t>203 Miller Lane</t>
  </si>
  <si>
    <t>Wilmore</t>
  </si>
  <si>
    <t>Kentucky</t>
  </si>
  <si>
    <t>KY</t>
  </si>
  <si>
    <t>#SB35066</t>
  </si>
  <si>
    <t>blaismario6@hotmail.fr</t>
  </si>
  <si>
    <t>DILLIGAF black grey compass flag JP unisex t-shirt 3d #h - L / Full Print</t>
  </si>
  <si>
    <t>1.00E+15</t>
  </si>
  <si>
    <t>Mario Blais</t>
  </si>
  <si>
    <t>691 Chemin Bellevue Ouest</t>
  </si>
  <si>
    <t>Cap-Saint-Ignace</t>
  </si>
  <si>
    <t>G0R1H0</t>
  </si>
  <si>
    <t>Quebec</t>
  </si>
  <si>
    <t>Canada</t>
  </si>
  <si>
    <t>QC</t>
  </si>
  <si>
    <t>#SB35067</t>
  </si>
  <si>
    <t>kay.smalter@gmail.com</t>
  </si>
  <si>
    <t>US Quad Dirt Bike Custom name Wall Art Metal Cut Sign 2 #KV - All print / 18 x 18 inch</t>
  </si>
  <si>
    <t>sign-1000000284963885c</t>
  </si>
  <si>
    <t>Kayla Smalter</t>
  </si>
  <si>
    <t>11305, Lake Catatoga Rd</t>
  </si>
  <si>
    <t>Shipman</t>
  </si>
  <si>
    <t>diep, vinh</t>
  </si>
  <si>
    <t>#SB35068</t>
  </si>
  <si>
    <t>wendybishop566@yahoo.com</t>
  </si>
  <si>
    <t>Hawaiian Aloha Shirts Darts Skull Smoke Custom Name - L / Full Print</t>
  </si>
  <si>
    <t>hawaiishirt-3-6860130287770</t>
  </si>
  <si>
    <t>Wendy Bishop</t>
  </si>
  <si>
    <t>2307 Maylo Path</t>
  </si>
  <si>
    <t>Akron</t>
  </si>
  <si>
    <t>#SB35069</t>
  </si>
  <si>
    <t>gambit179@gmail.com</t>
  </si>
  <si>
    <t>Grandmasaurus Dinosaur Hollow Tank Top - Legging 3D All Over Print - LEGGING / 2XL / All Print</t>
  </si>
  <si>
    <t>tanktop-legging</t>
  </si>
  <si>
    <t>Joshua Empey</t>
  </si>
  <si>
    <t>9718, W Caraway Dr</t>
  </si>
  <si>
    <t>Boise</t>
  </si>
  <si>
    <t>Idaho</t>
  </si>
  <si>
    <t>ID</t>
  </si>
  <si>
    <t>thl, dh</t>
  </si>
  <si>
    <t>#SB35070</t>
  </si>
  <si>
    <t>hubbarb2@miamioh.edu</t>
  </si>
  <si>
    <t>The King Lion Classic Cap Hats Head Wear - One size / All print</t>
  </si>
  <si>
    <t>Cap-thl-74585260</t>
  </si>
  <si>
    <t>Brandi Hubbard</t>
  </si>
  <si>
    <t>4392, Leeds Point Ct</t>
  </si>
  <si>
    <t>Apt 295</t>
  </si>
  <si>
    <t>West Chester</t>
  </si>
  <si>
    <t>#SB35071</t>
  </si>
  <si>
    <t>fakhoury2007@yahoo.com</t>
  </si>
  <si>
    <t>Custom name Jeep hiphop skull black red fleece bomber jacket - 2XL / Full print</t>
  </si>
  <si>
    <t>1000000283710652</t>
  </si>
  <si>
    <t>ISSA FAKHOURY</t>
  </si>
  <si>
    <t>14057 S Hartland drive</t>
  </si>
  <si>
    <t>Plainfield</t>
  </si>
  <si>
    <t>Custom name Jeep hiphop skull black red fleece bomber jacket - L / Full print</t>
  </si>
  <si>
    <t>#SB35072</t>
  </si>
  <si>
    <t>jkeetondogbehaviorcbc@gmail.com</t>
  </si>
  <si>
    <t>Jeep Dog heart beat Tie Dye Spare Tire Cover #HD - All print / 32 inches / Spare Tire Cover with Print On Demand</t>
  </si>
  <si>
    <t>Joyce Keeton</t>
  </si>
  <si>
    <t>5791, Old Highway 138 SW</t>
  </si>
  <si>
    <t>Oxford</t>
  </si>
  <si>
    <t>Georgia</t>
  </si>
  <si>
    <t>GA</t>
  </si>
  <si>
    <t>#SB35073</t>
  </si>
  <si>
    <t>amyfeliciano78@gmail.com</t>
  </si>
  <si>
    <t>American Flag Lacrosse Player Canvas Wall Art - 16X24in</t>
  </si>
  <si>
    <t>CV-130321L</t>
  </si>
  <si>
    <t>Amy Feliciano</t>
  </si>
  <si>
    <t>9, Bear Meadow Rd</t>
  </si>
  <si>
    <t>Londonderry, Town of</t>
  </si>
  <si>
    <t>New Hampshire</t>
  </si>
  <si>
    <t>NH</t>
  </si>
  <si>
    <t>#SB35074</t>
  </si>
  <si>
    <t>ndjbrown@yahoo.com</t>
  </si>
  <si>
    <t>Jeep There's only one Black Red Hoodie 3D All over print #1610421l - HOODIE RAGLAN SLEEVE / XL / All Print</t>
  </si>
  <si>
    <t>hoodie3d-JeepTheresonly1604L</t>
  </si>
  <si>
    <t>Natasha Brown</t>
  </si>
  <si>
    <t>170 South Portland Ave</t>
  </si>
  <si>
    <t>LG</t>
  </si>
  <si>
    <t>Brooklyn</t>
  </si>
  <si>
    <t>New York</t>
  </si>
  <si>
    <t>NY</t>
  </si>
  <si>
    <t>Multicolor Horror Skull Classic Cap Head Wear - One size / All print</t>
  </si>
  <si>
    <t>Cap-6636775211250</t>
  </si>
  <si>
    <t>diep, linh</t>
  </si>
  <si>
    <t>#SB35075</t>
  </si>
  <si>
    <t>Farleyinc@gmail.com</t>
  </si>
  <si>
    <t>CAT Caterpillar Leather Jacket Hooded #61221L - L / Black</t>
  </si>
  <si>
    <t>Leather-jacket</t>
  </si>
  <si>
    <t>Frankie Farley</t>
  </si>
  <si>
    <t>645 A Sanford ct</t>
  </si>
  <si>
    <t>Deland</t>
  </si>
  <si>
    <t>#SB35076</t>
  </si>
  <si>
    <t>bridgetaddison52@gmail.com</t>
  </si>
  <si>
    <t>Saxophone Hoodie 3D #DH - AOP UNISEX HOODIE / M / All Print</t>
  </si>
  <si>
    <t>hoodie-thl-23152</t>
  </si>
  <si>
    <t>Bridget Addison</t>
  </si>
  <si>
    <t>32 East 149th Street</t>
  </si>
  <si>
    <t>Harvey</t>
  </si>
  <si>
    <t>#SB35077</t>
  </si>
  <si>
    <t>t1.williams@yahoo.com</t>
  </si>
  <si>
    <t>Personalized Frog Puerto Rico Taino 3D Baseball Jersey - L / ALL PRINT</t>
  </si>
  <si>
    <t>Baseball-Jersey</t>
  </si>
  <si>
    <t>Tempest Williams</t>
  </si>
  <si>
    <t>2365, Wellington Green Dr</t>
  </si>
  <si>
    <t>Apt 308</t>
  </si>
  <si>
    <t>Wellington</t>
  </si>
  <si>
    <t>#SB35078</t>
  </si>
  <si>
    <t>glenncornet56@gmail.com</t>
  </si>
  <si>
    <t>CIH Case IH Farmall Hoodie - Joggers 3D #171221V - AOP Unisex Raglan Hoodie / L / All Print</t>
  </si>
  <si>
    <t>hoodie-3-1000000284873146</t>
  </si>
  <si>
    <t>Glenn Cornett</t>
  </si>
  <si>
    <t>5438 W 2100 Rd</t>
  </si>
  <si>
    <t>Parker</t>
  </si>
  <si>
    <t>Kansas</t>
  </si>
  <si>
    <t>KS</t>
  </si>
  <si>
    <t>#SB35079</t>
  </si>
  <si>
    <t>amadoc51@gmail.com</t>
  </si>
  <si>
    <t>Puerto Rico Sol Taino Custom Name Clunky Sneakers - Men / 11 / Black</t>
  </si>
  <si>
    <t>Luis Galarza</t>
  </si>
  <si>
    <t>415 Vaughn St</t>
  </si>
  <si>
    <t>Puerto Rico Sol Taino Custom Name Clunky Sneakers - Women / 7 / Black</t>
  </si>
  <si>
    <t>#SB35080</t>
  </si>
  <si>
    <t>mruizjr7@gmail.com</t>
  </si>
  <si>
    <t>Custom Name US Marine Corps Veteran Red Baseball Jersey#v - 2XL / Full Print</t>
  </si>
  <si>
    <t>Manuel Ruiz</t>
  </si>
  <si>
    <t>1819 SW 1st Ave</t>
  </si>
  <si>
    <t>Cape Coral</t>
  </si>
  <si>
    <t>#SB35081</t>
  </si>
  <si>
    <t>carolynroe330@gmail.com</t>
  </si>
  <si>
    <t>50th Anniversary Of Magic Disney hologram hoodie 3d #HD - AOP Unisex Raglan Hoodie / S / All print</t>
  </si>
  <si>
    <t>Kristina Gillis</t>
  </si>
  <si>
    <t>1 Warburton Ln</t>
  </si>
  <si>
    <t>Westborough</t>
  </si>
  <si>
    <t>Massachusetts</t>
  </si>
  <si>
    <t>MA</t>
  </si>
  <si>
    <t>kl, hoa</t>
  </si>
  <si>
    <t>#SB35082</t>
  </si>
  <si>
    <t>anthonypetrazzuolo1998@gmail.com</t>
  </si>
  <si>
    <t>Father's Day Gift Proud Eagle American US Flag Unisex Classic Cap Hats Head Wear #H - One size / All print</t>
  </si>
  <si>
    <t>Cap</t>
  </si>
  <si>
    <t>Anthony M Petrazzuolo</t>
  </si>
  <si>
    <t>40 Rogers Street, A</t>
  </si>
  <si>
    <t>A</t>
  </si>
  <si>
    <t>Glens Falls</t>
  </si>
  <si>
    <t>#SB35083</t>
  </si>
  <si>
    <t>adams.teresa73@yahoo.com</t>
  </si>
  <si>
    <t>Colorful turtle JP salty lil beach spare tire cover #h - All print / 32 inches</t>
  </si>
  <si>
    <t>Teresa Adams</t>
  </si>
  <si>
    <t>10553, Valencia Rd</t>
  </si>
  <si>
    <t>Seminole</t>
  </si>
  <si>
    <t>#SB35084</t>
  </si>
  <si>
    <t>omni808@gmail.com</t>
  </si>
  <si>
    <t>Simple Mexico Eagle Red White Green Unisex Hawaiian Shirts - L / Full Print</t>
  </si>
  <si>
    <t>6988790464666-hawaiishirt-3</t>
  </si>
  <si>
    <t>Omni Rodriquez</t>
  </si>
  <si>
    <t>990 Ala Nanala St</t>
  </si>
  <si>
    <t>23c</t>
  </si>
  <si>
    <t>Honolulu</t>
  </si>
  <si>
    <t>Hawaii</t>
  </si>
  <si>
    <t>HI</t>
  </si>
  <si>
    <t>diep, hoa</t>
  </si>
  <si>
    <t>#SB35085</t>
  </si>
  <si>
    <t>chevyhawke@icloud.com</t>
  </si>
  <si>
    <t>Busch Beer Good Year Hoodie 3D - AOP UNISEX HOODIE / L / All Print</t>
  </si>
  <si>
    <t>hoodie-3-1000000284171793</t>
  </si>
  <si>
    <t>Brandon Hawke</t>
  </si>
  <si>
    <t>1105 Marchand</t>
  </si>
  <si>
    <t>Bay city</t>
  </si>
  <si>
    <t>#SB35086</t>
  </si>
  <si>
    <t>avilesr7@gmail.com</t>
  </si>
  <si>
    <t>Custom Name Strong Rooster In Farm Polo Shirt #090821l - L / Full Print</t>
  </si>
  <si>
    <t>Reynaldo Aviles</t>
  </si>
  <si>
    <t>9436, Candice Ct</t>
  </si>
  <si>
    <t>Orlando</t>
  </si>
  <si>
    <t>Custom Name B&amp;W Rooster Polo Shirt #060122h - L / Full Print</t>
  </si>
  <si>
    <t>#SB35087</t>
  </si>
  <si>
    <t>1948elam@gmail.com</t>
  </si>
  <si>
    <t>Freedom isn't free i paid fot it custom name Leather Bomber Jacket #KV - 3XL / Full Print</t>
  </si>
  <si>
    <t>6950920781978-6</t>
  </si>
  <si>
    <t>Jim Elam</t>
  </si>
  <si>
    <t>2562, Brooklyn Ave SE</t>
  </si>
  <si>
    <t>Grand Rapids</t>
  </si>
  <si>
    <t>#SB35088</t>
  </si>
  <si>
    <t>Elyseb4600@gmail.com</t>
  </si>
  <si>
    <t>Basketball God says you are Canvas Wall Art - 16X24in</t>
  </si>
  <si>
    <t>CV</t>
  </si>
  <si>
    <t>Elyse Brodeur</t>
  </si>
  <si>
    <t>6644, Landover Cir</t>
  </si>
  <si>
    <t>Tallahassee</t>
  </si>
  <si>
    <t>#SB35089</t>
  </si>
  <si>
    <t>keithgivens9@gmail.com</t>
  </si>
  <si>
    <t>SpongeBob Squarepants Yellow Christmas Hoodie - Joggers 3D #080122Xh - AOP Unisex Raglan Hoodie / XL / All Print</t>
  </si>
  <si>
    <t>hoodie-4-1000000287915197</t>
  </si>
  <si>
    <t>Keith Givens</t>
  </si>
  <si>
    <t>516 Minton St</t>
  </si>
  <si>
    <t>PittsburghPittsburgh</t>
  </si>
  <si>
    <t>Pennsylvania</t>
  </si>
  <si>
    <t>PA</t>
  </si>
  <si>
    <t>#SB35090</t>
  </si>
  <si>
    <t>joehotrod56@yahoo.com</t>
  </si>
  <si>
    <t>Custom Name US Marine Corps Veteran Red Baseball Jersey#v - XL / Full Print</t>
  </si>
  <si>
    <t>Joe Martinez</t>
  </si>
  <si>
    <t>610, Harvest Moon Rd</t>
  </si>
  <si>
    <t>Fountain</t>
  </si>
  <si>
    <t>Colorado</t>
  </si>
  <si>
    <t>719-201-7389</t>
  </si>
  <si>
    <t>CO</t>
  </si>
  <si>
    <t>#SB35091</t>
  </si>
  <si>
    <t>shellidixon699@gmail.com</t>
  </si>
  <si>
    <t>Stay Trippy Little Hippie Hoodie 3D Hippie Van Camping Love #DH - AOP UNISEX HOODIE / 2XL / All Print</t>
  </si>
  <si>
    <t>hoodie-thl-28210</t>
  </si>
  <si>
    <t>Rochelle Dixon</t>
  </si>
  <si>
    <t>1270, Carlene Dr</t>
  </si>
  <si>
    <t>Loveland</t>
  </si>
  <si>
    <t>#SB35092</t>
  </si>
  <si>
    <t>sm-bishop@hotmail.com</t>
  </si>
  <si>
    <t>UP Carl And Ellie you are my sunshine Canvas Prints #KV - 24X36in / All print</t>
  </si>
  <si>
    <t>Canvas6832478650522</t>
  </si>
  <si>
    <t>Shaun Bishop</t>
  </si>
  <si>
    <t>306 E. Dennisport Ct.</t>
  </si>
  <si>
    <t>Gilbert</t>
  </si>
  <si>
    <t>Arizona</t>
  </si>
  <si>
    <t>AZ</t>
  </si>
  <si>
    <t>#SB35093</t>
  </si>
  <si>
    <t>martinez.devon@yahoo.com</t>
  </si>
  <si>
    <t>Let's go Dragonite so cute PKM fleece blanket #231221h - 60x80 in</t>
  </si>
  <si>
    <t>Blanket</t>
  </si>
  <si>
    <t>Devon Martinez</t>
  </si>
  <si>
    <t>385 FM 477</t>
  </si>
  <si>
    <t>Seguin</t>
  </si>
  <si>
    <t>ly, linh</t>
  </si>
  <si>
    <t>#SB35094</t>
  </si>
  <si>
    <t>plexplexplexnplexillionaire@gmail.com</t>
  </si>
  <si>
    <t>Faith Over Fear Jesus White Shoes J13 Sneakers #61221Lk - Men / 10 / Red</t>
  </si>
  <si>
    <t>White-J13Sneakers-1</t>
  </si>
  <si>
    <t>Anthony Baron Morgan Jr</t>
  </si>
  <si>
    <t>571 Whig Lane Rd</t>
  </si>
  <si>
    <t>Glassboro</t>
  </si>
  <si>
    <t>New Jersey</t>
  </si>
  <si>
    <t>NJ</t>
  </si>
  <si>
    <t>Personalized Mickey Drawing Air Shoes J13 Sneakers #Dh - Men / 10 / WHITE</t>
  </si>
  <si>
    <t>ly, linh, dh</t>
  </si>
  <si>
    <t>Valentine's Day Be You Gift For LGBT White Shoes J13 Sneakers #Lk - Men / 10 / White</t>
  </si>
  <si>
    <t>#SB35095</t>
  </si>
  <si>
    <t>Mistyweber41@gmail.com</t>
  </si>
  <si>
    <t>FedEx Ground Corporation Clunky Sneakers Shoes #Kv - Men / 10 / Black</t>
  </si>
  <si>
    <t>Misty Weber</t>
  </si>
  <si>
    <t>54725, McClainsville Rd</t>
  </si>
  <si>
    <t>Bellaire</t>
  </si>
  <si>
    <t>#SB35096</t>
  </si>
  <si>
    <t>dfeather52664@gmail.com</t>
  </si>
  <si>
    <t>WDN 50th Anniversary Of Magic Mouse Ears Disney hoodie 3d #HD - AOP Unisex Raglan Zip Hoodie / L / All print</t>
  </si>
  <si>
    <t>Debbie Feather</t>
  </si>
  <si>
    <t>154, Brookdale Blvd</t>
  </si>
  <si>
    <t>Pawtucket</t>
  </si>
  <si>
    <t>Rhode Island</t>
  </si>
  <si>
    <t>RI</t>
  </si>
  <si>
    <t>#SB35097</t>
  </si>
  <si>
    <t>alger463@gmail.com</t>
  </si>
  <si>
    <t>Jack Skellington &amp; Sally Always Forever gift for Valentine hoodie 3d #HD - AOP Unisex Raglan Hoodie / 2XL / All print</t>
  </si>
  <si>
    <t>100000027504538-69</t>
  </si>
  <si>
    <t>Angelia Sark</t>
  </si>
  <si>
    <t>55 sunset loop</t>
  </si>
  <si>
    <t>Presque Isle</t>
  </si>
  <si>
    <t>Maine</t>
  </si>
  <si>
    <t>ME</t>
  </si>
  <si>
    <t>#SB35098</t>
  </si>
  <si>
    <t>charpie_34@yahoo.com</t>
  </si>
  <si>
    <t>Amazing White Tiger Hoodie #V - AOP Unisex Raglan Hoodie / XL / All Print</t>
  </si>
  <si>
    <t>hoodie</t>
  </si>
  <si>
    <t>Tina Charpie</t>
  </si>
  <si>
    <t>4921, Alvin Rd</t>
  </si>
  <si>
    <t>Mikado</t>
  </si>
  <si>
    <t>Cool Black - White Tiger Hoodie 3D - AOP UNISEX HOODIE / XL / All Print</t>
  </si>
  <si>
    <t>hoodie-thl-19433</t>
  </si>
  <si>
    <t>Amazing Tiger Turquoise Hoodie 3D #h - AOP Unisex Raglan Hoodie / XL / All print</t>
  </si>
  <si>
    <t>6802266030234-4</t>
  </si>
  <si>
    <t>To My Son Always Remember You Are Braver Than You Believe Fleece Blanket - 60x80 IN</t>
  </si>
  <si>
    <t>blanket-thl-266</t>
  </si>
  <si>
    <t>#SB35099</t>
  </si>
  <si>
    <t>markmorris1228@gmail.com</t>
  </si>
  <si>
    <t>FedEx Ground Corporation Clunky Sneakers Shoes #Kv - Men / 11 / Black</t>
  </si>
  <si>
    <t>Mark Morris</t>
  </si>
  <si>
    <t>2269, Emily Dr</t>
  </si>
  <si>
    <t>Indianapolis</t>
  </si>
  <si>
    <t>#SB35100</t>
  </si>
  <si>
    <t>rdean1973@gmail.com</t>
  </si>
  <si>
    <t>Juneteenth Since 1865 Black king Custom name Baseball Jersey #KV - 3XL / All print</t>
  </si>
  <si>
    <t>Rachell Dean</t>
  </si>
  <si>
    <t>324, S Laramie Ave</t>
  </si>
  <si>
    <t>Custom name Juneteenth Since 1865 Black girl sexy Baseball Jersey #KV - XL / All print</t>
  </si>
  <si>
    <t>Custom name Juneteenth Since 1865 Black Queen Baseball Jersey #KV - XL / All print</t>
  </si>
  <si>
    <t>#SB35101</t>
  </si>
  <si>
    <t>azcolromanmkt@gmail.com</t>
  </si>
  <si>
    <t>JP compass iron pattern black spare tire cover #h - All print / 34 inches / Spare Tire Cover with Print On Demand</t>
  </si>
  <si>
    <t>Tony Wilk</t>
  </si>
  <si>
    <t>14650, N Kings Way</t>
  </si>
  <si>
    <t>Fountain Hills</t>
  </si>
  <si>
    <t>uyen, vinh</t>
  </si>
  <si>
    <t>#SB35102</t>
  </si>
  <si>
    <t>maryknerr3@gmail.com</t>
  </si>
  <si>
    <t>Jeep Blue Flag Black Hoodie 3D #kv - HOODIE RAGLAN SLEEVE / L / All Print</t>
  </si>
  <si>
    <t>6859108384922-3</t>
  </si>
  <si>
    <t>Mary Knerr</t>
  </si>
  <si>
    <t>5911 Vistamar Rd</t>
  </si>
  <si>
    <t>Toledo</t>
  </si>
  <si>
    <t>#SB35103</t>
  </si>
  <si>
    <t>josh.kolman@yahoo.com</t>
  </si>
  <si>
    <t>Fishing Girl Hoodie #KV - HOODIE RAGLAN SLEEVE / L / All Print</t>
  </si>
  <si>
    <t>2hoodie6700106645658</t>
  </si>
  <si>
    <t>Josh Kolman</t>
  </si>
  <si>
    <t>13138 Hwy 71</t>
  </si>
  <si>
    <t>Brush</t>
  </si>
  <si>
    <t>#SB35104</t>
  </si>
  <si>
    <t>b_fitnesss@yahoo.com</t>
  </si>
  <si>
    <t>Irish By Blood Cross Flag Unisex T-Shirt 3D #231221V - M / Full Print</t>
  </si>
  <si>
    <t>TEE-2-6962723192986</t>
  </si>
  <si>
    <t>Brandon Miller</t>
  </si>
  <si>
    <t>2618, 182nd St</t>
  </si>
  <si>
    <t>Redondo Beach</t>
  </si>
  <si>
    <t>California</t>
  </si>
  <si>
    <t>CA</t>
  </si>
  <si>
    <t>uyen, dh</t>
  </si>
  <si>
    <t>#SB35105</t>
  </si>
  <si>
    <t>oneofakindartbypaul@gmail.com</t>
  </si>
  <si>
    <t>Colorful Hippie &amp; Weed Green Purple Hawaiian Aloha Shirts - XL / Full Print</t>
  </si>
  <si>
    <t>6137452822682-4</t>
  </si>
  <si>
    <t>Paul Foster</t>
  </si>
  <si>
    <t>115 Flint Rock Dr</t>
  </si>
  <si>
    <t>Reeds Spring</t>
  </si>
  <si>
    <t>#SB35106</t>
  </si>
  <si>
    <t>vachette9@aol.com</t>
  </si>
  <si>
    <t>Hawaiian Aloha Shirts Helicopter Huey Sunset #6821V - M / Full Print</t>
  </si>
  <si>
    <t>hawaiishirt-2-6887086784666</t>
  </si>
  <si>
    <t>Amanda Garrison</t>
  </si>
  <si>
    <t>4309, Sheridans Point Ct</t>
  </si>
  <si>
    <t>Alexandria</t>
  </si>
  <si>
    <t>#SB35107</t>
  </si>
  <si>
    <t>8113Lovetoride@gmail.com</t>
  </si>
  <si>
    <t>Christian Jesus Way Maker Miracle Worker Lion Hoodie 3D #v - HOODIE RAGLAN SLEEVE / 3XL / All print</t>
  </si>
  <si>
    <t>6582745727130-6</t>
  </si>
  <si>
    <t>Roger Landis</t>
  </si>
  <si>
    <t>11486, North Shore Dr</t>
  </si>
  <si>
    <t>Hillsboro</t>
  </si>
  <si>
    <t>#SB35108</t>
  </si>
  <si>
    <t>Badweezy@yahoo.com</t>
  </si>
  <si>
    <t>FedEx Express Corporation Clunky Sneakers Shoes #Kv - Men / 11 / Black</t>
  </si>
  <si>
    <t>Asia Wiley</t>
  </si>
  <si>
    <t>145, Briscoe Ave</t>
  </si>
  <si>
    <t>Buffalo</t>
  </si>
  <si>
    <t>FedEx Truck Simple Custom Name Hoodie - Joggers #V - AOP Unisex Raglan Hoodie / XL / All Print</t>
  </si>
  <si>
    <t>hoodie-4-1000000284873146</t>
  </si>
  <si>
    <t>FedEx Truck Simple Custom Name Hoodie - Joggers #V - Joggers / XL / All Print</t>
  </si>
  <si>
    <t>joggers-4-1000000284873146</t>
  </si>
  <si>
    <t>#SB35109</t>
  </si>
  <si>
    <t>rpmacktruck@gmail.com</t>
  </si>
  <si>
    <t>Love Golf Orange Camo Polo Shirt - XL / Full Print</t>
  </si>
  <si>
    <t>Robert Poczatek</t>
  </si>
  <si>
    <t>1 Water Club Way</t>
  </si>
  <si>
    <t>2004 N.</t>
  </si>
  <si>
    <t>North Palm Beach</t>
  </si>
  <si>
    <t>Love Golf Orange Camo Polo Shirt - 2XL / Full Print</t>
  </si>
  <si>
    <t>#SB35110</t>
  </si>
  <si>
    <t>jchrisrn@gmail.com</t>
  </si>
  <si>
    <t>Jesus - If I only touch his cloak, I will be healed... Canvas #h - 16X24in</t>
  </si>
  <si>
    <t>CGWT63Z / canvas-16x20-horizontal / White / one-size</t>
  </si>
  <si>
    <t>Jennifer Harrison</t>
  </si>
  <si>
    <t>6626, Station Dr</t>
  </si>
  <si>
    <t>Clermont</t>
  </si>
  <si>
    <t>#SB35111</t>
  </si>
  <si>
    <t>kturnert441@gmail.com</t>
  </si>
  <si>
    <t>Personalized New Cat Caterpillar Tractor Hoodie 3D #Xh - HOODIE RAGLAN SLEEVE / 4XL / All Print</t>
  </si>
  <si>
    <t>hoodie-6-7030536962202</t>
  </si>
  <si>
    <t>Kyle Turner</t>
  </si>
  <si>
    <t>7408 Pohick Rd</t>
  </si>
  <si>
    <t>Lorton</t>
  </si>
  <si>
    <t>#SB35112</t>
  </si>
  <si>
    <t>dahl4869@kettering.edu</t>
  </si>
  <si>
    <t>Custom Name Busch Light Black Blue Unisex Hawaiian Shirts - Hawaiian shirt / XL / Full Print</t>
  </si>
  <si>
    <t>Aprille Dahlman</t>
  </si>
  <si>
    <t>25385 Saint James</t>
  </si>
  <si>
    <t>Southfield</t>
  </si>
  <si>
    <t>Custom Name Busch Light Black Blue Unisex Hawaiian Shirts - Hawaiian shirt / S / Full Print</t>
  </si>
  <si>
    <t>Custom Name Busch Light Black Blue Unisex Hawaiian Shirts - Hawaiian shirt / M / Full Print</t>
  </si>
  <si>
    <t>#SB35113</t>
  </si>
  <si>
    <t>bettyehara@gmail.com</t>
  </si>
  <si>
    <t>Father's Day Gift Faith Over Fear Christian Jesus Bless Classic Cap hats #V - One size / All print</t>
  </si>
  <si>
    <t>Betty Landis</t>
  </si>
  <si>
    <t>thl, van</t>
  </si>
  <si>
    <t>#SB35114</t>
  </si>
  <si>
    <t>taylor3294@yahoo.com</t>
  </si>
  <si>
    <t>Retro Vintage Some Grandmas Play Bingo Real Grandmas Go Running T-shirt #V - Unisex Short Sleeve Classic Tee / M / Sport Grey</t>
  </si>
  <si>
    <t>tee-thl-398200</t>
  </si>
  <si>
    <t>patricia taylor</t>
  </si>
  <si>
    <t>2750 Highline Dr</t>
  </si>
  <si>
    <t>Mogadore</t>
  </si>
  <si>
    <t>thl, hoa</t>
  </si>
  <si>
    <t>#SB35115</t>
  </si>
  <si>
    <t>oceanplus2017@gmail.com</t>
  </si>
  <si>
    <t>Personalized Baseball Storm Canvas Print Wall Art Custom Photo #H - 16X24in</t>
  </si>
  <si>
    <t>canvas-thl-32361930</t>
  </si>
  <si>
    <t>Inez Eliscu</t>
  </si>
  <si>
    <t>11785, N Cassiopeia Dr</t>
  </si>
  <si>
    <t>Tucson</t>
  </si>
  <si>
    <t>#SB35116</t>
  </si>
  <si>
    <t>tnalesnik@comcast.net</t>
  </si>
  <si>
    <t>Let's Go Brandon Truck Tailgate Decal Sticker Wrap #KV - All print / 148cm x 61cm</t>
  </si>
  <si>
    <t>tracey nalesnik</t>
  </si>
  <si>
    <t>3110 ASHWOOS DRIVE</t>
  </si>
  <si>
    <t>DUNKIRK</t>
  </si>
  <si>
    <t>Maryland</t>
  </si>
  <si>
    <t>MD</t>
  </si>
  <si>
    <t>#SB35117</t>
  </si>
  <si>
    <t>esbeiry93@gmail.com</t>
  </si>
  <si>
    <t>Rooster Mexico Hoodie 3D #260521V - HOODIE RAGLAN SLEEVE ZIP-UP / M / All Print</t>
  </si>
  <si>
    <t>hoodie3dzipper-RoosterMexico2605V</t>
  </si>
  <si>
    <t>Karla Contreras</t>
  </si>
  <si>
    <t>1345 vivían st.</t>
  </si>
  <si>
    <t>Leeds</t>
  </si>
  <si>
    <t>Alabama</t>
  </si>
  <si>
    <t>AL</t>
  </si>
  <si>
    <t>#SB35118</t>
  </si>
  <si>
    <t>police9035@aol.com</t>
  </si>
  <si>
    <t>Taino Sun Puerto Rico Custom Name Baseball Jersey #7721V - 2XL / All Print</t>
  </si>
  <si>
    <t>Baseball-Jersey-5-6845496295578</t>
  </si>
  <si>
    <t>David Luis Ramos</t>
  </si>
  <si>
    <t>1133 Greslin Terrace</t>
  </si>
  <si>
    <t>Rahway</t>
  </si>
  <si>
    <t>#SB35119</t>
  </si>
  <si>
    <t>ranikawhitley3232@gmail.com</t>
  </si>
  <si>
    <t>Muppet Elmo Fleece Bomber Jacket - M / Full Print</t>
  </si>
  <si>
    <t>Jacket-2-1000000282528194</t>
  </si>
  <si>
    <t>Ranika Whitley</t>
  </si>
  <si>
    <t>1012 springwood ave apt 313</t>
  </si>
  <si>
    <t>Apt313</t>
  </si>
  <si>
    <t>Asbury Park</t>
  </si>
  <si>
    <t>Muppet Elmo Fleece Bomber Jacket - 2XL / Full Print</t>
  </si>
  <si>
    <t>Jacket-5-1000000282528194</t>
  </si>
  <si>
    <t>cf địa chỉ</t>
  </si>
  <si>
    <t>#SB35120</t>
  </si>
  <si>
    <t>shamanisabella@gmail.com</t>
  </si>
  <si>
    <t>Custom Name Vintage U.S Air Force Logo Fleece Blanket With Name #090121l - 50x60 in</t>
  </si>
  <si>
    <t>Isabella Stoloff</t>
  </si>
  <si>
    <t>213, N Yale Ave</t>
  </si>
  <si>
    <t>Fullerton</t>
  </si>
  <si>
    <t>#SB35121</t>
  </si>
  <si>
    <t>jon.rose.nelson@gmail.com</t>
  </si>
  <si>
    <t>America Darts Black Flag Custom Name Baseball Jersey - 4XL / All Print</t>
  </si>
  <si>
    <t>Baseball-Jersey-7-6854809354394</t>
  </si>
  <si>
    <t>Rose Nelson</t>
  </si>
  <si>
    <t>120 Belclaire ct</t>
  </si>
  <si>
    <t>Spartanburg</t>
  </si>
  <si>
    <t>America Darts Black Flag Custom Name Baseball Jersey - XL / All Print</t>
  </si>
  <si>
    <t>Baseball-Jersey-4-6854809354394</t>
  </si>
  <si>
    <t>America Darts Black Flag Custom Name Baseball Jersey - 3XL / All Print</t>
  </si>
  <si>
    <t>Baseball-Jersey-6-6854809354394</t>
  </si>
  <si>
    <t>anh, linh</t>
  </si>
  <si>
    <t>#SB35122</t>
  </si>
  <si>
    <t>linzolivia@aol.com</t>
  </si>
  <si>
    <t>Custom Blankets Wrestling Player with Your Name Dark Background 181219AL - 50x60 in</t>
  </si>
  <si>
    <t>blanket</t>
  </si>
  <si>
    <t>Lindsay Harrison</t>
  </si>
  <si>
    <t>1813, Maple Dr</t>
  </si>
  <si>
    <t>Charleston</t>
  </si>
  <si>
    <t>West Virginia</t>
  </si>
  <si>
    <t>WV</t>
  </si>
  <si>
    <t>#SB35123</t>
  </si>
  <si>
    <t>cristianorozco010402@gmail.com</t>
  </si>
  <si>
    <t>Mexico Gold Eagle Baseball Jersey #131021V - L / Full Print</t>
  </si>
  <si>
    <t>baseballjersey-3-7015910015130</t>
  </si>
  <si>
    <t>Cristian Orozco</t>
  </si>
  <si>
    <t>3411, McGee Rd</t>
  </si>
  <si>
    <t>Cottondale</t>
  </si>
  <si>
    <t>#SB35124</t>
  </si>
  <si>
    <t>k92843@gmail.com</t>
  </si>
  <si>
    <t>Only Kneel For One Man Unisex T-Shirt - L / Full Print</t>
  </si>
  <si>
    <t>TEE-3-6984358232218</t>
  </si>
  <si>
    <t>Kenneth Boerema</t>
  </si>
  <si>
    <t>576, Tall Oak Rd</t>
  </si>
  <si>
    <t>Naples</t>
  </si>
  <si>
    <t>#SB35125</t>
  </si>
  <si>
    <t>michelle22_luv@yahoo.com</t>
  </si>
  <si>
    <t>Walmart Custom Name Hoodie 3D #V - AOP Unisex Raglan Hoodie / L / All Print</t>
  </si>
  <si>
    <t>hoodie-3-6638039105778</t>
  </si>
  <si>
    <t>Michelle Copple</t>
  </si>
  <si>
    <t>24470 East 1080 RD</t>
  </si>
  <si>
    <t>WEATHERFORD</t>
  </si>
  <si>
    <t>Oklahoma</t>
  </si>
  <si>
    <t>OK</t>
  </si>
  <si>
    <t>#SB35126</t>
  </si>
  <si>
    <t>clintlamprecht@gmail.com</t>
  </si>
  <si>
    <t>Brave Nurse Nutrition Facts custom name Steel Tumbler #KV - Default Title</t>
  </si>
  <si>
    <t>tumbler-baseball1303V</t>
  </si>
  <si>
    <t>Clint Lamprecht</t>
  </si>
  <si>
    <t>1433 County Road F</t>
  </si>
  <si>
    <t>Ithaca</t>
  </si>
  <si>
    <t>Nebraska</t>
  </si>
  <si>
    <t>NE</t>
  </si>
  <si>
    <t>#SB35127</t>
  </si>
  <si>
    <t>raech55@gmail.com</t>
  </si>
  <si>
    <t>Amazing Jeep under American flag fleece bomber jacket - 2XL / Black</t>
  </si>
  <si>
    <t>1000000283928693-38</t>
  </si>
  <si>
    <t>Michael Raecher</t>
  </si>
  <si>
    <t>420 Zion Pkwy</t>
  </si>
  <si>
    <t>Celina</t>
  </si>
  <si>
    <t>#SB35128</t>
  </si>
  <si>
    <t>shortcakehill@yahoo.com</t>
  </si>
  <si>
    <t>Custom Blankets Wrestling Player with Your Name Dark Background 181219AL - 60x80 in</t>
  </si>
  <si>
    <t>Rasheda Satterwhite</t>
  </si>
  <si>
    <t>10183 Allie Ct.</t>
  </si>
  <si>
    <t>Hesperia</t>
  </si>
  <si>
    <t>#SB35129</t>
  </si>
  <si>
    <t>knaulallison@gmail.com</t>
  </si>
  <si>
    <t>Cannabis Weed Don't Care Bear Not Today Sunflower Hoodie #V - HOODIE RAGLAN SLEEVE / L / All Print</t>
  </si>
  <si>
    <t>hoodie-CannabisWeed1503Vi</t>
  </si>
  <si>
    <t>Allison Knaul</t>
  </si>
  <si>
    <t>2052 Licstal Ct</t>
  </si>
  <si>
    <t>Manteca</t>
  </si>
  <si>
    <t>#SB35130</t>
  </si>
  <si>
    <t>valo@valogletree.com</t>
  </si>
  <si>
    <t>Hawaiian Aloha Shirts Fire Truck Firefighter #280621H - 2XL / Full Print</t>
  </si>
  <si>
    <t>hawaiishirt-5-6635612373234</t>
  </si>
  <si>
    <t>Valerie Ogletree</t>
  </si>
  <si>
    <t>16995 Clouds Rest Rd</t>
  </si>
  <si>
    <t>Soulsbyville</t>
  </si>
  <si>
    <t>#SB35131</t>
  </si>
  <si>
    <t>Namark07@gmail.com</t>
  </si>
  <si>
    <t>Simple postal worker black navy classic unisex hoodie or jogger #v - AOP Unisex Raglan Hoodie / L / Navy</t>
  </si>
  <si>
    <t>1000000286739441-4</t>
  </si>
  <si>
    <t>MARK ROBINSON</t>
  </si>
  <si>
    <t>3510 Scotts Lane</t>
  </si>
  <si>
    <t>Philadelphia</t>
  </si>
  <si>
    <t>Custom name postal worker batman hero navy hoodie - joggers 3D #v - AOP Unisex Joggers / L / All Print</t>
  </si>
  <si>
    <t>Simple postal worker black navy classic unisex hoodie or jogger #v - AOP Unisex Joggers / L / Navy</t>
  </si>
  <si>
    <t>Custom name postal worker batman hero navy hoodie - joggers 3D #v - AOP Unisex Raglan Hoodie / L / All Print</t>
  </si>
  <si>
    <t>diep, DH</t>
  </si>
  <si>
    <t>#SB35132</t>
  </si>
  <si>
    <t>kh.e@aol.com</t>
  </si>
  <si>
    <t>Lion King Black Background Personalized Duvet Cover Bedding Set with Your Name #3107DH - US Twin</t>
  </si>
  <si>
    <t>BS</t>
  </si>
  <si>
    <t>Elena Sarkesiyan</t>
  </si>
  <si>
    <t>9500, Mina Rica Dr</t>
  </si>
  <si>
    <t>Tujunga</t>
  </si>
  <si>
    <t>Refunded</t>
  </si>
  <si>
    <t>#SB35133</t>
  </si>
  <si>
    <t>dionnedouglas36@gmail.com</t>
  </si>
  <si>
    <t>FedEx Eagle Cool Hoodie 3D - AOP UNISEX HOODIE / S / All Print</t>
  </si>
  <si>
    <t>hoodie-1-1000000293638853</t>
  </si>
  <si>
    <t>Douglas Barlow</t>
  </si>
  <si>
    <t>896 Campbell street</t>
  </si>
  <si>
    <t>A-2</t>
  </si>
  <si>
    <t>Cleveland</t>
  </si>
  <si>
    <t>FedEx Cool Hoodie 3D #241121V - AOP UNISEX HOODIE / S / All Print</t>
  </si>
  <si>
    <t>hoodie-1-1000000283733734</t>
  </si>
  <si>
    <t>U.S Army Eagle Fire Skull Hoodie 3D - HOODIE RAGLAN SLEEVE / S / ALL PRINT</t>
  </si>
  <si>
    <t>#SB35134</t>
  </si>
  <si>
    <t>oralm1234@gmail.com</t>
  </si>
  <si>
    <t>Personalized U.S Air Force Veteran American Leather Bomber Jacket #041221Xh - 2XL / Full Print</t>
  </si>
  <si>
    <t>1000000274749732-5</t>
  </si>
  <si>
    <t>Oral Sledge</t>
  </si>
  <si>
    <t>1615, E Adelaide Dr</t>
  </si>
  <si>
    <t>Unit 3</t>
  </si>
  <si>
    <t>#SB35135</t>
  </si>
  <si>
    <t>jesusramirez60.jr@gmail.comj</t>
  </si>
  <si>
    <t>B&amp;W Skull Jeep Personalized Custom Name Hoodie 3D #h - HOODIE RAGLAN SLEEVE / L / All Print</t>
  </si>
  <si>
    <t>3hoodie-6107678638234</t>
  </si>
  <si>
    <t>Jesus Ramirez</t>
  </si>
  <si>
    <t>850, Sens Rd</t>
  </si>
  <si>
    <t>La Porte</t>
  </si>
  <si>
    <t>#SB35136</t>
  </si>
  <si>
    <t>FedEx Eagle Cool Hoodie 3D - AOP UNISEX HOODIE / XL / All Print</t>
  </si>
  <si>
    <t>hoodie-4-1000000284171793</t>
  </si>
  <si>
    <t>#SB35137</t>
  </si>
  <si>
    <t>oracletanyet@gmail.com</t>
  </si>
  <si>
    <t>Galaxy dragon dice - Welcome to our home roll for initiative doormat #v - M (18 x 24 inch) / Full print</t>
  </si>
  <si>
    <t>DOMA</t>
  </si>
  <si>
    <t>Oracle Fork</t>
  </si>
  <si>
    <t>4744 Fort Peck Street</t>
  </si>
  <si>
    <t>Shasta Lake</t>
  </si>
  <si>
    <t>#SB35138</t>
  </si>
  <si>
    <t>Litster3@hotmail.com</t>
  </si>
  <si>
    <t>Custom name Amazon smile symbol t-shirt - hoodie 3D #121121h - UNISEX T-SHIRT 3D / XL / All print</t>
  </si>
  <si>
    <t>6993167319194-4</t>
  </si>
  <si>
    <t>Daniel Litster</t>
  </si>
  <si>
    <t>829 S KENSINGTON AVE</t>
  </si>
  <si>
    <t>LA GRANGE</t>
  </si>
  <si>
    <t>#SB35139</t>
  </si>
  <si>
    <t>jillian21502@yahoo.com</t>
  </si>
  <si>
    <t>I'm A Grumpy Old Caterpillar Operator Hoodie 3D #Xh - HOODIE RAGLAN SLEEVE / M / All Print</t>
  </si>
  <si>
    <t>hoodie-2-7030536962202</t>
  </si>
  <si>
    <t>Jill Johnson</t>
  </si>
  <si>
    <t>11107, Mexico Farms Rd SE</t>
  </si>
  <si>
    <t>Cumberland</t>
  </si>
  <si>
    <t>(240)727-5690</t>
  </si>
  <si>
    <t>#SB35140</t>
  </si>
  <si>
    <t>the_snuggs@yahoo.com</t>
  </si>
  <si>
    <t>Jesus Saves Faith Over Fear Fleece Bomber Jacket #KV - XL / Full Print</t>
  </si>
  <si>
    <t>Jacket-4-1000000284459562</t>
  </si>
  <si>
    <t>Douglas Snuggs</t>
  </si>
  <si>
    <t>2017 Carlton Drive</t>
  </si>
  <si>
    <t>Lebanon</t>
  </si>
  <si>
    <t>Christian Jesus hug, my god that is who you are Hoodie #V - HOODIE RAGLAN SLEEVE / 2XL / All Print</t>
  </si>
  <si>
    <t>hoodie-ChristianJesushug0104Vi</t>
  </si>
  <si>
    <t>#SB35141</t>
  </si>
  <si>
    <t>horsecrazymel@yahoo.com</t>
  </si>
  <si>
    <t>Unicorns I'm Not Fragile Like A Flower custom name Steel Tumbler #KV - 20 Oz / All print</t>
  </si>
  <si>
    <t>tumbler-6954820698266</t>
  </si>
  <si>
    <t>Melanie Tom</t>
  </si>
  <si>
    <t>4604 W  9600 S</t>
  </si>
  <si>
    <t>Payson</t>
  </si>
  <si>
    <t>Utah</t>
  </si>
  <si>
    <t>UT</t>
  </si>
  <si>
    <t>Cowboy Film Go Ahead Till I Take You To The Train Station Steel Tumbler #KV - 20 oz / All print</t>
  </si>
  <si>
    <t>#SB35142</t>
  </si>
  <si>
    <t>steven_st-amour@hotmail.ca</t>
  </si>
  <si>
    <t>Simple B&amp;W Jeep logo fleece hoodie #h - Fleece hoodie / L / Black</t>
  </si>
  <si>
    <t>6993167319194-11</t>
  </si>
  <si>
    <t>Steven St-amour</t>
  </si>
  <si>
    <t>28e Avenue</t>
  </si>
  <si>
    <t>Pointe-Calumet</t>
  </si>
  <si>
    <t>J0N</t>
  </si>
  <si>
    <t>#SB35143</t>
  </si>
  <si>
    <t>timwhelan2@msn.com</t>
  </si>
  <si>
    <t>Custom name cool FedEx purple t-shirt - hoodie 3D #l - UNISEX T-SHIRT 3D / XL / All print</t>
  </si>
  <si>
    <t>Timothy Whelan</t>
  </si>
  <si>
    <t>2707, Magnolia Woods Dr</t>
  </si>
  <si>
    <t>Mt Pleasant</t>
  </si>
  <si>
    <t>kl, vinh</t>
  </si>
  <si>
    <t>#SB35144</t>
  </si>
  <si>
    <t>0926jay@gmail.com</t>
  </si>
  <si>
    <t>GTA V Max Payne 3 Vibe Hawaiian Aloha Shirts #KV - L / Full Print</t>
  </si>
  <si>
    <t>hawaiishirt-GTAVMax1305Vi</t>
  </si>
  <si>
    <t>Justin Noriega</t>
  </si>
  <si>
    <t>5031, Lemon Grove Ave</t>
  </si>
  <si>
    <t>Los Angeles</t>
  </si>
  <si>
    <t>Hawaiian Aloha Shirts Merry Christmas Skull Santa - S / Full Print</t>
  </si>
  <si>
    <t>hawaiishirt-MerryChristmasSkull512V</t>
  </si>
  <si>
    <t>#SB35145</t>
  </si>
  <si>
    <t>najee18103@gmail.com</t>
  </si>
  <si>
    <t>Black Boy Zen Canvas Prints #KV - 12X18in</t>
  </si>
  <si>
    <t>Canvas</t>
  </si>
  <si>
    <t>Camilla Greene</t>
  </si>
  <si>
    <t>5265 Rockrose Lane</t>
  </si>
  <si>
    <t>E16</t>
  </si>
  <si>
    <t>Allentown</t>
  </si>
  <si>
    <t>#SB35146</t>
  </si>
  <si>
    <t>elmandy3123@gmail.com</t>
  </si>
  <si>
    <t>Personalized U.S Army Veteran American Leather Bomber Jacket #021221Xh - L / Full Print</t>
  </si>
  <si>
    <t>1000000274749732-3</t>
  </si>
  <si>
    <t>Valentin Cacho</t>
  </si>
  <si>
    <t>575 S MAIN S</t>
  </si>
  <si>
    <t>Waterbury</t>
  </si>
  <si>
    <t>#SB35147</t>
  </si>
  <si>
    <t>meranda.gil.86@gmail.com</t>
  </si>
  <si>
    <t>Rooster breed Hoodie 3D #KV - HOODIE RAGLAN SLEEVE / 2XL / All Print</t>
  </si>
  <si>
    <t>4hoodie6625818771610</t>
  </si>
  <si>
    <t>Meranda Rhymes</t>
  </si>
  <si>
    <t>125, Monroe King Ln</t>
  </si>
  <si>
    <t>Elgin</t>
  </si>
  <si>
    <t>#SB35148</t>
  </si>
  <si>
    <t>weir.chanda@yahoo.com</t>
  </si>
  <si>
    <t>Postal worker girl are like country roads the best one have curves hoodie 3D - AOP Unisex Raglan Hoodie / L / All print</t>
  </si>
  <si>
    <t>6993167319194-3</t>
  </si>
  <si>
    <t>Chanda Dugan</t>
  </si>
  <si>
    <t>2307 22nd St</t>
  </si>
  <si>
    <t>Emmetsburg</t>
  </si>
  <si>
    <t>Iowa</t>
  </si>
  <si>
    <t>IA</t>
  </si>
  <si>
    <t>Postal worker girl are like country roads the best one have curves hoodie 3D - AOP Unisex Raglan Hoodie / XL / All print</t>
  </si>
  <si>
    <t>#SB35149</t>
  </si>
  <si>
    <t>tammy.meyers@comcast.net</t>
  </si>
  <si>
    <t>Custom name duck hunting Merry Christmas hanging ornament #h - 1pcs / All print</t>
  </si>
  <si>
    <t>ornaments-6957364150426</t>
  </si>
  <si>
    <t>Tammela Meyers</t>
  </si>
  <si>
    <t>9528, Boone Ln</t>
  </si>
  <si>
    <t>Littleton</t>
  </si>
  <si>
    <t>720-202-2809</t>
  </si>
  <si>
    <t>#SB35150</t>
  </si>
  <si>
    <t>v.san15@hotmail.com</t>
  </si>
  <si>
    <t>Couple Sugar Skull The Day I Met You Custom Name Canvas Print Wall Art - 12X18in</t>
  </si>
  <si>
    <t>Canvas-1-6960288366746</t>
  </si>
  <si>
    <t>Vivian Sanchez</t>
  </si>
  <si>
    <t>1825 East Park Drive</t>
  </si>
  <si>
    <t>Las Cruces</t>
  </si>
  <si>
    <t>New Mexico</t>
  </si>
  <si>
    <t>NM</t>
  </si>
  <si>
    <t>#SB35151</t>
  </si>
  <si>
    <t>sparkplug8620021@yahoo.com</t>
  </si>
  <si>
    <t>Custom Name Motorcycle Skeleton Couple Love Biker Canvas Wall Art #dh - 16X24in</t>
  </si>
  <si>
    <t>wayne parker</t>
  </si>
  <si>
    <t>129 McFadden St.</t>
  </si>
  <si>
    <t>Rock Hill</t>
  </si>
  <si>
    <t>#SB35152</t>
  </si>
  <si>
    <t>patocarolyn@gmail.com</t>
  </si>
  <si>
    <t>Personalized name  postal worker we deliver for you hoodie 3D #v - AOP Unisex Raglan Hoodie / 2XL / All print</t>
  </si>
  <si>
    <t>7019149918362-5</t>
  </si>
  <si>
    <t>Patrick Mitchell</t>
  </si>
  <si>
    <t>33 Central ave</t>
  </si>
  <si>
    <t>C/O Madison Post Office</t>
  </si>
  <si>
    <t>Madison</t>
  </si>
  <si>
    <t>Custom name American flag  postal worker black old navy hoodie 3D #271021h - AOP Unisex Raglan Hoodie / 2XL / All print</t>
  </si>
  <si>
    <t>6993167319194-5</t>
  </si>
  <si>
    <t>#SB35153</t>
  </si>
  <si>
    <t>carollegos@hotmail.com</t>
  </si>
  <si>
    <t>Simple postal worker black navy classic unisex hoodie or jogger #v - AOP Unisex Joggers / L / Black</t>
  </si>
  <si>
    <t>Carol Gallegos</t>
  </si>
  <si>
    <t>4204, Vance Rd</t>
  </si>
  <si>
    <t>North Richland Hills</t>
  </si>
  <si>
    <t>Vintage American flag  postal service hoodie 3d - AOP Unisex Raglan Zip Hoodie / L / All print</t>
  </si>
  <si>
    <t>100000027504538-75</t>
  </si>
  <si>
    <t>#SB35154</t>
  </si>
  <si>
    <t>Perks.sean@yahoo.com</t>
  </si>
  <si>
    <t>Skull 5FDP Hoodie 3D #110122V - UNISEX HOODIE ZIP-UP / XL / All Print</t>
  </si>
  <si>
    <t>hoodiezip-4-1000000285724918</t>
  </si>
  <si>
    <t>Sean Perks</t>
  </si>
  <si>
    <t>3333, S Uinta Ct</t>
  </si>
  <si>
    <t>Denver</t>
  </si>
  <si>
    <t>#SB35155</t>
  </si>
  <si>
    <t>kurnsa@gmail.com</t>
  </si>
  <si>
    <t>Team Roping Rose Red Hawaiian Shirts or Beach Shorts #Xh - Shorts / M / ALL PRINT</t>
  </si>
  <si>
    <t>HWS2-6849043890330ff</t>
  </si>
  <si>
    <t>Anna Kurns</t>
  </si>
  <si>
    <t>220 N Lincoln Ave</t>
  </si>
  <si>
    <t>Hershey</t>
  </si>
  <si>
    <t>#SB35156</t>
  </si>
  <si>
    <t>yedaye@gmail.com</t>
  </si>
  <si>
    <t>Faith Over Fear Jesus White Shoes J13 Sneakers #61221Lk - Men / 12 / Blue</t>
  </si>
  <si>
    <t>Yannick EDAYE</t>
  </si>
  <si>
    <t>1250 28TH AVE</t>
  </si>
  <si>
    <t>1D</t>
  </si>
  <si>
    <t>GREELEY</t>
  </si>
  <si>
    <t>#SB35157</t>
  </si>
  <si>
    <t>eddietime@hotmail.com</t>
  </si>
  <si>
    <t>Busch Light Black &amp; Blue Beach Shorts #KV - Shorts / 2XL / Full Print</t>
  </si>
  <si>
    <t>6835032752282-5</t>
  </si>
  <si>
    <t>ERIC EDLIN</t>
  </si>
  <si>
    <t>57181, 715th St</t>
  </si>
  <si>
    <t>Minnesota</t>
  </si>
  <si>
    <t>MN</t>
  </si>
  <si>
    <t>#SB35158</t>
  </si>
  <si>
    <t>mattwagner47@gmail.com</t>
  </si>
  <si>
    <t>Blue Flaming Guitar Black Unisex Hawaiian Shirts #131221h - M / Full Print</t>
  </si>
  <si>
    <t>6877258973338-hawaiishirt-2</t>
  </si>
  <si>
    <t>Matt Wagner</t>
  </si>
  <si>
    <t>1500 12th Ave S</t>
  </si>
  <si>
    <t>App 500</t>
  </si>
  <si>
    <t>Nashville</t>
  </si>
  <si>
    <t>#SB35159</t>
  </si>
  <si>
    <t>andrewrivera1101@gmail.com</t>
  </si>
  <si>
    <t>PKM Bulbasaur T-Shirt 3D #HD - L / Full Print</t>
  </si>
  <si>
    <t>tee3d-thl-284190290</t>
  </si>
  <si>
    <t>Andrew Rivera</t>
  </si>
  <si>
    <t>13553 E Haley Ave</t>
  </si>
  <si>
    <t>Whittier</t>
  </si>
  <si>
    <t>#SB35160</t>
  </si>
  <si>
    <t>martine19861984@gmail.com</t>
  </si>
  <si>
    <t>Trucker My Time Being A Trucker Never Ends Hoodie 3D - HOODIE RAGLAN SLEEVE / 4XL / All Print</t>
  </si>
  <si>
    <t>hoodie-6</t>
  </si>
  <si>
    <t>martine thibault</t>
  </si>
  <si>
    <t>50 rue principale nord st felix de dalquier</t>
  </si>
  <si>
    <t>st felix de dalquier</t>
  </si>
  <si>
    <t>J0y1g0</t>
  </si>
  <si>
    <t>B&amp;W without trucks you would be homeless hungry and naked truck driver hoodie 3d - AOP Unisex Raglan Hoodie / 3XL / All print</t>
  </si>
  <si>
    <t>1000000297663470-118</t>
  </si>
  <si>
    <t>#SB35161</t>
  </si>
  <si>
    <t>georgemasud@yahoo.com</t>
  </si>
  <si>
    <t>Custom Name Irish Shamrock Green Baseball Jersey #281021l - 4XL / Full Print</t>
  </si>
  <si>
    <t>6910149722266-baseballjersey-7</t>
  </si>
  <si>
    <t>George Masud</t>
  </si>
  <si>
    <t>520 Fawn Lily Ln</t>
  </si>
  <si>
    <t>Bakersfield</t>
  </si>
  <si>
    <t>#SB35162</t>
  </si>
  <si>
    <t>benk9trainer@yahoo.com</t>
  </si>
  <si>
    <t>Benjamin Crawley</t>
  </si>
  <si>
    <t>1945 Eastland</t>
  </si>
  <si>
    <t>Ripley</t>
  </si>
  <si>
    <t>#SB35163</t>
  </si>
  <si>
    <t>mwilkes5300@gmail.com</t>
  </si>
  <si>
    <t>I'm Not Perfect Weed Hoodie - Legging 3D - HOODIE RAGLAN SLEEVE / L / All Print</t>
  </si>
  <si>
    <t>6625713094810-3</t>
  </si>
  <si>
    <t>Maurice Wilkes</t>
  </si>
  <si>
    <t>275, Dorsey Dr</t>
  </si>
  <si>
    <t>Apt 62</t>
  </si>
  <si>
    <t>Grass Valley</t>
  </si>
  <si>
    <t>#SB35164</t>
  </si>
  <si>
    <t>regina.l.fedoruk@gmail.com</t>
  </si>
  <si>
    <t>He Sees All My Light She Accepted All My Dark Couple Matching Hoodie #KV - AOP Unisex Raglan Hoodie / M / All print</t>
  </si>
  <si>
    <t>ARH-M-Q530PJX</t>
  </si>
  <si>
    <t>Regina Fedoruk</t>
  </si>
  <si>
    <t>1100, Ridgeview Rd</t>
  </si>
  <si>
    <t>Titusville</t>
  </si>
  <si>
    <t>#SB35165</t>
  </si>
  <si>
    <t>gzusfrk99@gmail.com</t>
  </si>
  <si>
    <t>Nurse Under Armour Hoodie - Legging 3D #L - HOODIE RAGLAN SLEEVE / L / All Print</t>
  </si>
  <si>
    <t>Kelly Linder</t>
  </si>
  <si>
    <t>716 S Pearson Ave</t>
  </si>
  <si>
    <t>GLENDIVE</t>
  </si>
  <si>
    <t>Montana</t>
  </si>
  <si>
    <t>MT</t>
  </si>
  <si>
    <t>#SB35166</t>
  </si>
  <si>
    <t>sszucs1921@gmail.com</t>
  </si>
  <si>
    <t>Custom name Mick*y mouse Disney land red Baseball jersey #161221h - 2XL / BLACK</t>
  </si>
  <si>
    <t>Spencer Szucs</t>
  </si>
  <si>
    <t>2614, Hanna Cres NW</t>
  </si>
  <si>
    <t>Edmonton</t>
  </si>
  <si>
    <t>T6R 3C9</t>
  </si>
  <si>
    <t>Alberta</t>
  </si>
  <si>
    <t>AB</t>
  </si>
  <si>
    <t>done, cancel</t>
  </si>
  <si>
    <t>#SB35167</t>
  </si>
  <si>
    <t>klm1030@comcast.net</t>
  </si>
  <si>
    <t>Kelli Shogren</t>
  </si>
  <si>
    <t>1263, Electric Ave</t>
  </si>
  <si>
    <t>Lincoln Park</t>
  </si>
  <si>
    <t>Mk Fantasia 50th Anniversary Of Magic Disney hoodie 3d #HD - AOP Unisex Raglan Hoodie / XL / All print</t>
  </si>
  <si>
    <t>#SB35168</t>
  </si>
  <si>
    <t>elizabethverla03@gmail.com</t>
  </si>
  <si>
    <t>Personalized Color Her King His Queen Crown Couple Hoodie or Joggers #Xh - Unisex Raglan Zip Hoodie / XL / Her King</t>
  </si>
  <si>
    <t>hoodiezipup6752255475866c</t>
  </si>
  <si>
    <t>ELIZABETH Morris</t>
  </si>
  <si>
    <t>2716 County RT 70a</t>
  </si>
  <si>
    <t>Hornell</t>
  </si>
  <si>
    <t>Personalized Color Her King His Queen Crown Couple Hoodie or Joggers #Xh - Unisex Raglan Zip Hoodie / L / His Queen</t>
  </si>
  <si>
    <t>hoodiezipup6752255475866b</t>
  </si>
  <si>
    <t>#SB35169</t>
  </si>
  <si>
    <t>saxynemo1949@gmail.com</t>
  </si>
  <si>
    <t>Amazing Colorful Happy Mardi Gras 2021 Hawaiian Shirts #180221h - M / Full Print</t>
  </si>
  <si>
    <t>6156024971418-2</t>
  </si>
  <si>
    <t>Nelson Santiago</t>
  </si>
  <si>
    <t>2592 michigan ave suite A</t>
  </si>
  <si>
    <t>Kissimmee</t>
  </si>
  <si>
    <t>#SB35170</t>
  </si>
  <si>
    <t>cee84jay@gmail.com</t>
  </si>
  <si>
    <t>Mickey Minnie Mouse Couple custom name Quilt Bed Set #KV - Queen (200x230)cm</t>
  </si>
  <si>
    <t>quiltset</t>
  </si>
  <si>
    <t>CORY JEFFREY</t>
  </si>
  <si>
    <t>1912 pine st</t>
  </si>
  <si>
    <t>Peru</t>
  </si>
  <si>
    <t>#SB35171</t>
  </si>
  <si>
    <t>rbuerlen@gmail.com</t>
  </si>
  <si>
    <t>Hockey is my favorite season gray sweatshirt - S / Full print</t>
  </si>
  <si>
    <t>1000000277124803-1</t>
  </si>
  <si>
    <t>Rachel Buerlen</t>
  </si>
  <si>
    <t>33, Thurston Hill Rd</t>
  </si>
  <si>
    <t>Rutland</t>
  </si>
  <si>
    <t>1(508)768-7380</t>
  </si>
  <si>
    <t>Baseball is my favorite season gray sweatshirt - S / Full print</t>
  </si>
  <si>
    <t>#SB35172</t>
  </si>
  <si>
    <t>thealestar120@gmail.com</t>
  </si>
  <si>
    <t>Grateful Dancing Bears Tie Dye Criss Cross Tank Top #KV - TANK TOP / M / All Print</t>
  </si>
  <si>
    <t>strappybacktanktop-GratefulDancing0807Vi</t>
  </si>
  <si>
    <t>Paris Harris</t>
  </si>
  <si>
    <t>917 Gene Drive</t>
  </si>
  <si>
    <t>Sumter</t>
  </si>
  <si>
    <t>#SB35173</t>
  </si>
  <si>
    <t>glenda.camacho@verizon.com</t>
  </si>
  <si>
    <t>Proud US Marine Corps veteran black grey 3D hoodie - joggers #v - AOP Unisex Raglan Hoodie / L / All Print</t>
  </si>
  <si>
    <t>GLENDA CAMACHO</t>
  </si>
  <si>
    <t>2420 TIEMANN AVE</t>
  </si>
  <si>
    <t>BRONX</t>
  </si>
  <si>
    <t>#SB35174</t>
  </si>
  <si>
    <t>cyjrlogins@gmail.com</t>
  </si>
  <si>
    <t>Black Yellow Alpha Phi Alpha 3D Baseball Jersey #221221h - 3XL / ALL PRINT</t>
  </si>
  <si>
    <t>Charles Young</t>
  </si>
  <si>
    <t>13553 State Road 54</t>
  </si>
  <si>
    <t>Ste 122</t>
  </si>
  <si>
    <t>Odessa</t>
  </si>
  <si>
    <t>#SB35175</t>
  </si>
  <si>
    <t>julia51@mac.com</t>
  </si>
  <si>
    <t>Best day ever &amp; Most expensive day ever Disney Matching gift for Valentine Unisex T-Shirt 2D #HD - M / Black</t>
  </si>
  <si>
    <t>6835329695898-unisextshirt2</t>
  </si>
  <si>
    <t>Katherine Rinehart</t>
  </si>
  <si>
    <t>649 Crystal Bay Ln</t>
  </si>
  <si>
    <t>Best day ever &amp; Most expensive day ever Disney Matching gift for Valentine Unisex T-Shirt 2D #HD - L / Black</t>
  </si>
  <si>
    <t>6835329695898-unisextshirt3</t>
  </si>
  <si>
    <t>#SB35176</t>
  </si>
  <si>
    <t>mauricehawkins12@icloud.com</t>
  </si>
  <si>
    <t>Parcel Service Parcel Service No Day Off Line Custom Name Hoodie 3D #301221V - AOP UNISEX HOODIE / M / All Print</t>
  </si>
  <si>
    <t>hoodie-2-1000000283844783</t>
  </si>
  <si>
    <t>Maurice Hawkins</t>
  </si>
  <si>
    <t>109, Marcelline Ct</t>
  </si>
  <si>
    <t>Warner Robins</t>
  </si>
  <si>
    <t>#SB35177</t>
  </si>
  <si>
    <t>sssudos@gmail.com</t>
  </si>
  <si>
    <t>Custom name &amp; number Basketball fire crack hoodie 3d #41221l - AOP Unisex Raglan Hoodie / L / All print</t>
  </si>
  <si>
    <t>100000027504538-99</t>
  </si>
  <si>
    <t>Sundos Sarsour</t>
  </si>
  <si>
    <t>9130, W Kensington Way</t>
  </si>
  <si>
    <t>Franklin</t>
  </si>
  <si>
    <t>Wisconsin</t>
  </si>
  <si>
    <t>WI</t>
  </si>
  <si>
    <t>#SB35178</t>
  </si>
  <si>
    <t>krestain99@gmail.com</t>
  </si>
  <si>
    <t>Gift for Mother Cool Purple Turtle Pattern Hoodie - Legging 3D - HOODIE RAGLAN SLEEVE / XL / All Print</t>
  </si>
  <si>
    <t>6611896434842-4</t>
  </si>
  <si>
    <t>Krestain Watson</t>
  </si>
  <si>
    <t>2017 grand Ave</t>
  </si>
  <si>
    <t>Niagara Falls</t>
  </si>
  <si>
    <t>#SB35179</t>
  </si>
  <si>
    <t>Carlitacalhoun@yahoo.com</t>
  </si>
  <si>
    <t>Custom name &amp; department postal worker  flag letter fleece bomber jacket - M / Full print</t>
  </si>
  <si>
    <t>1000000287137008-18</t>
  </si>
  <si>
    <t>Carlita Lee</t>
  </si>
  <si>
    <t>856, E 100th Pl</t>
  </si>
  <si>
    <t>#SB35180</t>
  </si>
  <si>
    <t>nobleagency@bwtelcom.net</t>
  </si>
  <si>
    <t>Bullfighter, Bull riding custom name Polo Shirt #KV - 2XL / Full Print</t>
  </si>
  <si>
    <t>Polo-6975572541594-5</t>
  </si>
  <si>
    <t>Steve Noble</t>
  </si>
  <si>
    <t>263, S Shawnee St</t>
  </si>
  <si>
    <t>Wauneta</t>
  </si>
  <si>
    <t>#SB35181</t>
  </si>
  <si>
    <t>Jeep There's only one Black Red Hoodie 3D All over print #1610421l - HOODIE RAGLAN SLEEVE / S / All Print</t>
  </si>
  <si>
    <t>#SB35182</t>
  </si>
  <si>
    <t>mpyle4741@yahoo.com</t>
  </si>
  <si>
    <t>Hawaiian Aloha Shirts Chick-fil-A #1721L - L / Full Print</t>
  </si>
  <si>
    <t>hawaiishirt-3-6843817689242</t>
  </si>
  <si>
    <t>Molly Pyle</t>
  </si>
  <si>
    <t>704 Monroe St</t>
  </si>
  <si>
    <t>Knoxville</t>
  </si>
  <si>
    <t>#SB35183</t>
  </si>
  <si>
    <t>abrydecor@yahoo.com</t>
  </si>
  <si>
    <t>Custom name and number Football Player Canvas Wall Art - 16X24in</t>
  </si>
  <si>
    <t>Paula Bloyd</t>
  </si>
  <si>
    <t>2841 College Ave</t>
  </si>
  <si>
    <t>Quincy</t>
  </si>
  <si>
    <t>#SB35184</t>
  </si>
  <si>
    <t>steveamean@yahoo.com</t>
  </si>
  <si>
    <t>Parcel Service Parcel Service Custom Name Fleece Hoodie 3D #91121V - Fleece Hoodie / 5XL / All print</t>
  </si>
  <si>
    <t>hoodie3d-8-7013682413722</t>
  </si>
  <si>
    <t>Steven Royko</t>
  </si>
  <si>
    <t>10 Lafayette Ave</t>
  </si>
  <si>
    <t>Morristown</t>
  </si>
  <si>
    <t>#SB35185</t>
  </si>
  <si>
    <t>brenda.rode@snet.net</t>
  </si>
  <si>
    <t>Custom name &amp; number vintage Baseball flag Quilt Bed Set #h - Queen (200x230)cm</t>
  </si>
  <si>
    <t>Brenda Rode</t>
  </si>
  <si>
    <t>1126 Edinburgh Way</t>
  </si>
  <si>
    <t>Lake City</t>
  </si>
  <si>
    <t>#SB35186</t>
  </si>
  <si>
    <t>lsean9791@gmail.com</t>
  </si>
  <si>
    <t>FedEx Express Corporation Clunky Sneakers Shoes #Kv - Men / 9 / Black</t>
  </si>
  <si>
    <t>Sean Lewis</t>
  </si>
  <si>
    <t>Houston</t>
  </si>
  <si>
    <t>(832)988-7242</t>
  </si>
  <si>
    <t>#SB35187</t>
  </si>
  <si>
    <t>Smn3114@gmail.com</t>
  </si>
  <si>
    <t>Fedex Racing Unisex AOP T-Shirt #141221H - M / Full Print</t>
  </si>
  <si>
    <t>TEE-2-7034038812826</t>
  </si>
  <si>
    <t>Susanne Neal</t>
  </si>
  <si>
    <t>612, W Honeysuckle Dr</t>
  </si>
  <si>
    <t>Chandler</t>
  </si>
  <si>
    <t>#SB35188</t>
  </si>
  <si>
    <t>ewwilbert@charter.net</t>
  </si>
  <si>
    <t>Cool Busch Latte Blue Unisex Hawaiian Shirts #kv - Hawaiian shirt / 3XL / Full Print</t>
  </si>
  <si>
    <t>Ed Wilbert</t>
  </si>
  <si>
    <t>4293, Hubertus Rd</t>
  </si>
  <si>
    <t>Hubertus</t>
  </si>
  <si>
    <t>#SB35189</t>
  </si>
  <si>
    <t>shrryjcksn49@gmail.com</t>
  </si>
  <si>
    <t>Personalized Name &amp; Birthday Month A King Was Born In September Hoodie - Joggers #v - AOP Unisex Raglan Zip Hoodie / XL / All Print</t>
  </si>
  <si>
    <t>7004006678682-20</t>
  </si>
  <si>
    <t>sherry Jackson-Cooper</t>
  </si>
  <si>
    <t>1040 Kelsey Glen Drive</t>
  </si>
  <si>
    <t>MT. Juliet</t>
  </si>
  <si>
    <t>#SB35190</t>
  </si>
  <si>
    <t>bsueberg@gmail.com</t>
  </si>
  <si>
    <t>Basketball is my favorite season gray sweatshirt #h - XL / Full print</t>
  </si>
  <si>
    <t>1000000277124803-4</t>
  </si>
  <si>
    <t>Billie Bergstrom</t>
  </si>
  <si>
    <t>3427 Stone Brook Drive</t>
  </si>
  <si>
    <t>Billings</t>
  </si>
  <si>
    <t>#SB35191</t>
  </si>
  <si>
    <t>priest5417@gmail.com</t>
  </si>
  <si>
    <t>Postal service worker white navy logo hoodie 3D #v - AOP Unisex Raglan Hoodie / M / Full print</t>
  </si>
  <si>
    <t>1000000289116094-24</t>
  </si>
  <si>
    <t>Rufus Wright</t>
  </si>
  <si>
    <t>540, N Dearborn St</t>
  </si>
  <si>
    <t>Personalized department  postal worker red navy hoodie 3D #v - AOP Unisex Raglan Hoodie / 2XL / All print</t>
  </si>
  <si>
    <t>7005609787546-5</t>
  </si>
  <si>
    <t>I am postal worker woman pink white hoodie 3D #v - AOP Unisex Raglan Hoodie / M / All print</t>
  </si>
  <si>
    <t>7005609787546-2</t>
  </si>
  <si>
    <t>#SB35192</t>
  </si>
  <si>
    <t>highspeedwoman@yahoo.com</t>
  </si>
  <si>
    <t>Fishing Therapy Aloha Hawaiian Shirts - 2XL / Full Print</t>
  </si>
  <si>
    <t>Catherine Chabrecek</t>
  </si>
  <si>
    <t>1931 Old Jube Sq</t>
  </si>
  <si>
    <t>L2</t>
  </si>
  <si>
    <t>Winchester</t>
  </si>
  <si>
    <t>#SB35193</t>
  </si>
  <si>
    <t>famousstrstrp182x@yahoo.com</t>
  </si>
  <si>
    <t>Boba Fett Born to Hunt unisex t-shirt 3d #KV - L / Full Print</t>
  </si>
  <si>
    <t>1000000288622448-1</t>
  </si>
  <si>
    <t>Randy Welshiemer</t>
  </si>
  <si>
    <t>989 North Ironwood Ave.</t>
  </si>
  <si>
    <t>Rialto</t>
  </si>
  <si>
    <t>#SB35194</t>
  </si>
  <si>
    <t>lonisutter@gmail.com</t>
  </si>
  <si>
    <t>Personalized LGBT Pride Rainbow Color Hoodie 3D Custom Name #DH - AOP UNISEX HOODIE / 2XL / All Print</t>
  </si>
  <si>
    <t>hoodie-thl-26998</t>
  </si>
  <si>
    <t>loni sutter</t>
  </si>
  <si>
    <t>1824, Hay St</t>
  </si>
  <si>
    <t>Shelton</t>
  </si>
  <si>
    <t>LGBT Neon Hexagon Classic Cap Hats Head Wear #DH - One size / All print</t>
  </si>
  <si>
    <t>Cap-thl-90998170</t>
  </si>
  <si>
    <t>#SB35195</t>
  </si>
  <si>
    <t>da_andrews@aol.com</t>
  </si>
  <si>
    <t>The Home Depot color custom name hoodie 3D #KV - AOP Unisex Raglan Zip Hoodie / M / All print</t>
  </si>
  <si>
    <t>6993167319194-10</t>
  </si>
  <si>
    <t>Darion Andrews</t>
  </si>
  <si>
    <t>4315 E Thunderbird Rd</t>
  </si>
  <si>
    <t>Phoenix</t>
  </si>
  <si>
    <t>#SB35196</t>
  </si>
  <si>
    <t>pathack64@hotmail.com</t>
  </si>
  <si>
    <t>Fendt Tractor Love Hoodie 3D - AOP UNISEX HOODIE / 2XL / All Print</t>
  </si>
  <si>
    <t>hoodie-5-1000000284171793</t>
  </si>
  <si>
    <t>Patrick Hack</t>
  </si>
  <si>
    <t>N2889, Kutz Rd</t>
  </si>
  <si>
    <t>Fort Atkinson</t>
  </si>
  <si>
    <t>#SB35197</t>
  </si>
  <si>
    <t>tonyremodeling15@gmail.com</t>
  </si>
  <si>
    <t>Personalized name Freemason F&amp;AM olive army color hoodie 3D #121121h - AOP Unisex Raglan Hoodie / L / All print</t>
  </si>
  <si>
    <t>7024648978586-3</t>
  </si>
  <si>
    <t>Antonio Thomas</t>
  </si>
  <si>
    <t>1361 El Camino Real Unit 328</t>
  </si>
  <si>
    <t>Tustin</t>
  </si>
  <si>
    <t>#SB35198</t>
  </si>
  <si>
    <t>lorividrine58@yahoo.com</t>
  </si>
  <si>
    <t>WDN 50th Anniversary Of Magic Mouse Ears Disney hoodie 3d #HD - AOP Unisex Raglan Hoodie / 4XL / All print</t>
  </si>
  <si>
    <t>Lori Vidrine</t>
  </si>
  <si>
    <t>2157 N. Lexington Ave.</t>
  </si>
  <si>
    <t>Terrytown</t>
  </si>
  <si>
    <t>Louisiana</t>
  </si>
  <si>
    <t>LA</t>
  </si>
  <si>
    <t>#SB35199</t>
  </si>
  <si>
    <t>djburton84@yahoo.com</t>
  </si>
  <si>
    <t>Custom name simple  parcel worker brown yellow unisex t-shirt 3D #110921h - 5XL / Full Print</t>
  </si>
  <si>
    <t>7015813808282-15</t>
  </si>
  <si>
    <t>Darryl Burton</t>
  </si>
  <si>
    <t>3 Collins Lane</t>
  </si>
  <si>
    <t>Sewell</t>
  </si>
  <si>
    <t>#SB35200</t>
  </si>
  <si>
    <t>tmycoons@yahoo.com</t>
  </si>
  <si>
    <t>I'm the black jeep of the family tie dye flag spare tire cover #v - Spare Tire Cover With Backup Camera Hole / 32 inches / All print</t>
  </si>
  <si>
    <t>TAMMY GuIdry</t>
  </si>
  <si>
    <t>Spring Glen Lane</t>
  </si>
  <si>
    <t>Spring</t>
  </si>
  <si>
    <t>#SB35201</t>
  </si>
  <si>
    <t>majdy1974@gmail.com</t>
  </si>
  <si>
    <t>Custom Name Simple Jeep Olive Military Color Unisex 3D T-Shirt #v - M / Full print</t>
  </si>
  <si>
    <t>6833287921818-unisextshirt-2</t>
  </si>
  <si>
    <t>Majdy Hamdan</t>
  </si>
  <si>
    <t>13829 86th ave</t>
  </si>
  <si>
    <t>Orland Park</t>
  </si>
  <si>
    <t>#SB35202</t>
  </si>
  <si>
    <t>sheluvandy7@aol.com</t>
  </si>
  <si>
    <t>U.S Marine Corps Semper Fidelis veteran unisex t-shirt 3D #v - XL / Full Print</t>
  </si>
  <si>
    <t>6982634274970-4</t>
  </si>
  <si>
    <t>Andrew Gonzales</t>
  </si>
  <si>
    <t>25718 Barclay Drive</t>
  </si>
  <si>
    <t>Murrieta</t>
  </si>
  <si>
    <t>#SB35203</t>
  </si>
  <si>
    <t>mjaj.081@gmail.com</t>
  </si>
  <si>
    <t>Custom name Amazon smile symbol t-shirt - hoodie 3D #121121h - UNISEX T-SHIRT 3D / S / All print</t>
  </si>
  <si>
    <t>6993167319194-1</t>
  </si>
  <si>
    <t>Ingrid Bolanos</t>
  </si>
  <si>
    <t>1021s Mc Bride Ave</t>
  </si>
  <si>
    <t>N/A</t>
  </si>
  <si>
    <t>#SB35204</t>
  </si>
  <si>
    <t>jamesherren37@gmail.com</t>
  </si>
  <si>
    <t>Cool US Marine Cosplay Costume Hoodie 3D - AOP Unisex Raglan Hoodie / 4XL / All print</t>
  </si>
  <si>
    <t>6751828508826-15</t>
  </si>
  <si>
    <t>James Herren</t>
  </si>
  <si>
    <t>6340 zamora dr.</t>
  </si>
  <si>
    <t>Placerville</t>
  </si>
  <si>
    <t>lg, hoa</t>
  </si>
  <si>
    <t>#SB35205</t>
  </si>
  <si>
    <t>sarmmill@yahoo.com</t>
  </si>
  <si>
    <t>US Air Force military blue custom name Hoodie 3D #H - HOODIE RAGLAN SLEEVE / S / All Print</t>
  </si>
  <si>
    <t>hoodie3d-1000000275689810</t>
  </si>
  <si>
    <t>Sara Litmer</t>
  </si>
  <si>
    <t>779 South County Road 1000 East</t>
  </si>
  <si>
    <t>Greensburg</t>
  </si>
  <si>
    <t>#SB35206</t>
  </si>
  <si>
    <t>emily.pruzzo@gmail.com</t>
  </si>
  <si>
    <t>Black &amp; White Grim Reaper With Ace Card Hoodie 3D #110122l - AOP Unisex Raglan Hoodie / 5XL / All print</t>
  </si>
  <si>
    <t>hoodie3d</t>
  </si>
  <si>
    <t>Emily Pruzzo</t>
  </si>
  <si>
    <t>5050, Santa Fe Dr</t>
  </si>
  <si>
    <t>Atwater</t>
  </si>
  <si>
    <t>#SB35207</t>
  </si>
  <si>
    <t>christinedailey22@icloud.com</t>
  </si>
  <si>
    <t>USA Drinking Team Custom Name And Number Baseball Jersey #171021V - L / Full Print</t>
  </si>
  <si>
    <t>baseballjersey-3-7016011956378</t>
  </si>
  <si>
    <t>Christine Dailey</t>
  </si>
  <si>
    <t>640 N Lewis Ave</t>
  </si>
  <si>
    <t>Tahlequah</t>
  </si>
  <si>
    <t>#SB35208</t>
  </si>
  <si>
    <t>escamilladrewsilla@gmail.com</t>
  </si>
  <si>
    <t>Honduras Skull Black Blue Baseball Jersey #190821h - M / Full Print</t>
  </si>
  <si>
    <t>6862039122074-baseballjersey-2</t>
  </si>
  <si>
    <t>Drewsilla Escamilla</t>
  </si>
  <si>
    <t>PO Box 467</t>
  </si>
  <si>
    <t>611 n hwy 25 lot 3</t>
  </si>
  <si>
    <t>LAkin</t>
  </si>
  <si>
    <t>#SB35209</t>
  </si>
  <si>
    <t>stevewvirtue@gmail.com</t>
  </si>
  <si>
    <t>Snow Rainier Beer Christmas Sweater #Dh - S / All Print</t>
  </si>
  <si>
    <t>sweater-1-1000000288425669</t>
  </si>
  <si>
    <t>Steven Virtue</t>
  </si>
  <si>
    <t>5533 W Astonte Drive</t>
  </si>
  <si>
    <t>Meridian</t>
  </si>
  <si>
    <t>Snow Rainier Beer Christmas Sweater #Dh - L / All Print</t>
  </si>
  <si>
    <t>sweater-3-7022771929242</t>
  </si>
  <si>
    <t>Reinbeer Beer Cheer Christmas Sweater #Dh - XL / All Print</t>
  </si>
  <si>
    <t>sweater-4-7022771929242</t>
  </si>
  <si>
    <t>#SB35210</t>
  </si>
  <si>
    <t>cindy@thompsongrading.net</t>
  </si>
  <si>
    <t>Faith Over Fear Jesus White Shoes J13 Sneakers #61221Lk - Men / 9.5 / Blue</t>
  </si>
  <si>
    <t>Cindy Thompson</t>
  </si>
  <si>
    <t>402 Dooley Rd</t>
  </si>
  <si>
    <t>Dallas</t>
  </si>
  <si>
    <t>#SB35211</t>
  </si>
  <si>
    <t>ryan.koning@icloud.com</t>
  </si>
  <si>
    <t>US Navy Blue Angels Personalized name unisex t-shirt 3D #KV - L / Full Print</t>
  </si>
  <si>
    <t>t-shirt-6990950793370-3</t>
  </si>
  <si>
    <t>Ryan Koning</t>
  </si>
  <si>
    <t>1122, Bradley Bay Ave</t>
  </si>
  <si>
    <t>Henderson</t>
  </si>
  <si>
    <t>#SB35212</t>
  </si>
  <si>
    <t>colleenkildow54@gmail.com</t>
  </si>
  <si>
    <t>Simple navy postal worker hoodie - joggers 3D #v - AOP Unisex Raglan Hoodie / L / All Print</t>
  </si>
  <si>
    <t>Colleen Kildow</t>
  </si>
  <si>
    <t>16709 27TH STREET CT E</t>
  </si>
  <si>
    <t>LAKE TAPPS</t>
  </si>
  <si>
    <t>#SB35213</t>
  </si>
  <si>
    <t>Strongfaith4345@gmail.com</t>
  </si>
  <si>
    <t>Butterfly Purple Rose Faith Hoodie Or Legging mother day gift #KV - LEGGING / M / All Print</t>
  </si>
  <si>
    <t>legging-ButterflyPurple0705Vi</t>
  </si>
  <si>
    <t>Michael Osman</t>
  </si>
  <si>
    <t>PO BOX 272 Elizabethville</t>
  </si>
  <si>
    <t>Elizabethville</t>
  </si>
  <si>
    <t>#SB35214</t>
  </si>
  <si>
    <t>timjohnson6568@gmail.com</t>
  </si>
  <si>
    <t>Custom name Amazon smile symbol t-shirt - hoodie 3D #121121h - AOP Unisex Raglan Hoodie / 2XL / All print</t>
  </si>
  <si>
    <t>Timothy Johnson</t>
  </si>
  <si>
    <t>3611 FarmLake Dr</t>
  </si>
  <si>
    <t>Concord</t>
  </si>
  <si>
    <t>North Carolina</t>
  </si>
  <si>
    <t>NC</t>
  </si>
  <si>
    <t>#SB35215</t>
  </si>
  <si>
    <t>PRBADBOY1@yahoo.com</t>
  </si>
  <si>
    <t>Puerto Rico Black Custom Name And Number Baseball Jersey #9821H - 5XL / All Print</t>
  </si>
  <si>
    <t>Baseball-Jersey-8-6858982785178</t>
  </si>
  <si>
    <t>Mario Sanchez</t>
  </si>
  <si>
    <t>1348 FRASER DR</t>
  </si>
  <si>
    <t>Fayetteville</t>
  </si>
  <si>
    <t>#SB35216</t>
  </si>
  <si>
    <t>alexweckman451@gmail.com</t>
  </si>
  <si>
    <t>FedEx simple color hoodie 3D #KV - AOP Unisex Raglan Hoodie / M / All print</t>
  </si>
  <si>
    <t>6993167319194-2</t>
  </si>
  <si>
    <t>Alexander Weckman</t>
  </si>
  <si>
    <t>110, Capitol Blvd</t>
  </si>
  <si>
    <t>Corydon</t>
  </si>
  <si>
    <t>#SB35217</t>
  </si>
  <si>
    <t>midmagic2@aol.com</t>
  </si>
  <si>
    <t>Bentley Simple Leather Jacket Hooded #161221H - M / Black</t>
  </si>
  <si>
    <t>Louis Mezzone</t>
  </si>
  <si>
    <t>212 Via D Este</t>
  </si>
  <si>
    <t>Delray Beach</t>
  </si>
  <si>
    <t>#SB35218</t>
  </si>
  <si>
    <t>superjd@hotmail.com</t>
  </si>
  <si>
    <t>Road House Be Nice Until It's Time To Not Be Nice Xmas Ugly Sweater #KV - S / All Print</t>
  </si>
  <si>
    <t>sweater-1-1000000282541063</t>
  </si>
  <si>
    <t>John Dalton</t>
  </si>
  <si>
    <t>1900 Bridge Ln</t>
  </si>
  <si>
    <t>Unit #1</t>
  </si>
  <si>
    <t>Steamboat Springs</t>
  </si>
  <si>
    <t>#SB35219</t>
  </si>
  <si>
    <t>country0025@gmail.com</t>
  </si>
  <si>
    <t>Deer hunting Camo Pink Hoodie - Legging 3D #KV - HOODIE RAGLAN SLEEVE / XL / All Print</t>
  </si>
  <si>
    <t>John Butler</t>
  </si>
  <si>
    <t>614, 8th Ave</t>
  </si>
  <si>
    <t>Charles City</t>
  </si>
  <si>
    <t>You will always be the miracle custom name couple Canvas Print Wall Art #KV - 24X36in / Full Print</t>
  </si>
  <si>
    <t>Canvas6867050201242</t>
  </si>
  <si>
    <t>#SB35220</t>
  </si>
  <si>
    <t>jrneihart@gmail.com</t>
  </si>
  <si>
    <t>Randy Neihart</t>
  </si>
  <si>
    <t>2426 82nd Ave NE</t>
  </si>
  <si>
    <t>Lake Stevens</t>
  </si>
  <si>
    <t>#SB35221</t>
  </si>
  <si>
    <t>russ385@icloud.com</t>
  </si>
  <si>
    <t>Blue black JP gun flag hoodie 3d #kv - AOP Unisex Raglan Zip Hoodie / 2XL / All print</t>
  </si>
  <si>
    <t>Russell Ramos</t>
  </si>
  <si>
    <t>12 Colonial Dr</t>
  </si>
  <si>
    <t>Warren</t>
  </si>
  <si>
    <t>#SB35222</t>
  </si>
  <si>
    <t>JP blue line flag fleece hoodie #291121h - Fleece hoodie / 2XL / Black</t>
  </si>
  <si>
    <t>1000000289116094-16</t>
  </si>
  <si>
    <t>#SB35223</t>
  </si>
  <si>
    <t>rambosgal@yahoo.com</t>
  </si>
  <si>
    <t>Custom Name Simple Jeep Olive Military Color Unisex 3D T-Shirt #v - L / Full print</t>
  </si>
  <si>
    <t>6833287921818-unisextshirt-3</t>
  </si>
  <si>
    <t>Brandon Tala</t>
  </si>
  <si>
    <t>Blountstown Hwy</t>
  </si>
  <si>
    <t>#SB35224</t>
  </si>
  <si>
    <t>gart20@mchsi.com</t>
  </si>
  <si>
    <t>Hawaiian Aloha Shirts Disc Golf Floral On Black #100621H - L / Full Print</t>
  </si>
  <si>
    <t>hawaiishirt-3-6800074571930</t>
  </si>
  <si>
    <t>Peg Baumgartner</t>
  </si>
  <si>
    <t>19630 SW 93rd Lane</t>
  </si>
  <si>
    <t>Dunnellon</t>
  </si>
  <si>
    <t>260-350-4746</t>
  </si>
  <si>
    <t>#SB35225</t>
  </si>
  <si>
    <t>evident.02.prep@icloud.com</t>
  </si>
  <si>
    <t>Simple  postal worker long sleeve shirt #v - 4XL / All print / AOP Long Sleeve Shirt</t>
  </si>
  <si>
    <t>Daniel Massey</t>
  </si>
  <si>
    <t>90 CHAFFIN LANE</t>
  </si>
  <si>
    <t>Victoria</t>
  </si>
  <si>
    <t>Always essential  postal worker navy unisex t-shirt 3D #v - 4XL / Full Print</t>
  </si>
  <si>
    <t>6973659316378-7</t>
  </si>
  <si>
    <t>USPS Under Armor Simple custom name hoodie 3D #KV - AOP Unisex Raglan Hoodie / 4XL / Dark blue</t>
  </si>
  <si>
    <t>6993167319194-7</t>
  </si>
  <si>
    <t>#SB35226</t>
  </si>
  <si>
    <t>deckenvyllc@hotmail.com</t>
  </si>
  <si>
    <t>Scratch black &amp; grey American flag JP spare tire cover #091121h - All print / 32 inches / Spare Tire Cover With Backup Camera Hole</t>
  </si>
  <si>
    <t>David Greiner</t>
  </si>
  <si>
    <t>12641, Mullet Creek Ln</t>
  </si>
  <si>
    <t>Tampa</t>
  </si>
  <si>
    <t>#SB35227</t>
  </si>
  <si>
    <t>mlewis912@yahoo.com</t>
  </si>
  <si>
    <t>Winnie The Pooh Hoodie or Joggers 3D #HD - AOP Unisex Raglan Hoodie / 2XL / All Print</t>
  </si>
  <si>
    <t>hoodie-5-1000000284873146</t>
  </si>
  <si>
    <t>Marvin Lewis</t>
  </si>
  <si>
    <t>15158 prescott ct</t>
  </si>
  <si>
    <t>waldorf</t>
  </si>
  <si>
    <t>#SB35228</t>
  </si>
  <si>
    <t>joannavoyles@gmail.com</t>
  </si>
  <si>
    <t>Father's Day Gift Gift for Mother It's not about being better than someone Golf Canvas Prints Wall Art - 24X36in</t>
  </si>
  <si>
    <t>Joanna Voyles</t>
  </si>
  <si>
    <t>5084 Hwy 690</t>
  </si>
  <si>
    <t>Hudson</t>
  </si>
  <si>
    <t>#SB35229</t>
  </si>
  <si>
    <t>rabbit-q-ridah@sbcglobal.net</t>
  </si>
  <si>
    <t>Simple navy postal worker hoodie - joggers 3D #v - AOP Unisex Raglan Zip Hoodie / XL / All Print</t>
  </si>
  <si>
    <t>Quinton Jones</t>
  </si>
  <si>
    <t>7141, Manette Dr</t>
  </si>
  <si>
    <t>St Louis</t>
  </si>
  <si>
    <t>#SB35230</t>
  </si>
  <si>
    <t>jd.duffek@gmail.com</t>
  </si>
  <si>
    <t>FJB T-Shirt 3D #KV - 2XL / Full Print</t>
  </si>
  <si>
    <t>unisextshirt-6636074696946-5</t>
  </si>
  <si>
    <t>John Duffek</t>
  </si>
  <si>
    <t>806 N 124TH Crt #14</t>
  </si>
  <si>
    <t>Omaha</t>
  </si>
  <si>
    <t>#SB35231</t>
  </si>
  <si>
    <t>matt.jen.98@gmail.com</t>
  </si>
  <si>
    <t>Hawaiian Aloha Shirts Busch Light Tropical Leaves - 3XL / Full Print</t>
  </si>
  <si>
    <t>hawaiishirt-6-6842123419802</t>
  </si>
  <si>
    <t>Raymond Cunningham</t>
  </si>
  <si>
    <t>3115, Wright St</t>
  </si>
  <si>
    <t>Marquette</t>
  </si>
  <si>
    <t>Hawaiian Aloha Shirts Tiki Tiki Tropical Leaves - 3XL / Full Print</t>
  </si>
  <si>
    <t>hawaiishirt-6-6991881175194</t>
  </si>
  <si>
    <t>#SB35232</t>
  </si>
  <si>
    <t>Eddiemonster69420@icloud.com</t>
  </si>
  <si>
    <t>Mama Bear LGBT+ Pride custom name Hoodie 3D #KV - HOODIE RAGLAN SLEEVE / M / All Print</t>
  </si>
  <si>
    <t>Amanda Edmonds</t>
  </si>
  <si>
    <t>4513, Verona St</t>
  </si>
  <si>
    <t>Apartment 4</t>
  </si>
  <si>
    <t>Vernon</t>
  </si>
  <si>
    <t>#SB35233</t>
  </si>
  <si>
    <t>rob.rynearsonjr@gmail.com</t>
  </si>
  <si>
    <t>Simple postal worker black navy classic unisex hoodie or jogger #v - AOP Unisex Raglan Hoodie / 3XL / Navy</t>
  </si>
  <si>
    <t>Robert Rynearson Jr</t>
  </si>
  <si>
    <t>24, Pearl Ave</t>
  </si>
  <si>
    <t>Binghamton</t>
  </si>
  <si>
    <t>Custom name simple  postal worker old navy hoodie - jogger 3D #v - AOP Unisex Raglan Hoodie / 3XL / All print</t>
  </si>
  <si>
    <t>7005609787546-6</t>
  </si>
  <si>
    <t>#SB35234</t>
  </si>
  <si>
    <t>barbara@welcomehomenola.com</t>
  </si>
  <si>
    <t>Mickey Mouse Tropical Hawaiian Aloha Shirts #KV - XL / Full Print</t>
  </si>
  <si>
    <t>hawaiishirt-lg-5705</t>
  </si>
  <si>
    <t>Barbara Braud</t>
  </si>
  <si>
    <t>12 Monplaiser Pl</t>
  </si>
  <si>
    <t>New Orleans</t>
  </si>
  <si>
    <t>504-723-4111</t>
  </si>
  <si>
    <t>#SB35235</t>
  </si>
  <si>
    <t>patglz5@sbcglobal.net</t>
  </si>
  <si>
    <t>Awesome welder car hanging ornament #h - 1pcs / All print</t>
  </si>
  <si>
    <t>1000000278047672</t>
  </si>
  <si>
    <t>Patricia Gonzalez</t>
  </si>
  <si>
    <t>1313 Ramireno Ave</t>
  </si>
  <si>
    <t>Zapata</t>
  </si>
  <si>
    <t>(956)265-9134</t>
  </si>
  <si>
    <t>#SB35236</t>
  </si>
  <si>
    <t>monteece@gmaim.com</t>
  </si>
  <si>
    <t>Basketball Court Just Do It Hoodie 3D #Kv - HOODIE RAGLAN SLEEVE / L / All Print</t>
  </si>
  <si>
    <t>hoodie6689233502362b</t>
  </si>
  <si>
    <t>Clifford Perry</t>
  </si>
  <si>
    <t>145 Alpine Ct</t>
  </si>
  <si>
    <t>Eden</t>
  </si>
  <si>
    <t>#SB35237</t>
  </si>
  <si>
    <t>charlie.jones@twc.com</t>
  </si>
  <si>
    <t>Monster Truck custom name Night Light For Kids Bedroom #HD - Default / All print</t>
  </si>
  <si>
    <t>1000000320848373</t>
  </si>
  <si>
    <t>Charlie Jones</t>
  </si>
  <si>
    <t>1110 MAGNOLIA ST</t>
  </si>
  <si>
    <t>COPPERAS COVE</t>
  </si>
  <si>
    <t>#SB35238</t>
  </si>
  <si>
    <t>mmk4589@hotmail.com</t>
  </si>
  <si>
    <t>Busch Light Ice pattern Beach Shorts #KV - Shorts / L / Full Print</t>
  </si>
  <si>
    <t>6835032752282-3</t>
  </si>
  <si>
    <t>Megan King</t>
  </si>
  <si>
    <t>1031 Fayette Ave</t>
  </si>
  <si>
    <t>Kingsley</t>
  </si>
  <si>
    <t>Hawaiian Aloha Shirts Tlmus-busch Light Bud Light Black Blue - 2XL / Full Print</t>
  </si>
  <si>
    <t>hawaiishirt-5-1000000282846263</t>
  </si>
  <si>
    <t>Ice Pineapple Busch Light white Hawaiian Aloha Shirts #271221h - 2XL / Full Print</t>
  </si>
  <si>
    <t>1000000277115940-5</t>
  </si>
  <si>
    <t>Busch Latte Blue Tropical Unisex Hawaiian Shirts - Hawaiian shirt / 2XL / Full Print</t>
  </si>
  <si>
    <t>Busch Latte blue Hawaiian Aloha Shirts #KV - 2XL / Full Print</t>
  </si>
  <si>
    <t>hawaiishirt-5-1000000281990457</t>
  </si>
  <si>
    <t>Dilly Dilly Busch Latte Hawaiian Aloha Shirts #KV - 2XL / Full Print</t>
  </si>
  <si>
    <t>#SB35239</t>
  </si>
  <si>
    <t>demp84farm@gmail.com</t>
  </si>
  <si>
    <t>Fedex Racing Hoodie - Joggers 3D #121121H - AOP Unisex Raglan Zip Hoodie / 4XL / All Print</t>
  </si>
  <si>
    <t>hoodie-15-1000000287915197</t>
  </si>
  <si>
    <t>william dempster</t>
  </si>
  <si>
    <t>8 pemberton Rd</t>
  </si>
  <si>
    <t>Southampton</t>
  </si>
  <si>
    <t>Fedex Racing Hoodie - Joggers 3D #121121H - Joggers / 2XL / All Print</t>
  </si>
  <si>
    <t>joggers-5-1000000287915197</t>
  </si>
  <si>
    <t>#SB35240</t>
  </si>
  <si>
    <t>smacon1463@outlook.com</t>
  </si>
  <si>
    <t>Christ Angel Wings Personalized Custom Hoodie 3D With Name #220421L - HOODIE RAGLAN SLEEVE / 3XL / All Print</t>
  </si>
  <si>
    <t>Sandra Macon</t>
  </si>
  <si>
    <t>111, N Bellaire Ave</t>
  </si>
  <si>
    <t>Kansas City</t>
  </si>
  <si>
    <t>#SB35241</t>
  </si>
  <si>
    <t>andreac365@gmail.com</t>
  </si>
  <si>
    <t>Black Mexico Personalized Name Baseball Jersey - XL / Full Print</t>
  </si>
  <si>
    <t>6827778539674-baseballjersey-4</t>
  </si>
  <si>
    <t>Andrea Medina</t>
  </si>
  <si>
    <t>17F Appaloosa Drive</t>
  </si>
  <si>
    <t>Greenville</t>
  </si>
  <si>
    <t>#SB35242</t>
  </si>
  <si>
    <t>ka11st1@yahoo.com</t>
  </si>
  <si>
    <t>Custom name red flaming Darts unisex t-shirt 3d #181221h - XL / Full Print</t>
  </si>
  <si>
    <t>1000000288622448-6</t>
  </si>
  <si>
    <t>Melissa Schroder</t>
  </si>
  <si>
    <t>1723 S Cascade St</t>
  </si>
  <si>
    <t>Kennewick</t>
  </si>
  <si>
    <t>#SB35243</t>
  </si>
  <si>
    <t>wellsbabydoll@yahoo.com</t>
  </si>
  <si>
    <t>Lion Jesus saves my life Jesus is my everything Baseball Jersey #KV - S / All print</t>
  </si>
  <si>
    <t>SHARON WELLS</t>
  </si>
  <si>
    <t>260 Park Avenue Apt 1503</t>
  </si>
  <si>
    <t>Pooler</t>
  </si>
  <si>
    <t>#SB35244</t>
  </si>
  <si>
    <t>Thomas.mobley33@yahoo.com</t>
  </si>
  <si>
    <t>Joker Hoodie 3D #KV - UNISEX HOODIE ZIP-UP / L / All Print</t>
  </si>
  <si>
    <t>hoodiezip-3-1000000280843852</t>
  </si>
  <si>
    <t>Morris Mobley</t>
  </si>
  <si>
    <t>110 Myrtle ave</t>
  </si>
  <si>
    <t>Wilmington</t>
  </si>
  <si>
    <t>#SB35245</t>
  </si>
  <si>
    <t>willian.madrid97@yahoo.com</t>
  </si>
  <si>
    <t>Custom Name Honduras Black Baseball Jersey #v - M / Full Print</t>
  </si>
  <si>
    <t>Willian Madrid</t>
  </si>
  <si>
    <t>2306 Shady Pine</t>
  </si>
  <si>
    <t>Conroe</t>
  </si>
  <si>
    <t>#SB35246</t>
  </si>
  <si>
    <t>nitrousfedz28@yahoo.com</t>
  </si>
  <si>
    <t>Hawaiian Aloha Shirts Stitch Tiki Tiki - XL / Full Print</t>
  </si>
  <si>
    <t>hawaiishirt-4-1000000278912661</t>
  </si>
  <si>
    <t>Aureo Vargas</t>
  </si>
  <si>
    <t>5056 Holly Dr.</t>
  </si>
  <si>
    <t>San Diego</t>
  </si>
  <si>
    <t>#SB35247</t>
  </si>
  <si>
    <t>steve@girouxinsurance.com</t>
  </si>
  <si>
    <t>Lion Dad to my daughter this old Lion will always have your back Fleece Blanket #KV - 60x80 in</t>
  </si>
  <si>
    <t>Steve Giroux</t>
  </si>
  <si>
    <t>481, Peach Tree Ave</t>
  </si>
  <si>
    <t>Vacaville</t>
  </si>
  <si>
    <t>#SB35248</t>
  </si>
  <si>
    <t>Chilirenee1978@gmail.com</t>
  </si>
  <si>
    <t>Viking Valhalla Warrior Custom Name Leather Jacket Hooded #221221V - XL / Black</t>
  </si>
  <si>
    <t>Paula Humadi</t>
  </si>
  <si>
    <t>322, Willie Paris Rd</t>
  </si>
  <si>
    <t>#SB35249</t>
  </si>
  <si>
    <t>dylanmcewen12@gmail.com</t>
  </si>
  <si>
    <t>Stitch &amp; Angel From Our First Kiss Till Our Last Breath gift for Valentine hoodie 3d #HD - AOP Unisex Raglan Hoodie / M / All print</t>
  </si>
  <si>
    <t>Dylan Mcewen</t>
  </si>
  <si>
    <t>6018 Glendale Cirlce</t>
  </si>
  <si>
    <t>Kailua</t>
  </si>
  <si>
    <t>#SB35250</t>
  </si>
  <si>
    <t>makelasteward@gmail.com</t>
  </si>
  <si>
    <t>AKA Girl Custom Name Baseball Jersey - 4XL / Full Print</t>
  </si>
  <si>
    <t>baseballjersey-7-6909322559642</t>
  </si>
  <si>
    <t>Makela Steward</t>
  </si>
  <si>
    <t>7809 So. 114th St</t>
  </si>
  <si>
    <t>Seattle</t>
  </si>
  <si>
    <t>#SB35251</t>
  </si>
  <si>
    <t>davidhelton211@gmail.com</t>
  </si>
  <si>
    <t>Christian Faith God Butterfly Galaxy 3D Combo Hoodie or Legging #H - HOODIE RAGLAN SLEEVE / M / All Print</t>
  </si>
  <si>
    <t>hoodie-2-6618843512986</t>
  </si>
  <si>
    <t>David Helton</t>
  </si>
  <si>
    <t>2701boright pl.</t>
  </si>
  <si>
    <t>#SB35252</t>
  </si>
  <si>
    <t>Christian Faith God Butterfly Galaxy 3D Combo Hoodie or Legging #H - LEGGING / M / All Print</t>
  </si>
  <si>
    <t>legging-2-6618843512986</t>
  </si>
  <si>
    <t>#SB35253</t>
  </si>
  <si>
    <t>edcluff1@comcast.net</t>
  </si>
  <si>
    <t>B&amp;W Sacred Geometry Hollow Tank Top - Legging 3D All Over Print - LEGGING / L / All Print</t>
  </si>
  <si>
    <t>Edward Cluff</t>
  </si>
  <si>
    <t>1220 Van Gordon St, --, --</t>
  </si>
  <si>
    <t>--</t>
  </si>
  <si>
    <t>Golden</t>
  </si>
  <si>
    <t>#SB35254</t>
  </si>
  <si>
    <t>nycole88@yahoo.com</t>
  </si>
  <si>
    <t>Custom name Native Blood Feather Hoodie #KV - HOODIE RAGLAN SLEEVE / 2XL / All Print</t>
  </si>
  <si>
    <t>hoodie6688137904282</t>
  </si>
  <si>
    <t>Cherise Rodrigues</t>
  </si>
  <si>
    <t>3030 nettie way</t>
  </si>
  <si>
    <t>Medford</t>
  </si>
  <si>
    <t>Oregon</t>
  </si>
  <si>
    <t>OR</t>
  </si>
  <si>
    <t>#SB35255</t>
  </si>
  <si>
    <t>Islandgirl42@icloud.com</t>
  </si>
  <si>
    <t>Custom Name Bowling Mandala Brown Baseball jersey #dh - L / Full Print</t>
  </si>
  <si>
    <t>6996666712218-baseballjersey-3</t>
  </si>
  <si>
    <t>Dorothy Halfacre</t>
  </si>
  <si>
    <t>4627 Whiteford Lane</t>
  </si>
  <si>
    <t>Fort Wayne</t>
  </si>
  <si>
    <t>#SB35256</t>
  </si>
  <si>
    <t>Christopherregine@hotmail.com</t>
  </si>
  <si>
    <t>JP compass iron pattern black spare tire cover #h - All print / 32 inches / Spare Tire Cover With Backup Camera Hole</t>
  </si>
  <si>
    <t>Christopher Regine</t>
  </si>
  <si>
    <t>36 Harvard street</t>
  </si>
  <si>
    <t>Cranston</t>
  </si>
  <si>
    <t>#SB35257</t>
  </si>
  <si>
    <t>john091567@icloud.com</t>
  </si>
  <si>
    <t>Custom Name Irish Shamrock Green Baseball Jersey #281021l - XL / Full Print</t>
  </si>
  <si>
    <t>6910149722266-baseballjersey-4</t>
  </si>
  <si>
    <t>John Redfern</t>
  </si>
  <si>
    <t>15 Abbott farm court</t>
  </si>
  <si>
    <t>Hamilton</t>
  </si>
  <si>
    <t>#SB35258</t>
  </si>
  <si>
    <t>amiller333@verizon.net</t>
  </si>
  <si>
    <t>Simple Shamrock Pattern Saint Patrick's Day Hawaiian Aloha Shirts #h - L / Full Print</t>
  </si>
  <si>
    <t>hawaiishirt-SimpleShamrock0803H</t>
  </si>
  <si>
    <t>Alan Miller</t>
  </si>
  <si>
    <t>37741, E Pond Cir</t>
  </si>
  <si>
    <t>Selbyville</t>
  </si>
  <si>
    <t>#SB35259</t>
  </si>
  <si>
    <t>drace410@gmail.com</t>
  </si>
  <si>
    <t>Kevin Harvick Busch Light beer Fleece Bomber Jacket #KV - M / Full Print</t>
  </si>
  <si>
    <t>Jacket-2-1000000287908526</t>
  </si>
  <si>
    <t>David Race</t>
  </si>
  <si>
    <t>32524 Breakers Blvd</t>
  </si>
  <si>
    <t>Avon Lake</t>
  </si>
  <si>
    <t>#SB35260</t>
  </si>
  <si>
    <t>slave4u386@hotmail.com</t>
  </si>
  <si>
    <t>Personalized LGBT Pride Rainbow Color Hoodie 3D Custom Name #DH - AOP UNISEX HOODIE / L / All Print</t>
  </si>
  <si>
    <t>hoodie-thl-26996</t>
  </si>
  <si>
    <t>Amanda Sawyer</t>
  </si>
  <si>
    <t>605, 16th St</t>
  </si>
  <si>
    <t>Apartment 1</t>
  </si>
  <si>
    <t>Watervliet</t>
  </si>
  <si>
    <t>cancel bedding set</t>
  </si>
  <si>
    <t>LGBT Pride Love Is Love Bedding Set Quilt Bed Set #DH - Twin (180x200)cm</t>
  </si>
  <si>
    <t>quiltset-thl-798618-T</t>
  </si>
  <si>
    <t>#SB35261</t>
  </si>
  <si>
    <t>blaykeclemmer@gmail.com</t>
  </si>
  <si>
    <t>Personalized Name Patriot US Marine Corps Camo Flag Hoodie 3D #v - AOP Unisex Raglan Hoodie / M / All print</t>
  </si>
  <si>
    <t>Blayke Clemmer</t>
  </si>
  <si>
    <t>2713, Bobby Pl</t>
  </si>
  <si>
    <t>Salina</t>
  </si>
  <si>
    <t>(785)643-9765</t>
  </si>
  <si>
    <t>#SB35262</t>
  </si>
  <si>
    <t>rbirsinger1147@gmail.com</t>
  </si>
  <si>
    <t>Schlitzerland Schlitz Beer Vintage 1950s #Dh - L / Full Print</t>
  </si>
  <si>
    <t>hawaiishirt-Schlitzerland1605DH</t>
  </si>
  <si>
    <t>Rachel Birsinger</t>
  </si>
  <si>
    <t>2112, Beeblossom Ln</t>
  </si>
  <si>
    <t>Chesapeake</t>
  </si>
  <si>
    <t>#SB35263</t>
  </si>
  <si>
    <t>francoislabrie08@gmail.com</t>
  </si>
  <si>
    <t>Amazing Thunderbirds Navy White Polo Shirt #190621l - L / Full Print</t>
  </si>
  <si>
    <t>Francois Labrie</t>
  </si>
  <si>
    <t>1545 Rue McManamy Apt 102</t>
  </si>
  <si>
    <t>Apt 102</t>
  </si>
  <si>
    <t>Sherbrooke</t>
  </si>
  <si>
    <t>J1H-6E7</t>
  </si>
  <si>
    <t>Personalized Blue Angels USN Airshow Polo Shirt #Dh - L / Full Print</t>
  </si>
  <si>
    <t>POLO-lulinhtinh-1Q13</t>
  </si>
  <si>
    <t>#SB35264</t>
  </si>
  <si>
    <t>heidileewyman@gmail.com</t>
  </si>
  <si>
    <t>Custom name Amazon Prime girl pink flag on back t-shirt - hoodie 3D #v - UNISEX T-SHIRT 3D / 2XL / All print</t>
  </si>
  <si>
    <t>Heidi Wyman</t>
  </si>
  <si>
    <t>1158, Lilac Dr</t>
  </si>
  <si>
    <t>Belleville</t>
  </si>
  <si>
    <t>Custom name Amazon Prime flag on back t-shirt - hoodie 3D #v - UNISEX T-SHIRT 3D / 2XL / All print</t>
  </si>
  <si>
    <t>#SB35265</t>
  </si>
  <si>
    <t>glamorousnatecia42@gmail.com</t>
  </si>
  <si>
    <t>Personalized name &amp; birthday month Lion - A black king was born in Hoodie - Joggers #v - AOP Unisex Raglan Hoodie / L / All Print</t>
  </si>
  <si>
    <t>7004006678682-11</t>
  </si>
  <si>
    <t>Natecia Bryant</t>
  </si>
  <si>
    <t>651 NW 58th St</t>
  </si>
  <si>
    <t>Miami</t>
  </si>
  <si>
    <t>#SB35266</t>
  </si>
  <si>
    <t>ggwenlbell@sol.com</t>
  </si>
  <si>
    <t>Basketball Strategy Black Rectangle Rug #H - L / Full print</t>
  </si>
  <si>
    <t>RER-L-QCO8JX8</t>
  </si>
  <si>
    <t>Gwendolyn Bell</t>
  </si>
  <si>
    <t>1400 East West Highway</t>
  </si>
  <si>
    <t>Silver Spring</t>
  </si>
  <si>
    <t>#SB35267</t>
  </si>
  <si>
    <t>ritarobinson1165@gmail.com</t>
  </si>
  <si>
    <t>Custom couple name black king and queen we're a team canvas print wall art #h - 12X18in / Full Print</t>
  </si>
  <si>
    <t>6960219291802-1</t>
  </si>
  <si>
    <t>Rita Robinson</t>
  </si>
  <si>
    <t>2161 Mona Lisa Dr</t>
  </si>
  <si>
    <t>Montgomery</t>
  </si>
  <si>
    <t>#SB35268</t>
  </si>
  <si>
    <t>bling.designs2@gmail.com</t>
  </si>
  <si>
    <t>Football American Player Keep The Ball Duvet Cover Bedding Set with Your Name #159L - US Full</t>
  </si>
  <si>
    <t>Patriece Rogers</t>
  </si>
  <si>
    <t>1131 Harbor Bay Parkway</t>
  </si>
  <si>
    <t>Alameda</t>
  </si>
  <si>
    <t>#SB35269</t>
  </si>
  <si>
    <t>bjadler7@cox.net</t>
  </si>
  <si>
    <t>Forest owl Canvas Print #KV - 12X18in / Full Print</t>
  </si>
  <si>
    <t>canvas-6968175788186-2</t>
  </si>
  <si>
    <t>Jean Adler</t>
  </si>
  <si>
    <t>8049 No 172 St</t>
  </si>
  <si>
    <t>Bennington</t>
  </si>
  <si>
    <t>#SB35270</t>
  </si>
  <si>
    <t>mwile957@yahoo.com</t>
  </si>
  <si>
    <t>WDN 50th Anniversary Of Magic Mouse Ears Disney hoodie 3d #HD - AOP Unisex Raglan Zip Hoodie / 2XL / All print</t>
  </si>
  <si>
    <t>Matthew Wilensky</t>
  </si>
  <si>
    <t>197, Eylandt St</t>
  </si>
  <si>
    <t>Staten Island</t>
  </si>
  <si>
    <t>#SB35271</t>
  </si>
  <si>
    <t>wooddeirdra@gmail.com</t>
  </si>
  <si>
    <t>Mickey Mouse Tropical Hawaiian Aloha Shirts #KV - 2XL / Full Print</t>
  </si>
  <si>
    <t>hawaiishirt-lg-5706</t>
  </si>
  <si>
    <t>Deirdra Wood</t>
  </si>
  <si>
    <t>Po box 1151</t>
  </si>
  <si>
    <t>Inverness</t>
  </si>
  <si>
    <t>#SB35272</t>
  </si>
  <si>
    <t>Whopaveli12@gmail.com</t>
  </si>
  <si>
    <t>Jason Voorhees The Friday the 13th custom name hoodie 3D #KV - AOP Unisex Raglan Hoodie / L / All print</t>
  </si>
  <si>
    <t>Collin McDonald</t>
  </si>
  <si>
    <t>6200, Vera Ln SW</t>
  </si>
  <si>
    <t>Mableton</t>
  </si>
  <si>
    <t>#SB35273</t>
  </si>
  <si>
    <t>mohamedmaarouf67@gmail.com</t>
  </si>
  <si>
    <t>Amazon Prime Custom Name Hoodie 3D - AOP UNISEX HOODIE / S / All Print</t>
  </si>
  <si>
    <t>hoodie-1-1000000283743504</t>
  </si>
  <si>
    <t>Mohamed Maarouf</t>
  </si>
  <si>
    <t>1055 Bronx River Ave</t>
  </si>
  <si>
    <t>Bronx</t>
  </si>
  <si>
    <t>#SB35274</t>
  </si>
  <si>
    <t>ared2lip@yahoo.com</t>
  </si>
  <si>
    <t>White Tiger Tank Top Or Legging 3D #KV - Legging / L / ALL PRINT</t>
  </si>
  <si>
    <t>ftanktop-legging6643949633690</t>
  </si>
  <si>
    <t>Connie Stutts</t>
  </si>
  <si>
    <t>4132 N 79th St</t>
  </si>
  <si>
    <t>Scottsdale</t>
  </si>
  <si>
    <t>#SB35275</t>
  </si>
  <si>
    <t>trapp41@yahoo.com</t>
  </si>
  <si>
    <t>Disc Golf Green Player Custom Name AOP Unisex T-Shirt #14721H - L / Full Print</t>
  </si>
  <si>
    <t>AOP-unisextshirt-3-6663668072602</t>
  </si>
  <si>
    <t>Shawn Trapp</t>
  </si>
  <si>
    <t>3817 Augustine Lane</t>
  </si>
  <si>
    <t>Marrero</t>
  </si>
  <si>
    <t>#SB35276</t>
  </si>
  <si>
    <t>Jacob.kincaid@yahoo.com</t>
  </si>
  <si>
    <t>Couple wolf love - Her king his queen Hoodie - Joggers #l - AOP Unisex Raglan Zip Hoodie / 2XL / All Print</t>
  </si>
  <si>
    <t>7004006678682-21</t>
  </si>
  <si>
    <t>Jacob Kincaid</t>
  </si>
  <si>
    <t>1917, Copper Mountain Dr</t>
  </si>
  <si>
    <t>Justin</t>
  </si>
  <si>
    <t>#SB35277</t>
  </si>
  <si>
    <t>Roannerebello@yahoo.com</t>
  </si>
  <si>
    <t>Parcel Service Parcel Service Brown Clunky Sneakers #241221V - Men / 11 / Black</t>
  </si>
  <si>
    <t>Roanne Rebello</t>
  </si>
  <si>
    <t>7356 Post Rd</t>
  </si>
  <si>
    <t>Alterations plus</t>
  </si>
  <si>
    <t>North Kingstown</t>
  </si>
  <si>
    <t>#SB35278</t>
  </si>
  <si>
    <t>rpickett23@gmail.com</t>
  </si>
  <si>
    <t>LGBT pride I Licked So Its Mine hoodie 3D All over print custom name #V - HOODIE RAGLAN SLEEVE / L / All Print</t>
  </si>
  <si>
    <t>Rebecca Pickett</t>
  </si>
  <si>
    <t>1102, S Garden Pl</t>
  </si>
  <si>
    <t>#SB35279</t>
  </si>
  <si>
    <t>gabbyhegert@yahoo.com</t>
  </si>
  <si>
    <t>Lacrosse is my favorite season Sweatshirt - L / All Print</t>
  </si>
  <si>
    <t>6984336769178-3</t>
  </si>
  <si>
    <t>Gabrielle Hegert</t>
  </si>
  <si>
    <t>2455, Worthington Rd</t>
  </si>
  <si>
    <t>Maitland</t>
  </si>
  <si>
    <t>#SB35280</t>
  </si>
  <si>
    <t>taylor.bartmann@gmail.com</t>
  </si>
  <si>
    <t>Amazing Stitch Cartoon AOP Fleece Hoodie #081221Lk - Fleece hoodie / 2XL / All print</t>
  </si>
  <si>
    <t>6993167319194-42</t>
  </si>
  <si>
    <t>Taylor Bartmann</t>
  </si>
  <si>
    <t>N92W7040, Evergreen Ct</t>
  </si>
  <si>
    <t>Cedarburg</t>
  </si>
  <si>
    <t>#SB35281</t>
  </si>
  <si>
    <t>simpsonjulie701@gmail.com</t>
  </si>
  <si>
    <t>Christian Lion Jesus Way maker, miracle worker Hoodie,Tank Top Or Legging #KV - HOODIE RAGLAN SLEEVE / XL / All Print</t>
  </si>
  <si>
    <t>hoodie-ChristianLion0605Vi</t>
  </si>
  <si>
    <t>Julie Simpson</t>
  </si>
  <si>
    <t>2020 New Zion Rd</t>
  </si>
  <si>
    <t>McKenzie</t>
  </si>
  <si>
    <t>#SB35282</t>
  </si>
  <si>
    <t>artgutie77@gmail.com</t>
  </si>
  <si>
    <t>Strong man FedEx we deliver for you black white t-shirt - hoodie 3D #v - AOP Unisex Raglan Hoodie / XL / All print</t>
  </si>
  <si>
    <t>Arthur Gutierrez</t>
  </si>
  <si>
    <t>1936, Vine Dr</t>
  </si>
  <si>
    <t>Fairfield</t>
  </si>
  <si>
    <t>#SB35283</t>
  </si>
  <si>
    <t>ilovemyking47@gmail.com</t>
  </si>
  <si>
    <t>Krysten Watson</t>
  </si>
  <si>
    <t>213 Florida st</t>
  </si>
  <si>
    <t>Apt i</t>
  </si>
  <si>
    <t>Hammond</t>
  </si>
  <si>
    <t>#SB35284</t>
  </si>
  <si>
    <t>missydostal@gmail.com</t>
  </si>
  <si>
    <t>Cool Busch Latte Blue Unisex Hawaiian Shirts #kv - Hawaiian shirt / 2XL / Full Print</t>
  </si>
  <si>
    <t>Melissa Dostal</t>
  </si>
  <si>
    <t>219, Thomas Ave</t>
  </si>
  <si>
    <t>Maquoketa</t>
  </si>
  <si>
    <t>#SB35285</t>
  </si>
  <si>
    <t>jonessheena75@gmail.com</t>
  </si>
  <si>
    <t>Custom Big/ Little Sister 01 Sister Matching Hoodie - Unisex Heavyweight Pullover Hoodie / Black / M</t>
  </si>
  <si>
    <t>TEE-6576109322394-10</t>
  </si>
  <si>
    <t>Sheena Jones</t>
  </si>
  <si>
    <t>522 bluebell ave</t>
  </si>
  <si>
    <t>Apt, suite, floor, etc.</t>
  </si>
  <si>
    <t>Twin falls</t>
  </si>
  <si>
    <t>#SB35286</t>
  </si>
  <si>
    <t>kjlangston@gmail.com</t>
  </si>
  <si>
    <t>Lion Love Couple Canvas Prints #2109V - 16X24in / All Print</t>
  </si>
  <si>
    <t>Kelly Langston</t>
  </si>
  <si>
    <t>222 S Main St</t>
  </si>
  <si>
    <t>Stowe</t>
  </si>
  <si>
    <t>Vermont</t>
  </si>
  <si>
    <t>VT</t>
  </si>
  <si>
    <t>#SB35287</t>
  </si>
  <si>
    <t>quailgravely@yahoo.com</t>
  </si>
  <si>
    <t>Simple postal worker black navy classic unisex hoodie or jogger #v - AOP Unisex Raglan Hoodie / 2XL / Navy</t>
  </si>
  <si>
    <t>Quail Gravely</t>
  </si>
  <si>
    <t>925 Turner Ashby Rd</t>
  </si>
  <si>
    <t>Martinsville</t>
  </si>
  <si>
    <t>#SB35288</t>
  </si>
  <si>
    <t>dprice79@nc.rr.com</t>
  </si>
  <si>
    <t>Christ Faith hope love I Can Do All Things through Wings colorful Hoodie #KV - HOODIE RAGLAN SLEEVE / M / All Print</t>
  </si>
  <si>
    <t>2hoodie6630413238426</t>
  </si>
  <si>
    <t>David Price</t>
  </si>
  <si>
    <t>3078, Doc Bennett Rd</t>
  </si>
  <si>
    <t>Faith Hope Love Sunset Beach American Flag Hoodie 3D #KV - HOODIE RAGLAN SLEEVE / M / All Print</t>
  </si>
  <si>
    <t>hoodie-FaithHopeLove1004Vi</t>
  </si>
  <si>
    <t>Eagle American Flag One Nation Under God Faith hope love Hoodie 3D #KV - HOODIE RAGLAN SLEEVE / M / All Print</t>
  </si>
  <si>
    <t>hoodie-EagleAmerican2004Vi</t>
  </si>
  <si>
    <t>#SB35289</t>
  </si>
  <si>
    <t>mmartin@rkdist.com</t>
  </si>
  <si>
    <t>Busch Light Fishing Custom Text Hoodie 3D #KV - AOP UNISEX HOODIE / L / All Print</t>
  </si>
  <si>
    <t>hoodie-3-1000000282529407</t>
  </si>
  <si>
    <t>Mike Martin</t>
  </si>
  <si>
    <t>1305, Inwood Rd</t>
  </si>
  <si>
    <t>Longview</t>
  </si>
  <si>
    <t>Busch Light Fishing Custom Text Hoodie 3D #KV - AOP UNISEX HOODIE / XL / All Print</t>
  </si>
  <si>
    <t>hoodie-4-1000000282529407</t>
  </si>
  <si>
    <t>#SB35290</t>
  </si>
  <si>
    <t>justin_sokolowski@yahoo.com</t>
  </si>
  <si>
    <t>Busch Light Black &amp; Blue Beach Shorts #KV - Shorts / XL / Full Print</t>
  </si>
  <si>
    <t>6835032752282-4</t>
  </si>
  <si>
    <t>Justin Sokolowski</t>
  </si>
  <si>
    <t>W Bluenound Rd</t>
  </si>
  <si>
    <t>Milwaukee</t>
  </si>
  <si>
    <t>#SB35291</t>
  </si>
  <si>
    <t>sarahkraemer1702@gmail.com</t>
  </si>
  <si>
    <t>Skull 5FDP Hoodie 3D #110122V - AOP UNISEX HOODIE / 3XL / All Print</t>
  </si>
  <si>
    <t>hoodie-6-1000000285724918</t>
  </si>
  <si>
    <t>Sarah Kraemer</t>
  </si>
  <si>
    <t>211, St Jude Dr</t>
  </si>
  <si>
    <t>Ste Genevieve</t>
  </si>
  <si>
    <t>#SB35292</t>
  </si>
  <si>
    <t>merudecaputo1@gmail.com</t>
  </si>
  <si>
    <t>Michele RUDECAPUTO</t>
  </si>
  <si>
    <t>13184 Marilyn Dr</t>
  </si>
  <si>
    <t>Chesterland</t>
  </si>
  <si>
    <t>#SB35293</t>
  </si>
  <si>
    <t>cdrector@sbcglobal.net</t>
  </si>
  <si>
    <t>Custom name mail carrier  postal service skull old navy fleece bomber jacket - L / Full print</t>
  </si>
  <si>
    <t>1000000287137008-8</t>
  </si>
  <si>
    <t>Corey Rector</t>
  </si>
  <si>
    <t>1741 Palo Alto Dr.</t>
  </si>
  <si>
    <t>Mesquite</t>
  </si>
  <si>
    <t>#SB35294</t>
  </si>
  <si>
    <t>miranda1989maynard@gmail.com</t>
  </si>
  <si>
    <t>Personalized Name Arborist Classic Cap Hats Head Wear - One size / All print</t>
  </si>
  <si>
    <t>Miranda Hendershot</t>
  </si>
  <si>
    <t>689 Northeast 71st Avenue</t>
  </si>
  <si>
    <t>Ocala</t>
  </si>
  <si>
    <t>Carbon and Green Arborist Classic Cap Hats Head Wear Personalized Name - One size / All print</t>
  </si>
  <si>
    <t>Cap-thl-84510874</t>
  </si>
  <si>
    <t>#SB35295</t>
  </si>
  <si>
    <t>michaelgordon1415@gmail.com</t>
  </si>
  <si>
    <t>Custom name US navy Popeye veteran All Gave Some, Some Gave All Hoodie #KV - HOODIE RAGLAN SLEEVE / M / All print</t>
  </si>
  <si>
    <t>2hoodie-6663343112346</t>
  </si>
  <si>
    <t>Michael Gordon</t>
  </si>
  <si>
    <t>827 Glenn martin dr</t>
  </si>
  <si>
    <t>Sparks</t>
  </si>
  <si>
    <t>#SB35296</t>
  </si>
  <si>
    <t>rs.kad@rogers.com</t>
  </si>
  <si>
    <t>Valentine's Gift SpongeBob Cartoon Couple Hoodie 3D #Dh - HOODIE RAGLAN SLEEVE / M / Yellow Character</t>
  </si>
  <si>
    <t>Snezana Kadijevic</t>
  </si>
  <si>
    <t>49, Gower St</t>
  </si>
  <si>
    <t>Toronto</t>
  </si>
  <si>
    <t>M4B 1E5</t>
  </si>
  <si>
    <t>Ontario</t>
  </si>
  <si>
    <t>ON</t>
  </si>
  <si>
    <t>#SB35297</t>
  </si>
  <si>
    <t>mrsanchez666@msn.com</t>
  </si>
  <si>
    <t>Eagle Patriot American Flag and Thin Blue Line Flags Wall Art Metal Cut Sign #KV - All print / 24 x 24 inch</t>
  </si>
  <si>
    <t>sign-1000000284963885a</t>
  </si>
  <si>
    <t>Edward Sanchez</t>
  </si>
  <si>
    <t>27 Scenic Ln</t>
  </si>
  <si>
    <t>Ringtown</t>
  </si>
  <si>
    <t>#SB35298</t>
  </si>
  <si>
    <t>dorianboese@gmail.com</t>
  </si>
  <si>
    <t>Mickey Mouse Tropical Hawaiian Aloha Shirts #KV - 3XL / Full Print</t>
  </si>
  <si>
    <t>hawaiishirt-lg-5707</t>
  </si>
  <si>
    <t>Dorian Boese</t>
  </si>
  <si>
    <t>11048 N 23rd Ave</t>
  </si>
  <si>
    <t>Suite 103</t>
  </si>
  <si>
    <t>Star Wars Hawaiian Aloha Shirts #KV - S / Full Print</t>
  </si>
  <si>
    <t>hawaiishirt-1-1000000281990486</t>
  </si>
  <si>
    <t>#SB35299</t>
  </si>
  <si>
    <t>annalaranjo24@gmail.com</t>
  </si>
  <si>
    <t>Personalized name &amp; birthday month Lion - A black king was born in Hoodie - Joggers #v - AOP Unisex Raglan Hoodie / 2XL / All Print</t>
  </si>
  <si>
    <t>7004006678682-13</t>
  </si>
  <si>
    <t>Anna Laranjo</t>
  </si>
  <si>
    <t>2709, Owen St</t>
  </si>
  <si>
    <t>Durham</t>
  </si>
  <si>
    <t>#SB35300</t>
  </si>
  <si>
    <t>radioguy39@gmail.com</t>
  </si>
  <si>
    <t>Christian Jesus - God is bigger than Lion King Blue Black Hoodie 3D #v - HOODIE RAGLAN SLEEVE / L / All Print</t>
  </si>
  <si>
    <t>hoodie3d-ChristianJesusGodisbigger0103V</t>
  </si>
  <si>
    <t>Craig Tenbus</t>
  </si>
  <si>
    <t>17 Dusty Rd</t>
  </si>
  <si>
    <t>Honesdale</t>
  </si>
  <si>
    <t>#SB35301</t>
  </si>
  <si>
    <t>gillettecd@gmail.com</t>
  </si>
  <si>
    <t>She/He's My Favorite Cardio Workout gift for Valentine hoodie 3d #HD - AOP Unisex Raglan Hoodie / S / All print</t>
  </si>
  <si>
    <t>100000027504538-65</t>
  </si>
  <si>
    <t>Chadwick Gillette</t>
  </si>
  <si>
    <t>1684, 33rd Avenue Ct</t>
  </si>
  <si>
    <t>33rd Ave CT</t>
  </si>
  <si>
    <t>East Moline</t>
  </si>
  <si>
    <t>#SB35302</t>
  </si>
  <si>
    <t>scale1313@icloud.com</t>
  </si>
  <si>
    <t>MF Massey Ferguson White Skull Unisex Classic T-shirt #141221V - Unisex Tshirt 2D / Black / L</t>
  </si>
  <si>
    <t>tee-3-1000000287904006</t>
  </si>
  <si>
    <t>JASON RICHTER</t>
  </si>
  <si>
    <t>925 6th Ave. W.</t>
  </si>
  <si>
    <t>West Fargo</t>
  </si>
  <si>
    <t>North Dakota</t>
  </si>
  <si>
    <t>ND</t>
  </si>
  <si>
    <t>#SB35303</t>
  </si>
  <si>
    <t>bach342@aol.com</t>
  </si>
  <si>
    <t>Custom Name US Police Badge Blue Black Baseball Jersey - M / Full Print</t>
  </si>
  <si>
    <t>6988437422234-baseballjersey-2</t>
  </si>
  <si>
    <t>Nancy Bachmann</t>
  </si>
  <si>
    <t>342Feronia way</t>
  </si>
  <si>
    <t>Rutherford</t>
  </si>
  <si>
    <t>#SB35304</t>
  </si>
  <si>
    <t>swmainetti@gmail.com</t>
  </si>
  <si>
    <t>Amazing Couple Wolf Her King His Queen Black Hoodie 3D All over print #140521l - HOODIE RAGLAN SLEEVE / XL / All Print</t>
  </si>
  <si>
    <t>6608554754202-14</t>
  </si>
  <si>
    <t>Lorinda Mainetti</t>
  </si>
  <si>
    <t>105 river road</t>
  </si>
  <si>
    <t>Wallkill</t>
  </si>
  <si>
    <t>Amazing Couple Wolf Her King His Queen Black Hoodie 3D All over print #140521l - HOODIE RAGLAN SLEEVE / L / All Print</t>
  </si>
  <si>
    <t>#SB35305</t>
  </si>
  <si>
    <t>ajayawright683@gmail.com</t>
  </si>
  <si>
    <t>Chrome Hearts Black zip Hoodie 3D - Hoodie - AOP UNISEX HOODIE / S / All Print</t>
  </si>
  <si>
    <t>hoodie-thl-297942053</t>
  </si>
  <si>
    <t>Ajaya wright</t>
  </si>
  <si>
    <t>4026Universityst</t>
  </si>
  <si>
    <t>memphis</t>
  </si>
  <si>
    <t>#SB35306</t>
  </si>
  <si>
    <t>etiennejobin@hotmail.com</t>
  </si>
  <si>
    <t>Personalized New Cat Caterpillar Tractor Hoodie 3D #Xh - HOODIE RAGLAN SLEEVE / M / All Print</t>
  </si>
  <si>
    <t>Etienne Jobin</t>
  </si>
  <si>
    <t>673, Chemin Principal</t>
  </si>
  <si>
    <t>St-Edmond-les-Plaines</t>
  </si>
  <si>
    <t>G0W 2m0</t>
  </si>
  <si>
    <t>#SB35307</t>
  </si>
  <si>
    <t>gorske24@yahoo.com</t>
  </si>
  <si>
    <t>Dr Seuss I will drink Busch Light here or there Christmas Sweater #KV - L / All Print</t>
  </si>
  <si>
    <t>Jann Gorske</t>
  </si>
  <si>
    <t>1479 Eagleview Place</t>
  </si>
  <si>
    <t>Erie</t>
  </si>
  <si>
    <t>#SB35308</t>
  </si>
  <si>
    <t>preciouscriddle48@gmail.com</t>
  </si>
  <si>
    <t>Custom Name August Girl Wolf Purple Hoodie 3D - AOP Unisex Raglan Zip Hoodie / XL / All print</t>
  </si>
  <si>
    <t>6950920945818-12</t>
  </si>
  <si>
    <t>Harvies Criddle</t>
  </si>
  <si>
    <t>3028, Portland Ave</t>
  </si>
  <si>
    <t>Louisville</t>
  </si>
  <si>
    <t>#SB35309</t>
  </si>
  <si>
    <t>MF Massey Ferguson Tractor Punisher Skull Custom Name Hoodie 3D #V - AOP UNISEX HOODIE / L / All Print</t>
  </si>
  <si>
    <t>#SB35310</t>
  </si>
  <si>
    <t>esmo89@verizon.net</t>
  </si>
  <si>
    <t>KW the world's best red truck hoodie - AOP Unisex Raglan Hoodie / XL / All print</t>
  </si>
  <si>
    <t>1000000297663470-36</t>
  </si>
  <si>
    <t>Joe Esmerado</t>
  </si>
  <si>
    <t>7 Locust Dr</t>
  </si>
  <si>
    <t>Cranford</t>
  </si>
  <si>
    <t>#SB35311</t>
  </si>
  <si>
    <t>j.carrillo69@gmail.com</t>
  </si>
  <si>
    <t>B&amp;W Skull JP Personalized Custom Name Hoodie 3D #h - HOODIE RAGLAN SLEEVE / M / All Print</t>
  </si>
  <si>
    <t>2hoodie-6107678638234</t>
  </si>
  <si>
    <t>Joe Carrillo</t>
  </si>
  <si>
    <t>216 Wasatch Ln.</t>
  </si>
  <si>
    <t>Florissant</t>
  </si>
  <si>
    <t>B&amp;W Skull JP Personalized Custom Name Hoodie 3D #h - HOODIE RAGLAN SLEEVE / L / All Print</t>
  </si>
  <si>
    <t>B&amp;W Skull JP Personalized Custom Name Hoodie 3D #h - HOODIE RAGLAN SLEEVE / XL / All Print</t>
  </si>
  <si>
    <t>4hoodie-6107678638234</t>
  </si>
  <si>
    <t>#SB35312</t>
  </si>
  <si>
    <t>dekker1904@gmail.com</t>
  </si>
  <si>
    <t>Hetty Dekker</t>
  </si>
  <si>
    <t>Coosenhoekstraat 6</t>
  </si>
  <si>
    <t>Vierpolders</t>
  </si>
  <si>
    <t>3237AE</t>
  </si>
  <si>
    <t>Netherlands</t>
  </si>
  <si>
    <t>#SB35313</t>
  </si>
  <si>
    <t>joeyfrey00@yahoo.com</t>
  </si>
  <si>
    <t>FedEx Express Custom Name Hoodie 3D #DH - AOP UNISEX HOODIE / XL / All Print</t>
  </si>
  <si>
    <t>hoodie-4-1000000283732981</t>
  </si>
  <si>
    <t>Joey Frey</t>
  </si>
  <si>
    <t>309 Maringo Road</t>
  </si>
  <si>
    <t>Ephrata</t>
  </si>
  <si>
    <t>#SB35314</t>
  </si>
  <si>
    <t>Jt1bamafan@gmail.com</t>
  </si>
  <si>
    <t>Custom Softball Player Canvas Prints Player with Your Photo #0306h - 12X18in</t>
  </si>
  <si>
    <t>John Turner</t>
  </si>
  <si>
    <t>7810 Raincreek drive</t>
  </si>
  <si>
    <t>Henryville</t>
  </si>
  <si>
    <t>#SB35315</t>
  </si>
  <si>
    <t>stiverlaci@gmail.com</t>
  </si>
  <si>
    <t>Amazing Stitch Cartoon AOP Fleece Hoodie #081221Lk - Fleece hoodie / 5XL / All print</t>
  </si>
  <si>
    <t>6993167319194-48</t>
  </si>
  <si>
    <t>Laci Stiver</t>
  </si>
  <si>
    <t>404, E Oak Orchard St</t>
  </si>
  <si>
    <t>Medina</t>
  </si>
  <si>
    <t>#SB35316</t>
  </si>
  <si>
    <t>calidoso3@hotmail.com</t>
  </si>
  <si>
    <t>Colombia Skull Black Baseball Jersey #v - L / Full Print</t>
  </si>
  <si>
    <t>7025415061658-baseballjersey-3</t>
  </si>
  <si>
    <t>Andres Acosta Basto</t>
  </si>
  <si>
    <t>4010 Caban Ct</t>
  </si>
  <si>
    <t>#SB35317</t>
  </si>
  <si>
    <t>Custom name and license plate Amazon Prime truck old navy blue t-shirt - hoodie 3D #l - AOP Unisex Raglan Hoodie / S / All print</t>
  </si>
  <si>
    <t>Custom name and license plate Amazon Prime truck old navy blue t-shirt - hoodie 3D #l - AOP Unisex Raglan Hoodie / M / All print</t>
  </si>
  <si>
    <t>Custom name and license plate Amazon Prime truck old navy blue t-shirt - hoodie 3D #l - AOP Unisex Raglan Hoodie / XL / All print</t>
  </si>
  <si>
    <t>Custom name and license plate Amazon Prime truck old navy blue t-shirt - hoodie 3D #l - UNISEX T-SHIRT 3D / L / All print</t>
  </si>
  <si>
    <t>#SB35318</t>
  </si>
  <si>
    <t>pinkpantha1314@gmail.com</t>
  </si>
  <si>
    <t>A child of God a man of Faith a warrior of Christ Leather Bomber Jacket #KV - XL / Full Print</t>
  </si>
  <si>
    <t>6950920781978-4</t>
  </si>
  <si>
    <t>Kenneth Clark</t>
  </si>
  <si>
    <t>804, Angier Ave</t>
  </si>
  <si>
    <t>Apt A5</t>
  </si>
  <si>
    <t>#SB35319</t>
  </si>
  <si>
    <t>Custom name and license plate Amazon Prime truck old navy blue t-shirt - hoodie 3D #l - AOP Unisex Raglan Hoodie / L / All print</t>
  </si>
  <si>
    <t>#SB35320</t>
  </si>
  <si>
    <t>jshinebright33@gmail.com</t>
  </si>
  <si>
    <t>Lion King Cool Canvas Prints #710V - 12X18in</t>
  </si>
  <si>
    <t>Jason Dorman</t>
  </si>
  <si>
    <t>1205, Cove Bridge Rd</t>
  </si>
  <si>
    <t>Raleigh</t>
  </si>
  <si>
    <t>Lion Cool Scars Canvas Prints - 12X18in</t>
  </si>
  <si>
    <t>#SB35321</t>
  </si>
  <si>
    <t>obbubbles@hotmail.com</t>
  </si>
  <si>
    <t>Billiards Green American Flag Polo Shirt - L / Full Print</t>
  </si>
  <si>
    <t>POLO-3-7016256110746</t>
  </si>
  <si>
    <t>Jamie Ludwig</t>
  </si>
  <si>
    <t>1487 San Diego Loop</t>
  </si>
  <si>
    <t>Grover Beach</t>
  </si>
  <si>
    <t>Flame 9 Ball Billiard Hawaiian Shirts #Dh - L / Full Print</t>
  </si>
  <si>
    <t>hawaiishirt-6667714592922b</t>
  </si>
  <si>
    <t>Billiards Green American Flag Polo Shirt - M / Full Print</t>
  </si>
  <si>
    <t>POLO-2-7016256110746</t>
  </si>
  <si>
    <t>#SB35322</t>
  </si>
  <si>
    <t>bkoch227@yahoo.com</t>
  </si>
  <si>
    <t>Personalized New Cat Caterpillar Tractor Hoodie 3D #Xh - HOODIE RAGLAN SLEEVE / 5XL / All Print</t>
  </si>
  <si>
    <t>hoodie-7-7030536962202</t>
  </si>
  <si>
    <t>Brian Koch</t>
  </si>
  <si>
    <t>14811 Reflection Key Circle #116</t>
  </si>
  <si>
    <t>#116</t>
  </si>
  <si>
    <t>Ft.Myers</t>
  </si>
  <si>
    <t>#SB35323</t>
  </si>
  <si>
    <t>omegagsb9365@aol.com</t>
  </si>
  <si>
    <t>AKA Girl Custom Name Baseball Jersey - M / Full Print</t>
  </si>
  <si>
    <t>baseballjersey-2-6909322559642</t>
  </si>
  <si>
    <t>Glascow Bart</t>
  </si>
  <si>
    <t>1005, McDonogh St</t>
  </si>
  <si>
    <t>Baltimore</t>
  </si>
  <si>
    <t>lg, van</t>
  </si>
  <si>
    <t>#SB35324</t>
  </si>
  <si>
    <t>couko22@gmail.com</t>
  </si>
  <si>
    <t>_x0008_Phenomenal Woman Canvas Prints #V - 12X18in</t>
  </si>
  <si>
    <t>Chelsea Ouko</t>
  </si>
  <si>
    <t>6033 34th St. W  Apt.129</t>
  </si>
  <si>
    <t>Apt 129</t>
  </si>
  <si>
    <t>Bradenton</t>
  </si>
  <si>
    <t>#SB35325</t>
  </si>
  <si>
    <t>lodianreid@gmail.com</t>
  </si>
  <si>
    <t>Personalized Name Black Red US Marine Corps Veteran Unisex Hawaiian Shirts - Beach Shorts #v - Hawaiian Shirt / XL / Full Print</t>
  </si>
  <si>
    <t>6982700859546-7</t>
  </si>
  <si>
    <t>Lodian reid</t>
  </si>
  <si>
    <t>5502 62nd Avenue</t>
  </si>
  <si>
    <t>Riverdale</t>
  </si>
  <si>
    <t>Personalized Name Black US Marine Corps Unisex Hawaiian Shirts #v - XL / Full Print</t>
  </si>
  <si>
    <t>6689133133978-4</t>
  </si>
  <si>
    <t>#SB35326</t>
  </si>
  <si>
    <t>DyanteJasmyneDiamondChele73@gmail.com</t>
  </si>
  <si>
    <t>Personalized Color Her King His Queen Crown Couple Hoodie or Joggers #Xh - Unisex Joggers / XL / Her King</t>
  </si>
  <si>
    <t>joggers6752255475866c</t>
  </si>
  <si>
    <t>Kimberly Williams</t>
  </si>
  <si>
    <t>1167 Belrose Rd</t>
  </si>
  <si>
    <t>Personalized Color Her King His Queen Crown Couple Hoodie or Joggers #Xh - Unisex Joggers / L / His Queen</t>
  </si>
  <si>
    <t>joggers6752255475866b</t>
  </si>
  <si>
    <t>#SB35327</t>
  </si>
  <si>
    <t>cyclingconnie@gmail.com</t>
  </si>
  <si>
    <t>Hawaiian Aloha Shirts Busch Light Corn Trophy Can - 2XL / Full Print</t>
  </si>
  <si>
    <t>hawaiishirt-5-6846934155418</t>
  </si>
  <si>
    <t>Connie Janak</t>
  </si>
  <si>
    <t>2110 32 Rd</t>
  </si>
  <si>
    <t>Brainard</t>
  </si>
  <si>
    <t>#SB35328</t>
  </si>
  <si>
    <t>celticcaterer@hotmail.com</t>
  </si>
  <si>
    <t>Hawaiian Aloha Shirts Cthulhu - 2XL / Full Print</t>
  </si>
  <si>
    <t>hawaiishirt-5-1000000286838009</t>
  </si>
  <si>
    <t>Eric McBride</t>
  </si>
  <si>
    <t>855 Elm Ave</t>
  </si>
  <si>
    <t>Scottish Rite Event Center</t>
  </si>
  <si>
    <t>Long Beach</t>
  </si>
  <si>
    <t>#SB35329</t>
  </si>
  <si>
    <t>bonitalove119@yahoo.com</t>
  </si>
  <si>
    <t>Mexico Half Flag Eagle Hoodie 3D #101221V - AOP UNISEX HOODIE / 2XL / All Print</t>
  </si>
  <si>
    <t>hoodie-5-1000000284054307</t>
  </si>
  <si>
    <t>Stacey Gonzalez</t>
  </si>
  <si>
    <t>4021, San Juan Ave</t>
  </si>
  <si>
    <t>Oxnard</t>
  </si>
  <si>
    <t>#SB35330</t>
  </si>
  <si>
    <t>mr_sierra@msn.com</t>
  </si>
  <si>
    <t>Batman Hawaiian Aloha Shirts #KV - S / Full Print</t>
  </si>
  <si>
    <t>Michael Sierra</t>
  </si>
  <si>
    <t>3441 N. 8th Ave</t>
  </si>
  <si>
    <t>#SB35331</t>
  </si>
  <si>
    <t>rgina24@yahoo.com</t>
  </si>
  <si>
    <t>Parcel Service Feeder Hoodie 3D #DH - UNISEX HOODIE ZIP-UP / XL / All Print</t>
  </si>
  <si>
    <t>hoodiezip-4-1000000281691619</t>
  </si>
  <si>
    <t>Gina Rebolledo</t>
  </si>
  <si>
    <t>9511 1/2 Oak Street</t>
  </si>
  <si>
    <t>Bellflower</t>
  </si>
  <si>
    <t>#SB35332</t>
  </si>
  <si>
    <t>robertlucero@yahoo.com</t>
  </si>
  <si>
    <t>CAT Excavator Work Hoodie 3D #Xh - HOODIE RAGLAN SLEEVE ZIP-UP / S / All Print</t>
  </si>
  <si>
    <t>hoodie-8-7030536962202</t>
  </si>
  <si>
    <t>Robert Lucero</t>
  </si>
  <si>
    <t>2721, W Quail Rd</t>
  </si>
  <si>
    <t>Skull CAT tractor 2022 diesel Hoodie 3D #Xh - HOODIE RAGLAN SLEEVE / S / All Print</t>
  </si>
  <si>
    <t>hoodie-1000000320103756</t>
  </si>
  <si>
    <t>#SB35333</t>
  </si>
  <si>
    <t>dolfinlover@msn.com</t>
  </si>
  <si>
    <t>Baby Yoda with  United parcel service hoodie 3D #181221h - AOP Unisex Raglan Zip Hoodie / XL / All print</t>
  </si>
  <si>
    <t>6993167319194-12</t>
  </si>
  <si>
    <t>Danielle Alotta</t>
  </si>
  <si>
    <t>1418 Calle Goya</t>
  </si>
  <si>
    <t>OCEANSIDE</t>
  </si>
  <si>
    <t>Baby Yoda with  United parcel service hoodie 3D #181221h - AOP Unisex Raglan Hoodie / M / All print</t>
  </si>
  <si>
    <t>Scrat squirrel with  United parcel service hoodie 3D - AOP Unisex Raglan Zip Hoodie / M / All print</t>
  </si>
  <si>
    <t>#SB35334</t>
  </si>
  <si>
    <t>getchu69@hotmail.com</t>
  </si>
  <si>
    <t>America Darts Black Flag Custom Name Baseball Jersey - 2XL / All Print</t>
  </si>
  <si>
    <t>Baseball-Jersey-5-6854809354394</t>
  </si>
  <si>
    <t>GENE TORRES</t>
  </si>
  <si>
    <t>829 W Kansas Ave</t>
  </si>
  <si>
    <t>Trinidad</t>
  </si>
  <si>
    <t>#SB35335</t>
  </si>
  <si>
    <t>TawannaSanders13@gmail.com</t>
  </si>
  <si>
    <t>Personalized Custom name black king most important piece in the game Hoodie 3D #220221l - HOODIE RAGLAN SLEEVE / XL / All Print</t>
  </si>
  <si>
    <t>1000000275206817</t>
  </si>
  <si>
    <t>Tawanna Sanders</t>
  </si>
  <si>
    <t>3410 Leatherbury Ln</t>
  </si>
  <si>
    <t>B</t>
  </si>
  <si>
    <t>#SB35336</t>
  </si>
  <si>
    <t>ted.kennedy@hotmail.com</t>
  </si>
  <si>
    <t>Cat Mardi Gras Purple Black Hawaiian Aloha Shirts #v - 2XL / Full Print</t>
  </si>
  <si>
    <t>Ted Kennedy</t>
  </si>
  <si>
    <t>5430 Grand Bay Wilmer Rd. South</t>
  </si>
  <si>
    <t>Grand Bay</t>
  </si>
  <si>
    <t>#SB35337</t>
  </si>
  <si>
    <t>andystack1219@icloud.com</t>
  </si>
  <si>
    <t>Metal Caterpillar CAT Unisex T-Shirt 3D #KV - L / Full Print</t>
  </si>
  <si>
    <t>61072273245701-5067</t>
  </si>
  <si>
    <t>andy stacker</t>
  </si>
  <si>
    <t>7019, Zepher Rd</t>
  </si>
  <si>
    <t>Amazing CAT Caterpillar Diesel Hoodie 3D #130122Xh - HOODIE RAGLAN SLEEVE / L / All Print</t>
  </si>
  <si>
    <t>#SB35338</t>
  </si>
  <si>
    <t>iamfranklucas411@icloud.com</t>
  </si>
  <si>
    <t>Custom photo Gifts for Husband/wife I choose You Canvas Prints #KV - 12X18in</t>
  </si>
  <si>
    <t>Latedrick Toney</t>
  </si>
  <si>
    <t>3800 university parkway</t>
  </si>
  <si>
    <t>1022 C</t>
  </si>
  <si>
    <t>Natchitoches</t>
  </si>
  <si>
    <t>#SB35339</t>
  </si>
  <si>
    <t>latashaharris42@yahoo.com</t>
  </si>
  <si>
    <t>Personalized name &amp; birthday month Lion - A black king was born in Hoodie - Joggers #v - AOP Unisex Joggers / L / All Print</t>
  </si>
  <si>
    <t>7004006678682-3</t>
  </si>
  <si>
    <t>Latasha Harris</t>
  </si>
  <si>
    <t>3739 West 130th Street</t>
  </si>
  <si>
    <t>diep, linh, DH</t>
  </si>
  <si>
    <t>#SB35340</t>
  </si>
  <si>
    <t>braulio_garciabg@yahoo.com</t>
  </si>
  <si>
    <t>Mexico White And Red Baseball Jersey - M / Full Print</t>
  </si>
  <si>
    <t>baseballjersey-2-7024859938970</t>
  </si>
  <si>
    <t>Braulio garcia</t>
  </si>
  <si>
    <t>3403, Egan St</t>
  </si>
  <si>
    <t>#SB35341</t>
  </si>
  <si>
    <t>Bertman_619_2006@yahoo.com</t>
  </si>
  <si>
    <t>Blue Flaming Illenium Baseball Jersey #v - L / Full Print</t>
  </si>
  <si>
    <t>Alberto Gonzalez</t>
  </si>
  <si>
    <t>351, Warthan St</t>
  </si>
  <si>
    <t>J134</t>
  </si>
  <si>
    <t>Coalinga</t>
  </si>
  <si>
    <t>Simple Flag Mexico Color Red Green Baseball Jersey #v - L / Full Print</t>
  </si>
  <si>
    <t>6909418045594-baseballjersey-3</t>
  </si>
  <si>
    <t>#SB35342</t>
  </si>
  <si>
    <t>bridgerchristy@gmail.com</t>
  </si>
  <si>
    <t>Bentley Simple Leather Jacket Hooded #161221H - L / Black</t>
  </si>
  <si>
    <t>Bridger Call</t>
  </si>
  <si>
    <t>6440 w. 5500 s.</t>
  </si>
  <si>
    <t>Hooper</t>
  </si>
  <si>
    <t>#SB35343</t>
  </si>
  <si>
    <t>tamekialumpkin.tl@gmail.com</t>
  </si>
  <si>
    <t>Smoke Weed Everyday Hoodie - Joggers 3D #181221Xh - AOP Unisex Raglan Hoodie / 2XL / All Print</t>
  </si>
  <si>
    <t>hoodie-5-1000000287915197</t>
  </si>
  <si>
    <t>In Suites</t>
  </si>
  <si>
    <t>5820 W 85th Street</t>
  </si>
  <si>
    <t>Room 306</t>
  </si>
  <si>
    <t>#SB35344</t>
  </si>
  <si>
    <t>matthewg10456@gmail.com</t>
  </si>
  <si>
    <t>Couple Lion &amp; Wolf Love - Her King His Queen Colorful Watercolor Hoodie - Joggers #v - AOP Unisex Joggers / L / All Print</t>
  </si>
  <si>
    <t>Matthew Gay</t>
  </si>
  <si>
    <t>3232, Spanish Trl</t>
  </si>
  <si>
    <t>East Point</t>
  </si>
  <si>
    <t>#SB35345</t>
  </si>
  <si>
    <t>lstruski21@gmail.com</t>
  </si>
  <si>
    <t>Custom Name Irish Shamrock Green Baseball Jersey #281021l - L / Full Print</t>
  </si>
  <si>
    <t>6910149722266-baseballjersey-3</t>
  </si>
  <si>
    <t>lori struski struski</t>
  </si>
  <si>
    <t>103 orchard ave</t>
  </si>
  <si>
    <t>blasdell</t>
  </si>
  <si>
    <t>Custom Name Irish Shamrock Green Baseball Jersey #281021l - 2XL / Full Print</t>
  </si>
  <si>
    <t>6910149722266-baseballjersey-5</t>
  </si>
  <si>
    <t>Irish Shamrock Baseball Jersey - XL / All Print</t>
  </si>
  <si>
    <t>Baseball-Jersey-4-6996656423066</t>
  </si>
  <si>
    <t>#SB35346</t>
  </si>
  <si>
    <t>mannysr@ubcbike.com</t>
  </si>
  <si>
    <t>Personalized Name Black US Marine Corps Unisex Hawaiian Shirts #v - M / Full Print</t>
  </si>
  <si>
    <t>6689133133978-2</t>
  </si>
  <si>
    <t>Manuel Mirabal</t>
  </si>
  <si>
    <t>22398, Cherokee Rose Pl</t>
  </si>
  <si>
    <t>Land O Lakes</t>
  </si>
  <si>
    <t>#SB35347</t>
  </si>
  <si>
    <t>psteeleman68@gmail.com</t>
  </si>
  <si>
    <t>Busch Light in USA custom name Hoodie - Joggers #KV - AOP Unisex Raglan Hoodie / 4XL / All Print</t>
  </si>
  <si>
    <t>7004006678682-15</t>
  </si>
  <si>
    <t>Samuel Steele</t>
  </si>
  <si>
    <t>1102 Taylor street</t>
  </si>
  <si>
    <t>Clarksburg</t>
  </si>
  <si>
    <t>#SB35348</t>
  </si>
  <si>
    <t>ramontawashington@gmail.com</t>
  </si>
  <si>
    <t>Skull his queen her king couple custom name Hoodie 3D #V - 4XL / All print</t>
  </si>
  <si>
    <t>Ramonta Washington</t>
  </si>
  <si>
    <t>700 N.E 34th terr</t>
  </si>
  <si>
    <t>Oklahoma City</t>
  </si>
  <si>
    <t>Skull his queen her king couple custom name Hoodie 3D #V - 3XL / All print</t>
  </si>
  <si>
    <t>#SB35349</t>
  </si>
  <si>
    <t>Benjamin.d.eckhardt@gmail.com</t>
  </si>
  <si>
    <t>Merry Grinchmas Hoodie or Legging #HD - HOODIE RAGLAN SLEEVE / M / All Print</t>
  </si>
  <si>
    <t>T185A-2-6637380763890</t>
  </si>
  <si>
    <t>Benjamin Eckhardt</t>
  </si>
  <si>
    <t>8405 strike swiftly</t>
  </si>
  <si>
    <t>Fort Benning</t>
  </si>
  <si>
    <t>Merry Grinchmas Hoodie or Legging #HD - LEGGING / S / All Print</t>
  </si>
  <si>
    <t>LGG-1-6637380763890</t>
  </si>
  <si>
    <t>#SB35350</t>
  </si>
  <si>
    <t>rich8edge61@yahoo.com</t>
  </si>
  <si>
    <t>Irish Shamrock Baseball Jersey - 2XL / All Print</t>
  </si>
  <si>
    <t>Baseball-Jersey-5-6996656423066</t>
  </si>
  <si>
    <t>Richard Edge</t>
  </si>
  <si>
    <t>12, Claire Ct</t>
  </si>
  <si>
    <t>Manville</t>
  </si>
  <si>
    <t>St Patricks Day Skull Irish To The Bone AOP T-shirt #HD - 2XL / All Print</t>
  </si>
  <si>
    <t>Tee-5-1000000283200789</t>
  </si>
  <si>
    <t>Irish Celtic Ornament - 1pcs / All print</t>
  </si>
  <si>
    <t>ornaments-1-1000000279099764</t>
  </si>
  <si>
    <t>#SB35351</t>
  </si>
  <si>
    <t>gsamilin@gmail.com</t>
  </si>
  <si>
    <t>Postal service worker white navy logo hoodie 3D #v - AOP Unisex Raglan Hoodie / XL / Full print</t>
  </si>
  <si>
    <t>Gary Samilin</t>
  </si>
  <si>
    <t>PO BOX 722522</t>
  </si>
  <si>
    <t>Personalized name mail carrier postal worker navy hoodie 3D #v - AOP Unisex Raglan Hoodie / XL / Full print</t>
  </si>
  <si>
    <t>Custom name postal worker batman hero navy hoodie - joggers 3D #v - AOP Unisex Raglan Hoodie / XL / All Print</t>
  </si>
  <si>
    <t>#SB35352</t>
  </si>
  <si>
    <t>brianlohman5489@gmail.com</t>
  </si>
  <si>
    <t>Personalized Custom Name Gold Softball Player Hoodie 3D with Your Name #265h - HOODIE RAGLAN SLEEVE / L / All Print</t>
  </si>
  <si>
    <t>hoodie3D</t>
  </si>
  <si>
    <t>Brian Lohman</t>
  </si>
  <si>
    <t>2664, S Acanthus</t>
  </si>
  <si>
    <t>Mesa</t>
  </si>
  <si>
    <t>ly, van</t>
  </si>
  <si>
    <t>done - thiếu địa chỉ 2</t>
  </si>
  <si>
    <t>#SB35353</t>
  </si>
  <si>
    <t>forgetmenot0149@gmail.com</t>
  </si>
  <si>
    <t>Man Hug Jesus Just Faith Canvas Prints #Va - 12X18in</t>
  </si>
  <si>
    <t>Mary Chaney</t>
  </si>
  <si>
    <t>16161, Amberwood Lake Ct</t>
  </si>
  <si>
    <t>Fort Myers</t>
  </si>
  <si>
    <t>#SB35354</t>
  </si>
  <si>
    <t>bugsas99@yahoo.com</t>
  </si>
  <si>
    <t>FedEx Cool Amour Custom Name Hoodie 3D #V - AOP UNISEX HOODIE / 2XL / Green</t>
  </si>
  <si>
    <t>robert sasse</t>
  </si>
  <si>
    <t>114 minteer rd</t>
  </si>
  <si>
    <t>butler</t>
  </si>
  <si>
    <t>thiếu địa chỉ 2 - 1 khách</t>
  </si>
  <si>
    <t>#SB35355</t>
  </si>
  <si>
    <t>Angela Manera</t>
  </si>
  <si>
    <t>4144, Ariel Ave</t>
  </si>
  <si>
    <t>#SB35356</t>
  </si>
  <si>
    <t>cnblambert@gmail.com</t>
  </si>
  <si>
    <t>FedEx Ground Corporation Clunky Sneakers Shoes #Kv - Men / 14 / Black</t>
  </si>
  <si>
    <t>Chris Lambert</t>
  </si>
  <si>
    <t>2023 Huggins Farm Rd</t>
  </si>
  <si>
    <t>Darlington</t>
  </si>
  <si>
    <t>#SB35357</t>
  </si>
  <si>
    <t>tammysue72@live.com</t>
  </si>
  <si>
    <t>Jeep girls have tattoos pretty eyes Purple Hoodie 3d all over print #v - AOP Unisex Raglan Hoodie / XL / All Print</t>
  </si>
  <si>
    <t>hoodie-Jeepgirlhavetattoos2505V</t>
  </si>
  <si>
    <t>Tammy Cline</t>
  </si>
  <si>
    <t>2211, 613th Ave</t>
  </si>
  <si>
    <t>Sabula</t>
  </si>
  <si>
    <t>Personalized Custom Name Live Love Jeep black Hoodie 3d all over print #v - AOP Unisex Raglan Hoodie / XL / All Print</t>
  </si>
  <si>
    <t>jeepgirl</t>
  </si>
  <si>
    <t>uyen, linh, hoa</t>
  </si>
  <si>
    <t>#SB35358</t>
  </si>
  <si>
    <t>gallopc032@gmail.com</t>
  </si>
  <si>
    <t>Custom couple name black king and queen you &amp; me we got this canvas print wall art - 12X18in / Full Print</t>
  </si>
  <si>
    <t>Chantal Gallop</t>
  </si>
  <si>
    <t>923, S McBride St</t>
  </si>
  <si>
    <t>Syracuse</t>
  </si>
  <si>
    <t>#SB35359</t>
  </si>
  <si>
    <t>eeh@bellsouth.net</t>
  </si>
  <si>
    <t>B&amp;W Skull Jeep Personalized Custom Name Hoodie 3D #h - HOODIE RAGLAN SLEEVE / XL / All Print</t>
  </si>
  <si>
    <t>edwin humpert</t>
  </si>
  <si>
    <t>9 ELM STREET</t>
  </si>
  <si>
    <t>ENGLEWOOD</t>
  </si>
  <si>
    <t>#SB35360</t>
  </si>
  <si>
    <t>rblaylock@ccsd1.org</t>
  </si>
  <si>
    <t>Custom name Darts and Beer unisex t-shirt 3d #181221h - 5XL / Full Print</t>
  </si>
  <si>
    <t>1000000288622448-12</t>
  </si>
  <si>
    <t>Robert Blaylock</t>
  </si>
  <si>
    <t>1118 Adams St</t>
  </si>
  <si>
    <t>Douglas</t>
  </si>
  <si>
    <t>Wyoming</t>
  </si>
  <si>
    <t>WY</t>
  </si>
  <si>
    <t>Custom name Darts and Beer unisex t-shirt 3d #181221h - XL / Full Print</t>
  </si>
  <si>
    <t>#SB35361</t>
  </si>
  <si>
    <t>preciousokposio@gmail.com</t>
  </si>
  <si>
    <t>Cool JP compass iron black spare tire cover #h - Spare Tire Cover With Backup Camera Hole / All print / 34 inches</t>
  </si>
  <si>
    <t>Precious Okposio</t>
  </si>
  <si>
    <t>194 Oshawa Boulevard South</t>
  </si>
  <si>
    <t>Oshawa</t>
  </si>
  <si>
    <t>L1H 5R5</t>
  </si>
  <si>
    <t>#SB35362</t>
  </si>
  <si>
    <t>kshepskie06@gmail.com</t>
  </si>
  <si>
    <t>Boba Fett Star Wars Round Rug #KV - M / Full print</t>
  </si>
  <si>
    <t>6778551074970-2</t>
  </si>
  <si>
    <t>kay bowers</t>
  </si>
  <si>
    <t>1103 Deturksville Rd.</t>
  </si>
  <si>
    <t>Pine Grove</t>
  </si>
  <si>
    <t>doi sang size 32, cancel</t>
  </si>
  <si>
    <t>#SB35363</t>
  </si>
  <si>
    <t>raymonddavis1963@gmail.com</t>
  </si>
  <si>
    <t>Back the brave American flag patriot Jeep Independence day spare tire cover #151121h - All print / 30 inches</t>
  </si>
  <si>
    <t>Ray Davis</t>
  </si>
  <si>
    <t>1205 2nd Street Southeast</t>
  </si>
  <si>
    <t>Le Mars</t>
  </si>
  <si>
    <t>Back the brave American flag patriot JP Independence day spare tire cover #151121h - All print / 30 inches</t>
  </si>
  <si>
    <t>Black &amp; grey American flag Jeep spare tire cover #91221h - All print / 30 inches</t>
  </si>
  <si>
    <t>#SB35364</t>
  </si>
  <si>
    <t>aef2015@gmail.com</t>
  </si>
  <si>
    <t>Deer hunting Busch light Custom Text Hoodie 3D #KV - AOP UNISEX HOODIE / XL / All Print</t>
  </si>
  <si>
    <t>Ali Ferrell</t>
  </si>
  <si>
    <t>PO Box 272</t>
  </si>
  <si>
    <t>15036 Daniel Boone Parkway</t>
  </si>
  <si>
    <t>Peytona</t>
  </si>
  <si>
    <t>#SB35365</t>
  </si>
  <si>
    <t>emmarie213@icloud.com</t>
  </si>
  <si>
    <t>Viking Valhalla Warrior Custom Name Leather Jacket Hooded #221221V - L / Black</t>
  </si>
  <si>
    <t>Emily Shrader</t>
  </si>
  <si>
    <t>2210, Remington Ave</t>
  </si>
  <si>
    <t>Sandusky</t>
  </si>
  <si>
    <t>#SB35366</t>
  </si>
  <si>
    <t>abigail.hennen21@gmail.com</t>
  </si>
  <si>
    <t>Mom life Skull girl tattoo but did you die smoke full color Hoodie 3D All over print #V - HOODIE RAGLAN SLEEVE / S / All Print</t>
  </si>
  <si>
    <t>hoodie-MomlifeSkull1903Vi</t>
  </si>
  <si>
    <t>Abby Hennen</t>
  </si>
  <si>
    <t>1166, 42nd St</t>
  </si>
  <si>
    <t>#SB35367</t>
  </si>
  <si>
    <t>Stephendelgado021@gmail.com</t>
  </si>
  <si>
    <t>Custom name Mick*y mouse so cute black Baseball jersey #v - L / Full Print</t>
  </si>
  <si>
    <t>6993106665626-baseballjersey-3</t>
  </si>
  <si>
    <t>Daniel Delgado</t>
  </si>
  <si>
    <t>7801, Wendell Rd</t>
  </si>
  <si>
    <t>#SB35368</t>
  </si>
  <si>
    <t>gailledger1@icloud.com</t>
  </si>
  <si>
    <t>I believe in God Jesus Hoodie 3D #V - AOP Unisex Raglan Hoodie / 2XL / All print</t>
  </si>
  <si>
    <t>ARH-2XL-H1Z2DUQ</t>
  </si>
  <si>
    <t>Gail Ledger</t>
  </si>
  <si>
    <t>P.O. Box 578</t>
  </si>
  <si>
    <t>Marshall</t>
  </si>
  <si>
    <t>#SB35369</t>
  </si>
  <si>
    <t>montae.horton@outlook.com</t>
  </si>
  <si>
    <t>Love Mickey Mouse Hollow Tank Top Or Legging 3D #KV - TANK TOP / 2XL / All Print</t>
  </si>
  <si>
    <t>5-tanktop-legging-6897687953562</t>
  </si>
  <si>
    <t>Montae Horton</t>
  </si>
  <si>
    <t>8225, N FM 620</t>
  </si>
  <si>
    <t>APT 1438</t>
  </si>
  <si>
    <t>Austin</t>
  </si>
  <si>
    <t>#SB35370</t>
  </si>
  <si>
    <t>andrew.wood10@yahoo.com</t>
  </si>
  <si>
    <t>Game MTG Black Lotus Blanket - 50x60 in</t>
  </si>
  <si>
    <t>Andrew Wood</t>
  </si>
  <si>
    <t>609, Flint Rd</t>
  </si>
  <si>
    <t>Brighton</t>
  </si>
  <si>
    <t>#SB35371</t>
  </si>
  <si>
    <t>frannelytle@comcast.net</t>
  </si>
  <si>
    <t>Personalized Custom Name Soccer Girl Player Hoodie 3D #v - HOODIE RAGLAN SLEEVE / M / All Print</t>
  </si>
  <si>
    <t>1000000275206860-12</t>
  </si>
  <si>
    <t>Frances Lytle</t>
  </si>
  <si>
    <t>1528, Ulster Way</t>
  </si>
  <si>
    <t>#SB35372</t>
  </si>
  <si>
    <t>typhoondrifter@yahoo.com</t>
  </si>
  <si>
    <t>Game MTG Liliana Of The Veil Blanket - 50x60 in</t>
  </si>
  <si>
    <t>blanket-1000000294753474</t>
  </si>
  <si>
    <t>Lavon Minter</t>
  </si>
  <si>
    <t>101, S Twin Creek Dr</t>
  </si>
  <si>
    <t>Killeen</t>
  </si>
  <si>
    <t>#SB35373</t>
  </si>
  <si>
    <t>smithlatoya09@gmail.com</t>
  </si>
  <si>
    <t>Couple Wolf Love - Her King His Queen Hoodie - Joggers #201021h - AOP Unisex Joggers / 2XL / All Print</t>
  </si>
  <si>
    <t>7004006678682-5</t>
  </si>
  <si>
    <t>Latoya Smith</t>
  </si>
  <si>
    <t>13391, Windsong Dr</t>
  </si>
  <si>
    <t>Gulfport</t>
  </si>
  <si>
    <t>Mississippi</t>
  </si>
  <si>
    <t>MS</t>
  </si>
  <si>
    <t>#SB35374</t>
  </si>
  <si>
    <t>mwest@win-waste.com</t>
  </si>
  <si>
    <t>Cat Mardi Gras Purple Black Hawaiian Aloha Shirts #v - L / Full Print</t>
  </si>
  <si>
    <t>Chad West</t>
  </si>
  <si>
    <t>44 woodhill rd</t>
  </si>
  <si>
    <t>Milford</t>
  </si>
  <si>
    <t>#SB35375</t>
  </si>
  <si>
    <t>laptopjunky@hotmail.com</t>
  </si>
  <si>
    <t>Alien Bigfoot Funny I hate People Hoodie #KV - HOODIE RAGLAN SLEEVE / 2XL / All Print</t>
  </si>
  <si>
    <t>4hoodie6644469891226</t>
  </si>
  <si>
    <t>Jerry Carson</t>
  </si>
  <si>
    <t>7215, Colby Ave</t>
  </si>
  <si>
    <t>Windsor Heights</t>
  </si>
  <si>
    <t>515-971-5702</t>
  </si>
  <si>
    <t>#SB35376</t>
  </si>
  <si>
    <t>lynnchadwick@live.com</t>
  </si>
  <si>
    <t>Hockey Player Black Background Personalized Duvet Cover Bedding Set with Your Name #208l - US Full</t>
  </si>
  <si>
    <t>Lynn Chadwick</t>
  </si>
  <si>
    <t>2510 Eastfield Close</t>
  </si>
  <si>
    <t>Sarnia</t>
  </si>
  <si>
    <t>N0N 1C0</t>
  </si>
  <si>
    <t>#SB35377</t>
  </si>
  <si>
    <t>jax.young1998@gmail.com</t>
  </si>
  <si>
    <t>AKA Girl Custom Name Baseball Jersey - S / Full Print</t>
  </si>
  <si>
    <t>baseballjersey-1-6909322559642</t>
  </si>
  <si>
    <t>Clayisha Norris</t>
  </si>
  <si>
    <t>1200, Murchison Rd</t>
  </si>
  <si>
    <t>#SB35378</t>
  </si>
  <si>
    <t>zooder49@gmail.com</t>
  </si>
  <si>
    <t>Vintage Water Polo Tropical Hawaiian Aloha Shirts - XL / Full Print</t>
  </si>
  <si>
    <t>hawaiishirt-4-6911850938522</t>
  </si>
  <si>
    <t>Erica Providenza</t>
  </si>
  <si>
    <t>751 Del Ganado Rd</t>
  </si>
  <si>
    <t>San Rafael</t>
  </si>
  <si>
    <t>#SB35379</t>
  </si>
  <si>
    <t>royvibar17@yahoo.com</t>
  </si>
  <si>
    <t>M&amp;M's Candy Candy Yellow Hoodie 3D #011221Xh - HOODIE RAGLAN SLEEVE / L / All Print</t>
  </si>
  <si>
    <t>roy vibar</t>
  </si>
  <si>
    <t>12, Saint Joseph Blvd</t>
  </si>
  <si>
    <t>apt 23</t>
  </si>
  <si>
    <t>Lodi</t>
  </si>
  <si>
    <t>#SB35380</t>
  </si>
  <si>
    <t>tasiafaulkner2@gmail.com</t>
  </si>
  <si>
    <t>The King And The Queen Couple Lion Love Hoodie 3D All over print #v - HOODIE RAGLAN SLEEVE / 5XL / All Print</t>
  </si>
  <si>
    <t>HOODIE3D</t>
  </si>
  <si>
    <t>Carolyn Faulkner</t>
  </si>
  <si>
    <t>5413 w Haymeadow Lane</t>
  </si>
  <si>
    <t>1B</t>
  </si>
  <si>
    <t>Peoria</t>
  </si>
  <si>
    <t>The King And The Queen Couple Lion Love Hoodie 3D All over print #v - HOODIE RAGLAN SLEEVE / 3XL / All Print</t>
  </si>
  <si>
    <t>#SB35381</t>
  </si>
  <si>
    <t>ksrappley@hotmail.com</t>
  </si>
  <si>
    <t>I’m A Gamer Custom Name Hoodie 3D #230821V - AOP Unisex Raglan Hoodie / L / All Print</t>
  </si>
  <si>
    <t>Elijah Gamache</t>
  </si>
  <si>
    <t>522 Ash Street</t>
  </si>
  <si>
    <t>#SB35382</t>
  </si>
  <si>
    <t>kadillard2323@yahoo.com</t>
  </si>
  <si>
    <t>Custom name Darts 3d painting street hoodie 3D #l - AOP Unisex Raglan Hoodie / 3XL / Full print</t>
  </si>
  <si>
    <t>Kevin Dillard</t>
  </si>
  <si>
    <t>2013 S..Vanburen Street</t>
  </si>
  <si>
    <t>Little Rock</t>
  </si>
  <si>
    <t>done csv</t>
  </si>
  <si>
    <t>#SB35383</t>
  </si>
  <si>
    <t>Disc Golf Flag Scratch Hollow Tank Top - Legging 3D - Tank top / L / ALL PRINT</t>
  </si>
  <si>
    <t>tanktop-legging-10-6688263930010</t>
  </si>
  <si>
    <t>Disc Golf Flag Scratch Personalized Custom Name Hoodie Full 3D #11121V - HOODIE RAGLAN SLEEVE / L / ALL PRINT</t>
  </si>
  <si>
    <t>#SB35384</t>
  </si>
  <si>
    <t>wesruedin86@gmail.com</t>
  </si>
  <si>
    <t>Biker Couple Skulls Art Bedding Personalized Name Duvet Cover Bedding Set #10221H - US Queen</t>
  </si>
  <si>
    <t>Wesley Ruedin</t>
  </si>
  <si>
    <t>7014 Troy ST</t>
  </si>
  <si>
    <t>Santa Fe</t>
  </si>
  <si>
    <t>#SB35385</t>
  </si>
  <si>
    <t>miyahmir@gmail.com</t>
  </si>
  <si>
    <t>Postal service worker white navy logo hoodie 3D #v - AOP Unisex Raglan Zip Hoodie / XL / Full print</t>
  </si>
  <si>
    <t>Michael Smith</t>
  </si>
  <si>
    <t>721 walker springs rd</t>
  </si>
  <si>
    <t>F3</t>
  </si>
  <si>
    <t>#SB35386</t>
  </si>
  <si>
    <t>ivimarrivera@yahoo.com</t>
  </si>
  <si>
    <t>American Punisher Skull Zip Multicolor Classic Cap Head Wear - One size / All print</t>
  </si>
  <si>
    <t>Cap-1000000276046222</t>
  </si>
  <si>
    <t>Belford Bedoya</t>
  </si>
  <si>
    <t>11944, Watergate Cir</t>
  </si>
  <si>
    <t>Boca Raton</t>
  </si>
  <si>
    <t>American Skull Wings Multicolor Classic Cap Head Wear - One size / All print</t>
  </si>
  <si>
    <t>Cap-1000000276046148</t>
  </si>
  <si>
    <t>#SB35387</t>
  </si>
  <si>
    <t>bronty1260@yahoo.com</t>
  </si>
  <si>
    <t>Compass Mountain Scene Night Sky Spare Tire Cover #190122Lk - All print / 32 inches / Spare Tire Cover With Backup Camera Hole</t>
  </si>
  <si>
    <t>Anna collura</t>
  </si>
  <si>
    <t>301 Ohio ave</t>
  </si>
  <si>
    <t>Phillipsburg</t>
  </si>
  <si>
    <t>#SB35388</t>
  </si>
  <si>
    <t>delorisriess@aol.com</t>
  </si>
  <si>
    <t>Darts Champion Custom Name Hoodie 3D - AOP UNISEX HOODIE / M / All Print</t>
  </si>
  <si>
    <t>hoodie-2-1000000284497007</t>
  </si>
  <si>
    <t>Deloris Riess</t>
  </si>
  <si>
    <t>407 Shadberry Dr</t>
  </si>
  <si>
    <t>magnolia</t>
  </si>
  <si>
    <t>#SB35389</t>
  </si>
  <si>
    <t>Darts Mandala Hoodie 3D - UNISEX HOODIE ZIP-UP / M / All Print</t>
  </si>
  <si>
    <t>hoodiezip-2-1000000282774388</t>
  </si>
  <si>
    <t>407 Shadberry Drive</t>
  </si>
  <si>
    <t>Magnolia</t>
  </si>
  <si>
    <t>cc</t>
  </si>
  <si>
    <t>#SB35390</t>
  </si>
  <si>
    <t>carmelinavaca@gmail.com</t>
  </si>
  <si>
    <t>Personalized Name Mexico Eagle Baseball jersey #v - XL / Full Print</t>
  </si>
  <si>
    <t>6973910286490-baseballjersey-4</t>
  </si>
  <si>
    <t>Carmelina Vaca</t>
  </si>
  <si>
    <t>241 Bobbies lane</t>
  </si>
  <si>
    <t>#SB35391</t>
  </si>
  <si>
    <t>walkerstrucking7714@gmail.com</t>
  </si>
  <si>
    <t>Truck Driver Hawaiian Aloha Shirts - XL / Full Print</t>
  </si>
  <si>
    <t>hawaiishirt-thl-6305</t>
  </si>
  <si>
    <t>Mark Walker</t>
  </si>
  <si>
    <t>1810 Bimini ln apt a</t>
  </si>
  <si>
    <t>Lake Havasu City az</t>
  </si>
  <si>
    <t>#SB35392</t>
  </si>
  <si>
    <t>donnabourne68@yahoo.com</t>
  </si>
  <si>
    <t>Jesus Lion Of Judah Lamb Of God Hoodie 3D #DH - AOP UNISEX HOODIE / L / All Print</t>
  </si>
  <si>
    <t>hoodie-thl-27639</t>
  </si>
  <si>
    <t>Marky Padilla</t>
  </si>
  <si>
    <t>5102, Bitterweed Ln</t>
  </si>
  <si>
    <t>Colorado Springs</t>
  </si>
  <si>
    <t>#SB35393</t>
  </si>
  <si>
    <t>jovelrafael33@yahoo.com</t>
  </si>
  <si>
    <t>Cool white Jeep Wrangler black yellow hoodie 3D #v - AOP Unisex Raglan Zip Hoodie / L / All print</t>
  </si>
  <si>
    <t>7005609787546-11</t>
  </si>
  <si>
    <t>Rafael Jovel</t>
  </si>
  <si>
    <t>4224, Hoffman Dr</t>
  </si>
  <si>
    <t>Woodbridge</t>
  </si>
  <si>
    <t>B&amp;W Jeep Skull Hoodie 3D #kv - HOODIE RAGLAN SLEEVE ZIP-UP / L / All print</t>
  </si>
  <si>
    <t>hoodiezipper-BWJeep2005Vi</t>
  </si>
  <si>
    <t>#SB35394</t>
  </si>
  <si>
    <t>jodyargall77@gmail.com</t>
  </si>
  <si>
    <t>Stop Staring at my Busch Light Beach Shorts #KV - Shorts / L / Full Print</t>
  </si>
  <si>
    <t>Jody Argall</t>
  </si>
  <si>
    <t>11 Curtis Street Marquette</t>
  </si>
  <si>
    <t>Busch Light Beach Shorts #KV - Shorts / S / Full Print</t>
  </si>
  <si>
    <t>6835032752282-1</t>
  </si>
  <si>
    <t>#SB35395</t>
  </si>
  <si>
    <t>mena.sergs@icloud.com</t>
  </si>
  <si>
    <t>Custom name DHL yellow red t-shirt - hoodie 3D #71221l - UNISEX T-SHIRT 3D / 2XL / All print</t>
  </si>
  <si>
    <t>Sergio Mena</t>
  </si>
  <si>
    <t>335 w alameda street</t>
  </si>
  <si>
    <t>#SB35396</t>
  </si>
  <si>
    <t>jdlarance@hotmail.com</t>
  </si>
  <si>
    <t>Let’s Go Brandon FJB Classic Cap Head Wear #KV - One size / All print</t>
  </si>
  <si>
    <t>Cap-7032762073242</t>
  </si>
  <si>
    <t>Joseph Larance</t>
  </si>
  <si>
    <t>1027, N Wilcox St</t>
  </si>
  <si>
    <t>Medical Lake</t>
  </si>
  <si>
    <t>#SB35397</t>
  </si>
  <si>
    <t>annakarli@gmail.com</t>
  </si>
  <si>
    <t>Awesome Canada Hockey maple red white hoodie 3D #l - HOODIE RAGLAN SLEEVE / XL / All Print</t>
  </si>
  <si>
    <t>6107767439514-1</t>
  </si>
  <si>
    <t>Karli Hurren</t>
  </si>
  <si>
    <t>4344, W Clarks Hill Dr</t>
  </si>
  <si>
    <t>South Jordan</t>
  </si>
  <si>
    <t>#SB35398</t>
  </si>
  <si>
    <t>Custom name DHL yellow red t-shirt - hoodie 3D #71221l - UNISEX T-SHIRT 3D / XL / All print</t>
  </si>
  <si>
    <t>#SB35399</t>
  </si>
  <si>
    <t>lampmj3222@gmail.com</t>
  </si>
  <si>
    <t>Mcdonald’S custom name hoodie 3D #KV - AOP Unisex Raglan Hoodie / 5XL / All print</t>
  </si>
  <si>
    <t>6993167319194-8</t>
  </si>
  <si>
    <t>Joshua Lampman</t>
  </si>
  <si>
    <t>1003 cottonwood ave. #34</t>
  </si>
  <si>
    <t>Red Wing</t>
  </si>
  <si>
    <t>#SB35400</t>
  </si>
  <si>
    <t>branrich123@gmail.com</t>
  </si>
  <si>
    <t>Personalized U.S Air Force Veteran American Leather Bomber Jacket #041221Xh - S / Full Print</t>
  </si>
  <si>
    <t>hoodie-1000000283741339</t>
  </si>
  <si>
    <t>Brandon Richardson</t>
  </si>
  <si>
    <t>1098 Cimarron Trail</t>
  </si>
  <si>
    <t>Gardner</t>
  </si>
  <si>
    <t>#SB35401</t>
  </si>
  <si>
    <t>abigailsmith131313@gmail.com</t>
  </si>
  <si>
    <t>Jesus - Walk By Faith White Shoes J13 Sneakers #Lk - Women / 5 / All Print</t>
  </si>
  <si>
    <t>Abigail Smith</t>
  </si>
  <si>
    <t>229 Albee Rd W</t>
  </si>
  <si>
    <t>D</t>
  </si>
  <si>
    <t>Nokomis</t>
  </si>
  <si>
    <t>#SB35402</t>
  </si>
  <si>
    <t>jenlong1311@gmail.com</t>
  </si>
  <si>
    <t>Parcel Service Parcel Cool Brown Fleece Bomber Jacket #170122V - L / Full Print</t>
  </si>
  <si>
    <t>Jacket-3-1000000287908526</t>
  </si>
  <si>
    <t>Jenifer Long</t>
  </si>
  <si>
    <t>5054 Wooldridge Rd</t>
  </si>
  <si>
    <t>#SB35403</t>
  </si>
  <si>
    <t>elizabeth.t.cantu@nasa.gov</t>
  </si>
  <si>
    <t>Custom Name Golf American Flag White Polo Shirt #v - XL / Full Print</t>
  </si>
  <si>
    <t>ELIZABETH CANTU</t>
  </si>
  <si>
    <t>3405 STEVENWOOD LN</t>
  </si>
  <si>
    <t>ALVIN</t>
  </si>
  <si>
    <t>#SB35404</t>
  </si>
  <si>
    <t>westcoasteastcoast66@gmail.com</t>
  </si>
  <si>
    <t>CAT Caterpillar Black Clunky Sneakers - Women / 6 / Black</t>
  </si>
  <si>
    <t>Felecia Suggs</t>
  </si>
  <si>
    <t>620 6th St Apt 901</t>
  </si>
  <si>
    <t xml:space="preserve">Braddock  </t>
  </si>
  <si>
    <t>15104-2350</t>
  </si>
  <si>
    <t>#SB35405</t>
  </si>
  <si>
    <t>ericacavey@gmail.com</t>
  </si>
  <si>
    <t>WDN 50th Anniversary Of Magic Mouse Ears Disney hoodie 3d #HD - AOP Unisex Raglan Hoodie / 3XL / All print</t>
  </si>
  <si>
    <t>Erica Curtis</t>
  </si>
  <si>
    <t>5165 N Stillwell Rd</t>
  </si>
  <si>
    <t>Piqua</t>
  </si>
  <si>
    <t>#SB35406</t>
  </si>
  <si>
    <t>jamesebc@comcast.net</t>
  </si>
  <si>
    <t>James Bederaux-Cayne</t>
  </si>
  <si>
    <t>7718 California Avenue SW</t>
  </si>
  <si>
    <t>(206)898-9366</t>
  </si>
  <si>
    <t>#SB35407</t>
  </si>
  <si>
    <t>tripamomma@gmail.com</t>
  </si>
  <si>
    <t>Karissa Allen</t>
  </si>
  <si>
    <t>4377 W. 15th St.</t>
  </si>
  <si>
    <t>Yuma</t>
  </si>
  <si>
    <t>Custom name Darts and Beer unisex t-shirt 3d #181221h - 2XL / Full Print</t>
  </si>
  <si>
    <t>#SB35408</t>
  </si>
  <si>
    <t>matthewfortin96@gmail.com</t>
  </si>
  <si>
    <t>Love Horse Personalized Custom Name Hoodie 3D #1911L - HOODIE RAGLAN SLEEVE / M / All Print</t>
  </si>
  <si>
    <t>hoodie-2-6108497510554</t>
  </si>
  <si>
    <t>Matthew Fortin</t>
  </si>
  <si>
    <t>107, Iowa St N</t>
  </si>
  <si>
    <t>Doland</t>
  </si>
  <si>
    <t>South Dakota</t>
  </si>
  <si>
    <t>SD</t>
  </si>
  <si>
    <t>#SB35409</t>
  </si>
  <si>
    <t>madisonsuemueller@gmail.com</t>
  </si>
  <si>
    <t>Busch light Simple custom name hoodie 3d #KV - HOODIE RAGLAN SLEEVE / L / All Print</t>
  </si>
  <si>
    <t>1000000277121563-3</t>
  </si>
  <si>
    <t>Madison Mueller</t>
  </si>
  <si>
    <t>706 12th Ave SW</t>
  </si>
  <si>
    <t>Valley City</t>
  </si>
  <si>
    <t>(701)430-3793</t>
  </si>
  <si>
    <t>Busch light Deer custom name hoodie 3d #KV - HOODIE RAGLAN SLEEVE / L / All Print</t>
  </si>
  <si>
    <t>#SB35410</t>
  </si>
  <si>
    <t>miketeam29x@yahoo.com</t>
  </si>
  <si>
    <t>Hockey Goalie USA Flag Custom Name Hoodie 3D #221221H - AOP UNISEX HOODIE / XL / All Print</t>
  </si>
  <si>
    <t>hoodie-4-1000000284957222</t>
  </si>
  <si>
    <t>Michael Patrick</t>
  </si>
  <si>
    <t>157 old worcester rd</t>
  </si>
  <si>
    <t>Charlton</t>
  </si>
  <si>
    <t>#SB35411</t>
  </si>
  <si>
    <t>petergroerii@gmail.com</t>
  </si>
  <si>
    <t>Hawaiian Aloha Shirts Batman The Riddler Custome #DH - 2XL / Full Print</t>
  </si>
  <si>
    <t>hawaiishirt-5-6973681467546</t>
  </si>
  <si>
    <t>Peter Groer 2nd</t>
  </si>
  <si>
    <t>12212 Oakmont Circle</t>
  </si>
  <si>
    <t>#SB35412</t>
  </si>
  <si>
    <t>kellis51@yahoo.com</t>
  </si>
  <si>
    <t>Rooster Mexico Hoodie 3D #260521V - HOODIE RAGLAN SLEEVE / XL / All Print</t>
  </si>
  <si>
    <t>hoodie3d-RoosterMexico2605V</t>
  </si>
  <si>
    <t>Kim Sanchez</t>
  </si>
  <si>
    <t>26444 Hwy 96</t>
  </si>
  <si>
    <t>Kirbiville</t>
  </si>
  <si>
    <t>Mexico Rooster Camo Custom Name Hoodie 3D - AOP UNISEX HOODIE / XL / All Print</t>
  </si>
  <si>
    <t>hoodie-4-1000000280411480</t>
  </si>
  <si>
    <t>#SB35413</t>
  </si>
  <si>
    <t>mains711@gmail.com</t>
  </si>
  <si>
    <t>Busch light Simple custom name hoodie 3d #KV - HOODIE RAGLAN SLEEVE / M / All Print</t>
  </si>
  <si>
    <t>1000000277121563-2</t>
  </si>
  <si>
    <t>Devin Mains</t>
  </si>
  <si>
    <t>23406 Cavalry Mount Rd Apt 1</t>
  </si>
  <si>
    <t>Fort Riley</t>
  </si>
  <si>
    <t>#SB35414</t>
  </si>
  <si>
    <t>k.owens1933@yahoo.com</t>
  </si>
  <si>
    <t>Custom name Amazon Prime delivery truck blue t-shirt - hoodie 3D #v - UNISEX T-SHIRT 3D / XL / All print</t>
  </si>
  <si>
    <t>Kimberley Owens</t>
  </si>
  <si>
    <t>P.O. Box 212</t>
  </si>
  <si>
    <t>Fordland</t>
  </si>
  <si>
    <t>#SB35415</t>
  </si>
  <si>
    <t>patsmom62@verizon.net</t>
  </si>
  <si>
    <t>Lion Love Couple Canvas Prints #2109V - 24X36in / All Print</t>
  </si>
  <si>
    <t>Janice Shen</t>
  </si>
  <si>
    <t>16632, Bay Club Dr</t>
  </si>
  <si>
    <t>#SB35416</t>
  </si>
  <si>
    <t>hunteroharrison13@yahoo.com</t>
  </si>
  <si>
    <t>Amazing Purple Mermaid Hoodie 3D - HOODIE RAGLAN SLEEVE / L / All Print</t>
  </si>
  <si>
    <t>hoodie-basketball</t>
  </si>
  <si>
    <t>Hunter Harrison</t>
  </si>
  <si>
    <t>2705, Wildwood Dr</t>
  </si>
  <si>
    <t>Jasper</t>
  </si>
  <si>
    <t>#SB35417</t>
  </si>
  <si>
    <t>sweetmama51989@gmail.com</t>
  </si>
  <si>
    <t>Personalized Name &amp; Birthday Month A King Was Born In September Hoodie - Joggers #v - AOP Unisex Raglan Hoodie / XL / All Print</t>
  </si>
  <si>
    <t>7004006678682-12</t>
  </si>
  <si>
    <t>Ashley Smith</t>
  </si>
  <si>
    <t>119 Johnson Street</t>
  </si>
  <si>
    <t>Barnesville</t>
  </si>
  <si>
    <t>#SB35418</t>
  </si>
  <si>
    <t>Personalized Name &amp; Birthday Month A King Was Born In September Hoodie - Joggers #v - AOP Unisex Joggers / XL / All Print</t>
  </si>
  <si>
    <t>7004006678682-4</t>
  </si>
  <si>
    <t>#SB35419</t>
  </si>
  <si>
    <t>Katybeason20@gmail.com</t>
  </si>
  <si>
    <t>The Dadalorian Unisex T-Shirt 2D #KV - L / Black</t>
  </si>
  <si>
    <t>unisextshirt-6814447599770-3</t>
  </si>
  <si>
    <t>Katy Beason</t>
  </si>
  <si>
    <t>9901, W 55th St</t>
  </si>
  <si>
    <t>Shawnee</t>
  </si>
  <si>
    <t>#SB35420</t>
  </si>
  <si>
    <t>paulcarver3@live.com</t>
  </si>
  <si>
    <t>Hawaiian Aloha Shirts JP Beach I Don't Give A Duck - XL / Full Print</t>
  </si>
  <si>
    <t>HWSH2hawaiishirt</t>
  </si>
  <si>
    <t>Roberta Carver</t>
  </si>
  <si>
    <t>7417, Indigo Ridge Dr SW</t>
  </si>
  <si>
    <t>Byron Center</t>
  </si>
  <si>
    <t>#SB35421</t>
  </si>
  <si>
    <t>tsmithy56@gmail.com</t>
  </si>
  <si>
    <t>Stitch Couple Together Forever Hoodie 3D #70121L - AOP UNISEX HOODIE / XL / All Print</t>
  </si>
  <si>
    <t>hoodie-4-1000000281685485</t>
  </si>
  <si>
    <t>Taylor Smith</t>
  </si>
  <si>
    <t>8247, Fort Smith Rd</t>
  </si>
  <si>
    <t>Peyton</t>
  </si>
  <si>
    <t>#SB35422</t>
  </si>
  <si>
    <t>scottemyers61@gmail.com</t>
  </si>
  <si>
    <t>DILLIGAF Dark Skull Unisex AOP T-Shirt - XL / Full Print</t>
  </si>
  <si>
    <t>TEE-4-7034038812826</t>
  </si>
  <si>
    <t>Scotte Myers</t>
  </si>
  <si>
    <t>19696 amberwood dr</t>
  </si>
  <si>
    <t>Saucier</t>
  </si>
  <si>
    <t>#SB35423</t>
  </si>
  <si>
    <t>england.dawn@yahoo.com</t>
  </si>
  <si>
    <t>Racing USA Kevin Harvick Busch Light Blue AOP T-Shirt #KV - 2XL / Full Print</t>
  </si>
  <si>
    <t>tee3d-1000000320785898</t>
  </si>
  <si>
    <t>Dawn England</t>
  </si>
  <si>
    <t>8067 Happy Hollow Rd</t>
  </si>
  <si>
    <t>Trussville</t>
  </si>
  <si>
    <t>205-353-1294</t>
  </si>
  <si>
    <t>#SB35424</t>
  </si>
  <si>
    <t>flea245th@gmail.com</t>
  </si>
  <si>
    <t>Gulf war 1990-1991 Veteran Classic Cap Head Wear #KV - One size / All print</t>
  </si>
  <si>
    <t>Cap-1000000281442363</t>
  </si>
  <si>
    <t>Lamar Evans</t>
  </si>
  <si>
    <t>136 LCR Redbud B</t>
  </si>
  <si>
    <t>Mexia</t>
  </si>
  <si>
    <t>#SB35425</t>
  </si>
  <si>
    <t>ashleywetklow1014@gmail.com</t>
  </si>
  <si>
    <t>Personalized Name and Number Princess Peach Mario Hoodie or Joggers #Xh - Unisex Joggers / M</t>
  </si>
  <si>
    <t>joggers6752255475866A</t>
  </si>
  <si>
    <t>Ashley Wetklow</t>
  </si>
  <si>
    <t>209, Monongahela Ave</t>
  </si>
  <si>
    <t>Glassport</t>
  </si>
  <si>
    <t>Personalized Name and Number Princess Peach Mario Hoodie or Joggers #Xh - Unisex Raglan Hoodie / L</t>
  </si>
  <si>
    <t>hoodie6752255475866j</t>
  </si>
  <si>
    <t>#SB35426</t>
  </si>
  <si>
    <t>kapshsteven1@gmail.com</t>
  </si>
  <si>
    <t>Parcel Service United Parcel Service Orange Custom Name Hoodie - Joggers #251021V - AOP Unisex Joggers / L / All Print</t>
  </si>
  <si>
    <t>joggers-3-7035562033306</t>
  </si>
  <si>
    <t>Steven Kapsh</t>
  </si>
  <si>
    <t>2102 east 62nd street</t>
  </si>
  <si>
    <t>Tacoma</t>
  </si>
  <si>
    <t>#SB35427</t>
  </si>
  <si>
    <t>cjansa_2000@yahoo.com</t>
  </si>
  <si>
    <t>Casino poker Aloha Hawaiian Shirts #KV - 4XL / Full Print</t>
  </si>
  <si>
    <t>7hawaiishirt~6697651011738</t>
  </si>
  <si>
    <t>Christopher Jansa</t>
  </si>
  <si>
    <t>1018 three mile rd</t>
  </si>
  <si>
    <t>Racine</t>
  </si>
  <si>
    <t>(262)498-6109</t>
  </si>
  <si>
    <t>#SB35428</t>
  </si>
  <si>
    <t>Cnorman861.cn26@gmail.com</t>
  </si>
  <si>
    <t>postal worker girl legging 3D #kv - LEGGING / M / All Print</t>
  </si>
  <si>
    <t>6973676683418-2</t>
  </si>
  <si>
    <t>Cassandra Norman</t>
  </si>
  <si>
    <t>10300, Quaker Dr</t>
  </si>
  <si>
    <t>Simple navy postal worker hoodie - joggers 3D #v - AOP Unisex Joggers / M / All Print</t>
  </si>
  <si>
    <t>Cool  logo postal worker hoodie - jogger 3d #v - AOP Unisex Raglan Zip Hoodie / M / Navy</t>
  </si>
  <si>
    <t>100000027504538-74</t>
  </si>
  <si>
    <t>#SB35429</t>
  </si>
  <si>
    <t>mhaalandroth@gmail.com</t>
  </si>
  <si>
    <t>Jeep Duck Ain't Nothing But A Jeep Thang spare tire cover #KV - All print / 32 inches / Spare Tire Cover</t>
  </si>
  <si>
    <t>Michael Roth</t>
  </si>
  <si>
    <t>389 Clareon Drive</t>
  </si>
  <si>
    <t>InLet Beach</t>
  </si>
  <si>
    <t>#SB35430</t>
  </si>
  <si>
    <t>AnneBauerle@gmail.com</t>
  </si>
  <si>
    <t>Football is my favorite season gray sweatshirt - L / Full print</t>
  </si>
  <si>
    <t>1000000277124803-3</t>
  </si>
  <si>
    <t>Anne Bauerle</t>
  </si>
  <si>
    <t>7932 Sailboat Key Blvd</t>
  </si>
  <si>
    <t>South Pasadena</t>
  </si>
  <si>
    <t>diep, linh, van</t>
  </si>
  <si>
    <t>#SB35431</t>
  </si>
  <si>
    <t>pmc4751@yahoo.com</t>
  </si>
  <si>
    <t>Breast Cancer Walk By Faith White J13 Shoes - Women / 9 / White</t>
  </si>
  <si>
    <t>J13Shoes</t>
  </si>
  <si>
    <t>Pearline Mcfall</t>
  </si>
  <si>
    <t>14308, E 96th St</t>
  </si>
  <si>
    <t>#SB35432</t>
  </si>
  <si>
    <t>rhoyt4045@yahoo.com</t>
  </si>
  <si>
    <t>Amazon Prime Worker Custom Name Fleece Bomber Jacket #61221L - 2XL / Full Print</t>
  </si>
  <si>
    <t>Jacket-5-1000000287908526</t>
  </si>
  <si>
    <t>Robert Hoyt</t>
  </si>
  <si>
    <t>1304 Clearview Dr</t>
  </si>
  <si>
    <t>Mount Juliet</t>
  </si>
  <si>
    <t>#SB35433</t>
  </si>
  <si>
    <t>mogdoc@aol.com</t>
  </si>
  <si>
    <t>Hawaiian Aloha Shirts Stitch Tiki Tiki - L / Full Print</t>
  </si>
  <si>
    <t>hawaiishirt-3-1000000278912661</t>
  </si>
  <si>
    <t>Kai Serrano</t>
  </si>
  <si>
    <t>9519 Paseo De Los Castillos</t>
  </si>
  <si>
    <t>Santee</t>
  </si>
  <si>
    <t>#SB35434</t>
  </si>
  <si>
    <t>meganhillhouse108@gmail.com</t>
  </si>
  <si>
    <t>Couple wolf love - Her king his queen Hoodie - Joggers #l - AOP Unisex Raglan Hoodie / S / All Print</t>
  </si>
  <si>
    <t>7004006678682-9</t>
  </si>
  <si>
    <t>Megan Hillhouse</t>
  </si>
  <si>
    <t>1079 Salem Road</t>
  </si>
  <si>
    <t>Forest</t>
  </si>
  <si>
    <t>#SB35435</t>
  </si>
  <si>
    <t>SmarterAlways@gmx.com</t>
  </si>
  <si>
    <t>Ford Shelby Leather Jacket Hooded #91221L - L / Black</t>
  </si>
  <si>
    <t>Matthew Meikle</t>
  </si>
  <si>
    <t>2733 quails nest dr</t>
  </si>
  <si>
    <t>Green cove springs</t>
  </si>
  <si>
    <t>#SB35436</t>
  </si>
  <si>
    <t>RRono67@msn.com</t>
  </si>
  <si>
    <t>Irish Drinking Team Baseball Jersey #171221V - XL / Full Print</t>
  </si>
  <si>
    <t>baseballjersey-4-7016019919002</t>
  </si>
  <si>
    <t>Ronald Mincey</t>
  </si>
  <si>
    <t>9202 E Wabash Road</t>
  </si>
  <si>
    <t>SPOKANE</t>
  </si>
  <si>
    <t>Irish Drinking Team Baseball Jersey #171221V - 2XL / Full Print</t>
  </si>
  <si>
    <t>baseballjersey-5-7016019919002</t>
  </si>
  <si>
    <t>#SB35437</t>
  </si>
  <si>
    <t>llatc719@gmail.com</t>
  </si>
  <si>
    <t>Rugrats 90s Mama Air Shoes J13 Sneakers #Dh - Women / 10 / BLACK</t>
  </si>
  <si>
    <t>J13Sneakers-LULU</t>
  </si>
  <si>
    <t>LeSans Alexander</t>
  </si>
  <si>
    <t>258 North Caroline Place</t>
  </si>
  <si>
    <t>Dover</t>
  </si>
  <si>
    <t>#SB35438</t>
  </si>
  <si>
    <t>tlks2mch69@gmail.com</t>
  </si>
  <si>
    <t>Eagle Blue Thin Line Flag Custom Name Classic Cap #120821V - One size / All print</t>
  </si>
  <si>
    <t>Classic Cap</t>
  </si>
  <si>
    <t>Aaron Love</t>
  </si>
  <si>
    <t>6480 S 14000 W RD</t>
  </si>
  <si>
    <t>Herscher</t>
  </si>
  <si>
    <t>#SB35439</t>
  </si>
  <si>
    <t>ahmon.taylor@gmail.com</t>
  </si>
  <si>
    <t>Couple Sugar Skull The Day I Met You Custom Name Canvas Print Wall Art - 16X24in</t>
  </si>
  <si>
    <t>Canvas-2-6960288366746</t>
  </si>
  <si>
    <t>Cristina Vela</t>
  </si>
  <si>
    <t>6934, Quail Pine</t>
  </si>
  <si>
    <t>#SB35440</t>
  </si>
  <si>
    <t>joshua.carlucci@gmail.com</t>
  </si>
  <si>
    <t>Custom name simple  postal worker royal blue hoodie 3D #v - AOP Unisex Raglan Zip Hoodie / L / All print</t>
  </si>
  <si>
    <t>Joshua Carlucci</t>
  </si>
  <si>
    <t>9060 Stuart Street</t>
  </si>
  <si>
    <t>Westminster</t>
  </si>
  <si>
    <t>#SB35441</t>
  </si>
  <si>
    <t>Alexandrargz1310@icloud.com</t>
  </si>
  <si>
    <t>Anniversary Day - Valentine's gift for him/ her heart balloons night light - Default / All print</t>
  </si>
  <si>
    <t>Karla Rodriguez</t>
  </si>
  <si>
    <t>1052 S 8th #101 Fresno ca</t>
  </si>
  <si>
    <t>1052 S Eighth st unit 101</t>
  </si>
  <si>
    <t>Fresno</t>
  </si>
  <si>
    <t>#SB35442</t>
  </si>
  <si>
    <t>moneymakinmod@yahoo.com</t>
  </si>
  <si>
    <t>Custom name cool FedEx purple t-shirt - hoodie 3D #l - UNISEX T-SHIRT 3D / S / All print</t>
  </si>
  <si>
    <t>Jamod Russell Thornton</t>
  </si>
  <si>
    <t>2008 s Mebane street</t>
  </si>
  <si>
    <t>2018 G</t>
  </si>
  <si>
    <t>Burlington</t>
  </si>
  <si>
    <t>Fedex Racing Fleece Hoodie 3D #301121DH - Fleece Hoodie / S / All print</t>
  </si>
  <si>
    <t>hoodie3d-1-1000000288492750</t>
  </si>
  <si>
    <t>#SB35443</t>
  </si>
  <si>
    <t>herge1956@gmail.com</t>
  </si>
  <si>
    <t>B&amp;W Skull Jeep Personalized Custom Name Hoodie 3D #h - HOODIE RAGLAN SLEEVE / 2XL / All Print</t>
  </si>
  <si>
    <t>5hoodie-6107678638234</t>
  </si>
  <si>
    <t>Élisabeth Gagnon</t>
  </si>
  <si>
    <t>255 Rue Giffard</t>
  </si>
  <si>
    <t>Saguenay</t>
  </si>
  <si>
    <t>G7G 1N1</t>
  </si>
  <si>
    <t>Custom Name Black &amp; White Honduras Polo Shirt - 2XL / Full Print</t>
  </si>
  <si>
    <t>Personalized Name Amazing Native American Still Here Still Strong Native Pride Baseball Jersey - 2XL / Full Print</t>
  </si>
  <si>
    <t>#SB35444</t>
  </si>
  <si>
    <t>josh@newbyink.com</t>
  </si>
  <si>
    <t>Custom Name Vintage U.S Navy Logo Fleece Blanket With Name #l - 50x60 in / Full print</t>
  </si>
  <si>
    <t>Mr. Campbell</t>
  </si>
  <si>
    <t>3586, Day Ave</t>
  </si>
  <si>
    <t>Loomis</t>
  </si>
  <si>
    <t>#SB35445</t>
  </si>
  <si>
    <t>beltlasvegas@yahoo.com</t>
  </si>
  <si>
    <t>Gift for Mother Don't Care Bear Weed Hollow Tank Top - Legging 3D All Over Print #160421l - Tank Top + Legging / 2XL / ALL PRINT</t>
  </si>
  <si>
    <t>6608796418202-5</t>
  </si>
  <si>
    <t>Kady Middleton</t>
  </si>
  <si>
    <t>2710, Scott Pl</t>
  </si>
  <si>
    <t>Personalized I don't care October Girl Skull Birthday Hoodie 3D #6521H - AOP UNISEX HOODIE / 3XL / All Print</t>
  </si>
  <si>
    <t>hoodie-thl-25608</t>
  </si>
  <si>
    <t>#SB35446</t>
  </si>
  <si>
    <t>dylanholman19@gmail.com</t>
  </si>
  <si>
    <t>Dylan Holman</t>
  </si>
  <si>
    <t>14576, Highway 14</t>
  </si>
  <si>
    <t>Sterling</t>
  </si>
  <si>
    <t>970-466-1361</t>
  </si>
  <si>
    <t>#SB35447</t>
  </si>
  <si>
    <t>scottstevens54@icloud.com</t>
  </si>
  <si>
    <t>Lion dad to my daughter, you'll always be my babe girl Blanket #KV - 50x60 in</t>
  </si>
  <si>
    <t>Scott  A. Stevens</t>
  </si>
  <si>
    <t>490, Flamingo Ln</t>
  </si>
  <si>
    <t>Ellenton</t>
  </si>
  <si>
    <t>#SB35448</t>
  </si>
  <si>
    <t>m.reinke180@gmail.com</t>
  </si>
  <si>
    <t>B&amp;W Bigfoot Shadow On The Mountain hoodie 3d all over print #211220l - AOP Unisex Raglan Hoodie / XL / All print</t>
  </si>
  <si>
    <t>hoodie3d-BWBigfootShadow0805L</t>
  </si>
  <si>
    <t>Matthew Reinke</t>
  </si>
  <si>
    <t>1428, Canoe Creek Dr</t>
  </si>
  <si>
    <t>Canoe Creek Dr.</t>
  </si>
  <si>
    <t>#SB35449</t>
  </si>
  <si>
    <t>johnalford1964@icloud.com</t>
  </si>
  <si>
    <t>Back the brave American flag patriot Jeep Independence day spare tire cover #151121h - All print / 32 inches</t>
  </si>
  <si>
    <t>John Alford</t>
  </si>
  <si>
    <t>401 west cedar street</t>
  </si>
  <si>
    <t>#SB35450</t>
  </si>
  <si>
    <t>Briandc78@gmail.com</t>
  </si>
  <si>
    <t>Clover Jeep Saint Patrick's day green black unisex t-shirt 3d - XL / All print</t>
  </si>
  <si>
    <t>70056097875461-76</t>
  </si>
  <si>
    <t>Brian Cunningham</t>
  </si>
  <si>
    <t>6640 Sw 87th St</t>
  </si>
  <si>
    <t>Happy St Patrick's Day green leopard shamrock JP life unisex t-shirt 3d - 2XL / All print</t>
  </si>
  <si>
    <t>1000000317355461-2</t>
  </si>
  <si>
    <t>#SB35451</t>
  </si>
  <si>
    <t>mers2001@aol.com</t>
  </si>
  <si>
    <t>Star Wars cool Hawaiian Aloha Shirts #KV - 3XL / Full Print</t>
  </si>
  <si>
    <t>hawaiishirt-6-1000000281990486</t>
  </si>
  <si>
    <t>Amaury Garcia</t>
  </si>
  <si>
    <t>15754, Fishhawk Falls Dr</t>
  </si>
  <si>
    <t>Lithia</t>
  </si>
  <si>
    <t>#SB35452</t>
  </si>
  <si>
    <t>jayelia10992@hotmail.com</t>
  </si>
  <si>
    <t>Jason Elia</t>
  </si>
  <si>
    <t>11, Goldsmith Ct</t>
  </si>
  <si>
    <t>Washingtonville</t>
  </si>
  <si>
    <t>#SB35453</t>
  </si>
  <si>
    <t>kathyadkins196478@gmail.com</t>
  </si>
  <si>
    <t>Personalized Custom name US Marine Corps Olive Hoodie 3D #v - HOODIE RAGLAN SLEEVE / S / All Print</t>
  </si>
  <si>
    <t>Candace Edmonds</t>
  </si>
  <si>
    <t>4874 Oldenburg</t>
  </si>
  <si>
    <t>St. Louis</t>
  </si>
  <si>
    <t>#SB35454</t>
  </si>
  <si>
    <t>emoryrose123@gmail.com</t>
  </si>
  <si>
    <t>Nerver too old for Disney Mickey Hoodie 3D - AOP UNISEX HOODIE ZIP-UP / L / All Print</t>
  </si>
  <si>
    <t>hoodiezip-thl-24846</t>
  </si>
  <si>
    <t>Anne Rose</t>
  </si>
  <si>
    <t>2948 Leavenworth Ln</t>
  </si>
  <si>
    <t>Richland</t>
  </si>
  <si>
    <t>#SB35455</t>
  </si>
  <si>
    <t>esoogyllis@gmail.com</t>
  </si>
  <si>
    <t>UP Carl And Ellie you are my sunshine Canvas Prints #KV - 12X18in / All print</t>
  </si>
  <si>
    <t>1Canvas6832478650522</t>
  </si>
  <si>
    <t>Eric Lui</t>
  </si>
  <si>
    <t>5 Sutula road</t>
  </si>
  <si>
    <t>Suffield</t>
  </si>
  <si>
    <t>#SB35456</t>
  </si>
  <si>
    <t>amandahawkins223@yahoo.com</t>
  </si>
  <si>
    <t>Skull Until Valhalla Unisex T-Shirt 3D #KV - 2XL / Full Print</t>
  </si>
  <si>
    <t>TEE-5-7012854202522</t>
  </si>
  <si>
    <t>Amanda langley</t>
  </si>
  <si>
    <t>868 Polk Rd</t>
  </si>
  <si>
    <t>Moreland</t>
  </si>
  <si>
    <t>#SB35457</t>
  </si>
  <si>
    <t>katorro@yahoo.com</t>
  </si>
  <si>
    <t>Amazing My Redeemer Lion King T-shirt - Unisex Short Sleeve Classic Tee / Black / 2XL</t>
  </si>
  <si>
    <t>5TEE-6646278193306</t>
  </si>
  <si>
    <t>DARRY. Hutchusion</t>
  </si>
  <si>
    <t>POST OFFICE BOX 1884</t>
  </si>
  <si>
    <t>Tulare</t>
  </si>
  <si>
    <t>#SB35458</t>
  </si>
  <si>
    <t>allenchele025@gmail.com</t>
  </si>
  <si>
    <t>Bowling Game Summer Unisex Hawaiian Shirts #Dh - XL / Full Print</t>
  </si>
  <si>
    <t>hawaiishirt-6555885994138c</t>
  </si>
  <si>
    <t>Michele Allen</t>
  </si>
  <si>
    <t>34168 Rockford Road</t>
  </si>
  <si>
    <t>Sterling Heights</t>
  </si>
  <si>
    <t>Bowling Game Summer Unisex Hawaiian Shirts #Dh - M / Full Print</t>
  </si>
  <si>
    <t>hawaiishirt-6555885994138a</t>
  </si>
  <si>
    <t>#SB35459</t>
  </si>
  <si>
    <t>Durnst4@yahoo.com</t>
  </si>
  <si>
    <t>Amazing Stitch Cartoon AOP Fleece Hoodie #081221Lk - Fleece hoodie / XL / All print</t>
  </si>
  <si>
    <t>6993167319194-40</t>
  </si>
  <si>
    <t>Dennis Clayburn</t>
  </si>
  <si>
    <t>637 fairfield woods rd</t>
  </si>
  <si>
    <t>#SB35460</t>
  </si>
  <si>
    <t>#SB35461</t>
  </si>
  <si>
    <t>lorneatkinson@icloud.com</t>
  </si>
  <si>
    <t>Canada Hockey Black Red Hoodie 3D #171121l - HOODIE RAGLAN SLEEVE / L / All Print</t>
  </si>
  <si>
    <t>Lorne Atkinson</t>
  </si>
  <si>
    <t>510 Hemlock St</t>
  </si>
  <si>
    <t>Centralia</t>
  </si>
  <si>
    <t>#SB35462</t>
  </si>
  <si>
    <t>elizabethrdukowitz@gmail.com</t>
  </si>
  <si>
    <t>Skull Wild Safe Couple Black And White Hoodie - Joggers Leggings - AOP Premium Leggings / S / All Print</t>
  </si>
  <si>
    <t>leggings-1-6988519309466</t>
  </si>
  <si>
    <t>Elizabeth Dukowitz</t>
  </si>
  <si>
    <t>42542, 275th Ave</t>
  </si>
  <si>
    <t>Browerville</t>
  </si>
  <si>
    <t>Skull Wild Safe Couple Black And White Hoodie - Joggers Leggings - AOP Unisex Joggers / M / All Print</t>
  </si>
  <si>
    <t>joggers-2-6988519309466</t>
  </si>
  <si>
    <t>Skull Wild Safe Couple Black And White Hoodie - Joggers Leggings - AOP Unisex Raglan Hoodie / M / All Print</t>
  </si>
  <si>
    <t>hoodie-2-6988519309466</t>
  </si>
  <si>
    <t>Skull Wild Safe Couple Black And White Hoodie - Joggers Leggings - AOP Unisex Raglan Hoodie / S / All Print</t>
  </si>
  <si>
    <t>hoodie-1-6988519309466</t>
  </si>
  <si>
    <t>#SB35463</t>
  </si>
  <si>
    <t>charla1968@hotmail.com</t>
  </si>
  <si>
    <t>Patriot We Are People Classic Cap Head Wear - One size / All print</t>
  </si>
  <si>
    <t>Cap-1000000277885676</t>
  </si>
  <si>
    <t>Charla Guthrie</t>
  </si>
  <si>
    <t>1496 East County Road 550 South</t>
  </si>
  <si>
    <t>Winslow</t>
  </si>
  <si>
    <t>#SB35464</t>
  </si>
  <si>
    <t>caroline.tillman@ymail.com</t>
  </si>
  <si>
    <t>Stanley Tillman</t>
  </si>
  <si>
    <t>4817 w steel Driver Rd</t>
  </si>
  <si>
    <t>Hobbs</t>
  </si>
  <si>
    <t>#SB35465</t>
  </si>
  <si>
    <t>nhl09@yahoo.com</t>
  </si>
  <si>
    <t>Canada Hockey Black Red Hoodie 3D #171121l - HOODIE RAGLAN SLEEVE / 2XL / All Print</t>
  </si>
  <si>
    <t>Mary Methvin</t>
  </si>
  <si>
    <t>1802 hosmer lane cresthil</t>
  </si>
  <si>
    <t>Cresthill</t>
  </si>
  <si>
    <t>Thankful for Hockey Canada Hoodie 3D - HOODIE RAGLAN SLEEVE / S / All Print</t>
  </si>
  <si>
    <t>hoodie-ThankfulforHockey0401DH</t>
  </si>
  <si>
    <t>#SB35466</t>
  </si>
  <si>
    <t>sduchaine0812@gmail.com</t>
  </si>
  <si>
    <t>PBR Simple custom name hoodie 3D #KV - AOP Unisex Raglan Hoodie / XL / All print</t>
  </si>
  <si>
    <t>Samantha Duchaine</t>
  </si>
  <si>
    <t>23, W High St</t>
  </si>
  <si>
    <t>Windsor</t>
  </si>
  <si>
    <t>done, báo mer rồi</t>
  </si>
  <si>
    <t>#SB35467</t>
  </si>
  <si>
    <t>coombs1782@gmail.com</t>
  </si>
  <si>
    <t>Cindy Coombs</t>
  </si>
  <si>
    <t>1782, E Gail Dr</t>
  </si>
  <si>
    <t>#SB35468</t>
  </si>
  <si>
    <t>anitaharrion@ymail.com</t>
  </si>
  <si>
    <t>Juneteenth Black Custom Name Baseball Jersey #181121H - S / Full Print</t>
  </si>
  <si>
    <t>baseballjersey-1-6996691878042</t>
  </si>
  <si>
    <t>Anita Harrion</t>
  </si>
  <si>
    <t>2023 south street</t>
  </si>
  <si>
    <t>Juneteenth Black Custom Name Baseball Jersey #181121H - L / Full Print</t>
  </si>
  <si>
    <t>baseballjersey-3-6996691878042</t>
  </si>
  <si>
    <t>#SB35469</t>
  </si>
  <si>
    <t>roysaancongress@ymail.com</t>
  </si>
  <si>
    <t>Custom name amazing  postal service red gray fleece bomber jacket #011221l - XL / Black Red</t>
  </si>
  <si>
    <t>1000000287137008-14</t>
  </si>
  <si>
    <t>Roysaan Congress</t>
  </si>
  <si>
    <t>2939 Hwy 432</t>
  </si>
  <si>
    <t>Custom name amazing  postal service red gray fleece bomber jacket #011221l - XL / Black Blue</t>
  </si>
  <si>
    <t>Custom name &amp; department cool  postal service gray fleece bomber jacket - XL / Gray</t>
  </si>
  <si>
    <t>1000000287137008-15</t>
  </si>
  <si>
    <t>#SB35470</t>
  </si>
  <si>
    <t>jessiekundrat@icloud.com</t>
  </si>
  <si>
    <t>Busch Beer pattern Beach Shorts #KV - Shorts / M / Full Print</t>
  </si>
  <si>
    <t>6835032752282-2</t>
  </si>
  <si>
    <t>jessie kundrat</t>
  </si>
  <si>
    <t>5807, Dawn Vista Oval</t>
  </si>
  <si>
    <t>#SB35471</t>
  </si>
  <si>
    <t>hwnrgr.chetaki@yahoo.com</t>
  </si>
  <si>
    <t>Postal service worker white navy logo hoodie 3D #v - AOP Unisex Raglan Hoodie / 2XL / Full print</t>
  </si>
  <si>
    <t>Chet Aki</t>
  </si>
  <si>
    <t>972, Valley Way Rd</t>
  </si>
  <si>
    <t>Greenwood</t>
  </si>
  <si>
    <t>#SB35472</t>
  </si>
  <si>
    <t>Custom name  postal worker army olive green color hoodie 3D #v - AOP Unisex Raglan Hoodie / 2XL / All print</t>
  </si>
  <si>
    <t>postal worker crack flag Unisex T-Shirt 3D #v - 2XL / Full Print</t>
  </si>
  <si>
    <t>1000000274774498-5</t>
  </si>
  <si>
    <t>Personalized name postal worker skull - Don't mess with this postal worker hoodie 3D #v - AOP Unisex Raglan Hoodie / 2XL / All print</t>
  </si>
  <si>
    <t>7005591699610-5</t>
  </si>
  <si>
    <t>Postal Worker Skull Flag hoodie 3D #v - AOP Unisex Raglan Hoodie / 2XL / All print</t>
  </si>
  <si>
    <t>7005572300954-5</t>
  </si>
  <si>
    <t>US Veteran All Gave Some Patriot Eagle Unisex 3D T-Shirt #151121h - 2XL / Full print</t>
  </si>
  <si>
    <t>6838038560922-unisextshirt-6838007890074</t>
  </si>
  <si>
    <t>Custom name  skull postal worker navy unisex t-shirt 3D - 2XL / Full Print</t>
  </si>
  <si>
    <t>7000772542618-3</t>
  </si>
  <si>
    <t>#SB35473</t>
  </si>
  <si>
    <t>ptsap@hotmail.com</t>
  </si>
  <si>
    <t>Soccer Lessons custom name &amp; number Canvas Prints #KV - 24X36in / All print</t>
  </si>
  <si>
    <t>Pauline Tsaprailis</t>
  </si>
  <si>
    <t>1947, Lakeshore Rd</t>
  </si>
  <si>
    <t>N7X 1E1</t>
  </si>
  <si>
    <t>#SB35474</t>
  </si>
  <si>
    <t>#SB35475</t>
  </si>
  <si>
    <t>alonzoyeldell@yahoo.com</t>
  </si>
  <si>
    <t>Faith Over Fear Jesus White Shoes J13 Sneakers #61221Lk - Men / 14 / Red</t>
  </si>
  <si>
    <t>Alonzo Yeldell</t>
  </si>
  <si>
    <t>6126 Valencia Dr</t>
  </si>
  <si>
    <t>Columbus</t>
  </si>
  <si>
    <t>#SB35476</t>
  </si>
  <si>
    <t>spring.short@outlook.com</t>
  </si>
  <si>
    <t>American Punisher Skull Classic Cap Head Wear - One size / All print</t>
  </si>
  <si>
    <t>Spring Short</t>
  </si>
  <si>
    <t>200, Beckley Plz</t>
  </si>
  <si>
    <t>Beckley</t>
  </si>
  <si>
    <t>#SB35477</t>
  </si>
  <si>
    <t>tompoeschl@live.com</t>
  </si>
  <si>
    <t>Strong black white Shelby snake hoodie 3D - joggers - AOP Unisex Raglan Hoodie / XL / All Print</t>
  </si>
  <si>
    <t>Tom Poeschl</t>
  </si>
  <si>
    <t>7591, Paseo Vista Pl</t>
  </si>
  <si>
    <t>Monterey</t>
  </si>
  <si>
    <t>602-292-5558</t>
  </si>
  <si>
    <t>#SB35478</t>
  </si>
  <si>
    <t>jahodges23@yahoo.com</t>
  </si>
  <si>
    <t>Joker Hoodie 3D #KV - AOP UNISEX HOODIE / L / All Print</t>
  </si>
  <si>
    <t>hoodie-3-1000000280843852</t>
  </si>
  <si>
    <t>jaleel hodges</t>
  </si>
  <si>
    <t>3427, Piedmont Ave</t>
  </si>
  <si>
    <t>#SB35479</t>
  </si>
  <si>
    <t>cdwfoll14@yahoo.com</t>
  </si>
  <si>
    <t>Country Girl &amp; Deers Hoodie custom name #H - HOODIE RAGLAN SLEEVE / M / All Print</t>
  </si>
  <si>
    <t>2hoodie-6111325028506</t>
  </si>
  <si>
    <t>Christopher Williams</t>
  </si>
  <si>
    <t>2052 N Howe Pl</t>
  </si>
  <si>
    <t>West Terre Haute</t>
  </si>
  <si>
    <t>#SB35480</t>
  </si>
  <si>
    <t>kinneydk@hotmail.com</t>
  </si>
  <si>
    <t>Never Walk Alone My Love Walks With Me custom name Hoodie 3D #KV - AOP UNISEX HOODIE / 5XL / All Print</t>
  </si>
  <si>
    <t>hoodie-8-1000000284171793</t>
  </si>
  <si>
    <t>Dawn Kinney</t>
  </si>
  <si>
    <t>6663 Campbell St.</t>
  </si>
  <si>
    <t>Taylor</t>
  </si>
  <si>
    <t>Never Walk Alone My Love Walks With Me custom name Hoodie 3D #KV - UNISEX HOODIE ZIP-UP / 4XL / All Print</t>
  </si>
  <si>
    <t>hoodiezip-7-1000000284171793</t>
  </si>
  <si>
    <t>#SB35481</t>
  </si>
  <si>
    <t>daileyrobert60@gmail.com</t>
  </si>
  <si>
    <t>Eagle Veteran American Flag Torn Custom Name Classic Cap Head Wear - One size / All print</t>
  </si>
  <si>
    <t>Cap-1-6993047650458</t>
  </si>
  <si>
    <t>Robert Dailey</t>
  </si>
  <si>
    <t>655 Riverbay Drive</t>
  </si>
  <si>
    <t>Lot 655</t>
  </si>
  <si>
    <t>Lincoln</t>
  </si>
  <si>
    <t>#SB35482</t>
  </si>
  <si>
    <t>gloriagmorell@gmail.com</t>
  </si>
  <si>
    <t>Awesome Canada Hockey maple red white hoodie 3D #l - HOODIE RAGLAN SLEEVE / L / All Print</t>
  </si>
  <si>
    <t>Gloria Morell</t>
  </si>
  <si>
    <t>303 Buchanan Street</t>
  </si>
  <si>
    <t>Hoquiam</t>
  </si>
  <si>
    <t>(253)993-9250</t>
  </si>
  <si>
    <t>#SB35483</t>
  </si>
  <si>
    <t>frankyang181@gmail.com</t>
  </si>
  <si>
    <t>Simple Amazon Prime white navy hoodie 3D #v - AOP Unisex Raglan Hoodie / 3XL / All print</t>
  </si>
  <si>
    <t>Fred Young</t>
  </si>
  <si>
    <t>1530, Varsity Dr</t>
  </si>
  <si>
    <t>Amazon Prime Skull Custom Name Unisex AOP T-Shirt #V - 3XL / Full Print</t>
  </si>
  <si>
    <t>TEE-6-1000000283748473</t>
  </si>
  <si>
    <t>#SB35484</t>
  </si>
  <si>
    <t>royn.hill@gmail.com</t>
  </si>
  <si>
    <t>Native Man And Wolf Black Baseball Jersey #v - L / Full Print</t>
  </si>
  <si>
    <t>Michael Skinner</t>
  </si>
  <si>
    <t>1011 Auburn Dr.</t>
  </si>
  <si>
    <t>Arlington</t>
  </si>
  <si>
    <t>Personalized name Native American Wolf black Baseball Jersey - L / Full Print</t>
  </si>
  <si>
    <t>7005568696474-baseballjersey-3</t>
  </si>
  <si>
    <t>#SB35485</t>
  </si>
  <si>
    <t>vonniemcgee@yahoo.com</t>
  </si>
  <si>
    <t>Simple black&amp; navy parcel service Classic Cap Hats Head Wear #v - One size / Black</t>
  </si>
  <si>
    <t>Savontae McGee</t>
  </si>
  <si>
    <t>2805, Ashland Ave</t>
  </si>
  <si>
    <t>Rockford</t>
  </si>
  <si>
    <t>Simple  United Parcel Service black Classic Unisex Hoodie #v - Classic Unisex Hoodie / L / Black</t>
  </si>
  <si>
    <t>7009754316954-3</t>
  </si>
  <si>
    <t>#SB35486</t>
  </si>
  <si>
    <t>ksmith07002@gmail.com</t>
  </si>
  <si>
    <t>Personalized Custom Name Skull American Flag US Army Hoodie 3D #141220h - HOODIE RAGLAN SLEEVE ZIP-UP / M / All Print</t>
  </si>
  <si>
    <t>Kathleen Smith</t>
  </si>
  <si>
    <t>33 New Street</t>
  </si>
  <si>
    <t>Bayonne</t>
  </si>
  <si>
    <t>#SB35487</t>
  </si>
  <si>
    <t>tjl1950@gmail.com</t>
  </si>
  <si>
    <t>Thomas Land</t>
  </si>
  <si>
    <t>114 Morganford Place</t>
  </si>
  <si>
    <t>Cary</t>
  </si>
  <si>
    <t>#SB35488</t>
  </si>
  <si>
    <t>mpatterson999@yahoo.com</t>
  </si>
  <si>
    <t>Irish Skull I Whisper Back Bring Whiskey AOP T-shirt #HD - 2XL / All Print</t>
  </si>
  <si>
    <t>Michael Patterson</t>
  </si>
  <si>
    <t>2020 Red Drive, Unit 558</t>
  </si>
  <si>
    <t>Reno</t>
  </si>
  <si>
    <t>The Irishman Custom Name Baseball Jersey - 2XL / Full Print</t>
  </si>
  <si>
    <t>baseballjersey-5-6996672381082</t>
  </si>
  <si>
    <t>Thank Our Troops If That Offends You Eagle Doormat - L (24 x 35 inch) / All print</t>
  </si>
  <si>
    <t>doma-thl-852750</t>
  </si>
  <si>
    <t>Zero Shit Awesome Canvas Prints Wall Art - 24X36in</t>
  </si>
  <si>
    <t>#SB35489</t>
  </si>
  <si>
    <t>Personalized Dollar Tree Green White Hoodie 3D #Dh - HOODIE RAGLAN SLEEVE / 2XL / All Print</t>
  </si>
  <si>
    <t>hoodie-4-7030536962202</t>
  </si>
  <si>
    <t>#SB35490</t>
  </si>
  <si>
    <t>kellytrudell66@gmail.com</t>
  </si>
  <si>
    <t>Kenworth Trucker Custom name Hoodie #KV - HOODIE RAGLAN SLEEVE / L / All Print</t>
  </si>
  <si>
    <t>Kelly Kine</t>
  </si>
  <si>
    <t>30, Robin Cres</t>
  </si>
  <si>
    <t>Lakeshore</t>
  </si>
  <si>
    <t>N8N 2R7</t>
  </si>
  <si>
    <t>#SB35491</t>
  </si>
  <si>
    <t>avasloane77@gmail.com</t>
  </si>
  <si>
    <t>Wolf Blue Hoodie - Joggers #41121V - AOP Unisex Joggers / L / All Print</t>
  </si>
  <si>
    <t>JGS-L-VNBQQLF</t>
  </si>
  <si>
    <t>Ava Sloane</t>
  </si>
  <si>
    <t>54, E Melrose St</t>
  </si>
  <si>
    <t>Valley Stream</t>
  </si>
  <si>
    <t>#SB35492</t>
  </si>
  <si>
    <t>sherrykaye7@yahoo.com</t>
  </si>
  <si>
    <t>Personalized Reaper Skull Golf American Flag Polo Shirt #Va - XL / Full Print</t>
  </si>
  <si>
    <t>POLO-heoly-1M</t>
  </si>
  <si>
    <t>Sherry McFadden</t>
  </si>
  <si>
    <t>729, Churchill Downs Dr</t>
  </si>
  <si>
    <t>#SB35493</t>
  </si>
  <si>
    <t>Bentley Simple Leather Jacket Hooded #161221H - L / Brown</t>
  </si>
  <si>
    <t>#SB35494</t>
  </si>
  <si>
    <t>clydegreen52@gmail.com</t>
  </si>
  <si>
    <t>AKA Girl Custom Name Baseball Jersey - L / Full Print</t>
  </si>
  <si>
    <t>baseballjersey-3-6909322559642</t>
  </si>
  <si>
    <t>CLYDE GREEN</t>
  </si>
  <si>
    <t>55 old frederick rd</t>
  </si>
  <si>
    <t>arnold</t>
  </si>
  <si>
    <t>#SB35495</t>
  </si>
  <si>
    <t>butte76@yahoo.com</t>
  </si>
  <si>
    <t>Custom name &amp; number Police bullet proof vest Ornament #KV - 1pcs / All print</t>
  </si>
  <si>
    <t>ornaments-1-1000000281869895</t>
  </si>
  <si>
    <t>Rick Butte</t>
  </si>
  <si>
    <t>5450 Morningview Terrace</t>
  </si>
  <si>
    <t>#SB35496</t>
  </si>
  <si>
    <t>sandra.strumolo@aol.com</t>
  </si>
  <si>
    <t>Custom name US navy Popeye veteran All Gave Some, Some Gave All Hoodie #KV - HOODIE RAGLAN SLEEVE / XL / All print</t>
  </si>
  <si>
    <t>4hoodie-6663343112346</t>
  </si>
  <si>
    <t>Sandra Strumolo</t>
  </si>
  <si>
    <t>3401 Bells Lake Circle</t>
  </si>
  <si>
    <t>Unit 321</t>
  </si>
  <si>
    <t>Longs</t>
  </si>
  <si>
    <t>#SB35497</t>
  </si>
  <si>
    <t>zybarth96@gmail.com</t>
  </si>
  <si>
    <t>Custom Name Busch Light Black Blue Unisex Hawaiian Shirts - Hawaiian shirt / 2XL / Full Print</t>
  </si>
  <si>
    <t>Amy Zybarth</t>
  </si>
  <si>
    <t>2244 Bentwood Dr</t>
  </si>
  <si>
    <t>Muscatine</t>
  </si>
  <si>
    <t>Blue Busch Beer Unisex Hawaiian Shirts - Hawaiian shirt / 3XL / Full Print</t>
  </si>
  <si>
    <t>#SB35498</t>
  </si>
  <si>
    <t>j.nelson6914@yhoo.com</t>
  </si>
  <si>
    <t>Let’s Go Brandon Classic Cap Head Wear #KV - One size / All print</t>
  </si>
  <si>
    <t>Cap-1000000285349388</t>
  </si>
  <si>
    <t>Joan Nelson</t>
  </si>
  <si>
    <t>6914, Kirkwood Club Dr</t>
  </si>
  <si>
    <t>#SB35499</t>
  </si>
  <si>
    <t>jfattore93@gmail.com</t>
  </si>
  <si>
    <t>Beer Busch Light Dart Board Custom Name Baseball Jersey #171221V - M / Full Print</t>
  </si>
  <si>
    <t>baseballjersey-2-6637882605810</t>
  </si>
  <si>
    <t>Jared Fattore</t>
  </si>
  <si>
    <t>1779 FROST LN</t>
  </si>
  <si>
    <t>NAPERVILLE</t>
  </si>
  <si>
    <t>#SB35500</t>
  </si>
  <si>
    <t>gasman@pdq.net</t>
  </si>
  <si>
    <t>Elizabeth Fraser</t>
  </si>
  <si>
    <t>1923 greenwood oaks drive</t>
  </si>
  <si>
    <t>#SB35501</t>
  </si>
  <si>
    <t>wilderlatasha@gmail.com</t>
  </si>
  <si>
    <t>United parcel service truck fast delivery hoodie 3D #v - AOP Unisex Raglan Zip Hoodie / M / All print</t>
  </si>
  <si>
    <t>7005609787546-10</t>
  </si>
  <si>
    <t>Latasha Wilder</t>
  </si>
  <si>
    <t>2604, Sun Flare Ln</t>
  </si>
  <si>
    <t>Pearland</t>
  </si>
  <si>
    <t>kl, dh</t>
  </si>
  <si>
    <t>#SB35502</t>
  </si>
  <si>
    <t>patrickcarter@hotmail.com</t>
  </si>
  <si>
    <t>Multiple Sclerosis Awareness Support Brave Fighter Hollow Tank Top And Legging 3D Print #DH - TANK TOP + LEGGING / S / All Print</t>
  </si>
  <si>
    <t>patrick carter</t>
  </si>
  <si>
    <t>912, N Wilcox St</t>
  </si>
  <si>
    <t>Joliet</t>
  </si>
  <si>
    <t>Multiple Sclerosis Awareness No One Fights Alone Hollow Tank Top And Legging 3D Print #DH - TANK TOP + LEGGING / S / All Print</t>
  </si>
  <si>
    <t>#SB35503</t>
  </si>
  <si>
    <t>OreBucketKennels@gmail.com</t>
  </si>
  <si>
    <t>Amazing vintage  postal worker crack carbon classic cap hats head wear #061121h - One size / All print</t>
  </si>
  <si>
    <t>Adam Carlson</t>
  </si>
  <si>
    <t>3075 Moore Ln.</t>
  </si>
  <si>
    <t>Ozark</t>
  </si>
  <si>
    <t>#SB35504</t>
  </si>
  <si>
    <t>msdynodd64@aol.com</t>
  </si>
  <si>
    <t>Jeep Blue Flag Black Hoodie 3D #kv - HOODIE RAGLAN SLEEVE / 4XL / All Print</t>
  </si>
  <si>
    <t>6859108384922-7</t>
  </si>
  <si>
    <t>Diane Nichols</t>
  </si>
  <si>
    <t>14, Cornell Pl</t>
  </si>
  <si>
    <t>Napanoch</t>
  </si>
  <si>
    <t>#SB35505</t>
  </si>
  <si>
    <t>sharon.kerr64@gmail.com</t>
  </si>
  <si>
    <t>Postal service worker white navy logo hoodie 3D #v - AOP Unisex Raglan Zip Hoodie / L / Full print</t>
  </si>
  <si>
    <t>Sharon Kerr</t>
  </si>
  <si>
    <t>5415 Club View Drive</t>
  </si>
  <si>
    <t>#SB35506</t>
  </si>
  <si>
    <t>henning101@att.net</t>
  </si>
  <si>
    <t>US Flag Busch Light Beach Shorts #KV - Shorts / 2XL / Full Print</t>
  </si>
  <si>
    <t>Caryn Henning</t>
  </si>
  <si>
    <t>7844, W Cressett Dr</t>
  </si>
  <si>
    <t>Elmwood Park</t>
  </si>
  <si>
    <t>Busch beer white blue tropical hawaiian aloha shirts - 2XL / Full Print</t>
  </si>
  <si>
    <t>Pineapple Busch light black orange Hawaiian Aloha Shirts - 2XL / Full Print</t>
  </si>
  <si>
    <t>#SB35507</t>
  </si>
  <si>
    <t>bug.a.boo242@gmail.com</t>
  </si>
  <si>
    <t>American Rooster Crack Classic Cap Hats Head Wear - One size / All print</t>
  </si>
  <si>
    <t>Cindy Compton-Muse</t>
  </si>
  <si>
    <t>424 S 18th St</t>
  </si>
  <si>
    <t>Mount Vernon</t>
  </si>
  <si>
    <t>#SB35508</t>
  </si>
  <si>
    <t>steph_1228@yahoo.com</t>
  </si>
  <si>
    <t>Custom name &amp; number vintage American Football flag Quilt Bed Set #h - Queen (200x230)cm</t>
  </si>
  <si>
    <t>Stephanie Ramirez</t>
  </si>
  <si>
    <t>3613, W County Road 143</t>
  </si>
  <si>
    <t>Midland</t>
  </si>
  <si>
    <t>#SB35509</t>
  </si>
  <si>
    <t>amandawood3737@gmail.com</t>
  </si>
  <si>
    <t>Doug Jacaway</t>
  </si>
  <si>
    <t>716 4th Ave E</t>
  </si>
  <si>
    <t>New England</t>
  </si>
  <si>
    <t>#SB35510</t>
  </si>
  <si>
    <t>Debbieprzewlocki6@gmail.com</t>
  </si>
  <si>
    <t>Jeep girl save the headlights breast cancer awareness pink spare tire cover #051121l - All print / 34 inches</t>
  </si>
  <si>
    <t>DEBBIE PRZEWLOCKI</t>
  </si>
  <si>
    <t>10 RIDGE RD</t>
  </si>
  <si>
    <t>Bethel</t>
  </si>
  <si>
    <t>#SB35511</t>
  </si>
  <si>
    <t>katelyn110103@outlook.com</t>
  </si>
  <si>
    <t>Simple  postal worker hoodie 3D #v - AOP Unisex Raglan Hoodie / M / All print</t>
  </si>
  <si>
    <t>7019149918362-2</t>
  </si>
  <si>
    <t>Jeanette Aragon</t>
  </si>
  <si>
    <t>3612 south rusk</t>
  </si>
  <si>
    <t>Amarillo</t>
  </si>
  <si>
    <t>Custom name  postal worker red hoodie 3D #41221h - AOP Unisex Raglan Hoodie / M / All print</t>
  </si>
  <si>
    <t>#SB35512</t>
  </si>
  <si>
    <t>dannydboxgarcia@yahoo.com</t>
  </si>
  <si>
    <t>Jack Skellington &amp; Sally Couple Valentine Unisex T-Shirt 2D #KV - XL / Black</t>
  </si>
  <si>
    <t>TEE-6975072927898-4</t>
  </si>
  <si>
    <t>Danny Garcia</t>
  </si>
  <si>
    <t>111 South Rose St.</t>
  </si>
  <si>
    <t>Burbank</t>
  </si>
  <si>
    <t>#SB35513</t>
  </si>
  <si>
    <t>Clashae2424@gmail.com</t>
  </si>
  <si>
    <t>Custom Name Hologram Virgo Black Baseball Jersey - 2XL / Full Print</t>
  </si>
  <si>
    <t>6862039122074-baseballjersey-5</t>
  </si>
  <si>
    <t>Clashae Douglas</t>
  </si>
  <si>
    <t>301 W NORTH 4TH ST UNIT C</t>
  </si>
  <si>
    <t>SENECA</t>
  </si>
  <si>
    <t>(864)556-9287</t>
  </si>
  <si>
    <t>B&amp;W Sagittarius Zodiac Baseball Jersey #150921l - S / Full Print</t>
  </si>
  <si>
    <t>done, báo mer</t>
  </si>
  <si>
    <t>#SB35514</t>
  </si>
  <si>
    <t>goggie143@aol.com</t>
  </si>
  <si>
    <t>A Girl In Love With Her Dog And Her Jeep Hoodie - Unisex Heavyweight Pullover Hoodie / Black / S</t>
  </si>
  <si>
    <t>TEE-6576098115738-9</t>
  </si>
  <si>
    <t>Karen Nelson</t>
  </si>
  <si>
    <t>1836 Cynthia Lane</t>
  </si>
  <si>
    <t>Merrick</t>
  </si>
  <si>
    <t>canvas mà địa chỉ PObox</t>
  </si>
  <si>
    <t>#SB35515</t>
  </si>
  <si>
    <t>katinalavertu@gmail.com</t>
  </si>
  <si>
    <t>_x0008_Secretariat Horse Racing Canvas #KV - 12X18in</t>
  </si>
  <si>
    <t>Katina Tooley</t>
  </si>
  <si>
    <t>P.O. Box 161</t>
  </si>
  <si>
    <t>Ashland</t>
  </si>
  <si>
    <t>#SB35516</t>
  </si>
  <si>
    <t>p6342281@gmail.com</t>
  </si>
  <si>
    <t>Skull Death Punch Custom Name Baseball Jersey - XL / Full Print</t>
  </si>
  <si>
    <t>baseballjersey-4-1000000285641545</t>
  </si>
  <si>
    <t>Paul Bedient</t>
  </si>
  <si>
    <t>2105 Middleton Dr</t>
  </si>
  <si>
    <t>Navarre</t>
  </si>
  <si>
    <t>Skull Death Punch Custom Name Baseball Jersey - M / Full Print</t>
  </si>
  <si>
    <t>baseballjersey-2-1000000285641545</t>
  </si>
  <si>
    <t>#SB35517</t>
  </si>
  <si>
    <t>nancygady@yahoo.com</t>
  </si>
  <si>
    <t>WDN 50th Anniversary Of Magic Mouse Ears Disney hoodie 3d #HD - AOP Unisex Raglan Hoodie / M / All print</t>
  </si>
  <si>
    <t>Nancy Gady</t>
  </si>
  <si>
    <t>1916 Trails Dr</t>
  </si>
  <si>
    <t>Urbana</t>
  </si>
  <si>
    <t>#SB35518</t>
  </si>
  <si>
    <t>penny.gary@ymail.com</t>
  </si>
  <si>
    <t>Custom name UA Jeep off road army green hoodie 3D #v - AOP Unisex Raglan Hoodie / 2XL / All print</t>
  </si>
  <si>
    <t>Penny Bont</t>
  </si>
  <si>
    <t>4547 Logansport Road</t>
  </si>
  <si>
    <t>Morgantown</t>
  </si>
  <si>
    <t>#SB35519</t>
  </si>
  <si>
    <t>briannayoung103@outlook.com</t>
  </si>
  <si>
    <t>Custom name Arborist army green &amp; black hoodie 3d #v - AOP Unisex Raglan Hoodie / L / Green</t>
  </si>
  <si>
    <t>100000027504538-1-3</t>
  </si>
  <si>
    <t>Marcus Morrow</t>
  </si>
  <si>
    <t>314, Fairview Rd</t>
  </si>
  <si>
    <t>Andrews</t>
  </si>
  <si>
    <t>#SB35520</t>
  </si>
  <si>
    <t>maxmarie95@yahoo.com</t>
  </si>
  <si>
    <t>50th Anniversary Of Magic Disney hologram hoodie 3d #HD - AOP Unisex Raglan Zip Hoodie / 2XL / All print</t>
  </si>
  <si>
    <t>Max McIntosh</t>
  </si>
  <si>
    <t>1635 Azure Lane</t>
  </si>
  <si>
    <t>Unit 204</t>
  </si>
  <si>
    <t>Winston Salem</t>
  </si>
  <si>
    <t>#SB35521</t>
  </si>
  <si>
    <t>ruth.reich@navy.mil</t>
  </si>
  <si>
    <t>JP Blue Flag Black Hoodie 3D #kv - HOODIE RAGLAN SLEEVE / L / All Print</t>
  </si>
  <si>
    <t>Ruth Reich</t>
  </si>
  <si>
    <t>701 Indian Creek Road</t>
  </si>
  <si>
    <t>#SB35522</t>
  </si>
  <si>
    <t>jdubb211211@gmail.com</t>
  </si>
  <si>
    <t>Personalized Custom Name Jeep American Flag Hoodie 3d #dh - AOP Unisex Raglan Hoodie / XL / All print</t>
  </si>
  <si>
    <t>ARH-XL-HRNMW6Z</t>
  </si>
  <si>
    <t>Emma Jones</t>
  </si>
  <si>
    <t>2430 Interlacen Drive</t>
  </si>
  <si>
    <t>#SB35523</t>
  </si>
  <si>
    <t>Jeep Girl Breast Cancer Pain Hoodie 3D #KV - AOP UNISEX HOODIE / XL / All Print</t>
  </si>
  <si>
    <t>hoodie-4-1000000285179777</t>
  </si>
  <si>
    <t>#SB35524</t>
  </si>
  <si>
    <t>d.trevon10@gmail.com</t>
  </si>
  <si>
    <t>Trevon Godman</t>
  </si>
  <si>
    <t>N76W14611 Market Dr</t>
  </si>
  <si>
    <t>Menomonee Falls</t>
  </si>
  <si>
    <t>#SB35525</t>
  </si>
  <si>
    <t>alikalujan@gmail.com</t>
  </si>
  <si>
    <t>Custom Name Black &amp; White Happy Halloween Nightmare Baseball Jersey #v - XL / Full Print</t>
  </si>
  <si>
    <t>6954311975066-baseballjersey-4</t>
  </si>
  <si>
    <t>Alika Lujan</t>
  </si>
  <si>
    <t>2350 S Wade Dr</t>
  </si>
  <si>
    <t>#3104</t>
  </si>
  <si>
    <t>(480)404-1649</t>
  </si>
  <si>
    <t>#SB35526</t>
  </si>
  <si>
    <t>jcmoore4sure@gmail.com</t>
  </si>
  <si>
    <t>Disc Golf The Tree Giveth The Tree Taketh Away Baseball Jersey - S / All Print</t>
  </si>
  <si>
    <t>Josiah Moore</t>
  </si>
  <si>
    <t>3, Pineywood Ct</t>
  </si>
  <si>
    <t>Thomasville</t>
  </si>
  <si>
    <t>#SB35527</t>
  </si>
  <si>
    <t>joeylilrunks1@hotmail.com</t>
  </si>
  <si>
    <t>FedEx Ground Corporation Clunky Sneakers Shoes #Kv - Men / 7 / Black</t>
  </si>
  <si>
    <t>Joseph Burrows</t>
  </si>
  <si>
    <t>111 Ethan Hill Drive</t>
  </si>
  <si>
    <t>Harrisville</t>
  </si>
  <si>
    <t>#SB35528</t>
  </si>
  <si>
    <t>austynadriana@aol.com</t>
  </si>
  <si>
    <t>Amber Lopez</t>
  </si>
  <si>
    <t>2473 n country club rd</t>
  </si>
  <si>
    <t>#SB35529</t>
  </si>
  <si>
    <t>lynn@metcalfmechanics.com</t>
  </si>
  <si>
    <t>Love Mickey Mouse Hollow Tank Top Or Legging 3D #KV - TANK TOP / XL / All Print</t>
  </si>
  <si>
    <t>4-tanktop-legging-6897687953562</t>
  </si>
  <si>
    <t>Lynn Metcalf</t>
  </si>
  <si>
    <t>3590, Bali Dr</t>
  </si>
  <si>
    <t>Sarasota</t>
  </si>
  <si>
    <t>Love Mickey Mouse Hollow Tank Top Or Legging 3D #KV - LEGGING / 3XL / All Print</t>
  </si>
  <si>
    <t>13-tanktop-legging-6897687953562</t>
  </si>
  <si>
    <t>#SB35530</t>
  </si>
  <si>
    <t>mikesweet826@gmail.com</t>
  </si>
  <si>
    <t>WDN 50th Anniversary Of Magic Mouse Ears Disney hoodie 3d #HD - AOP Unisex Raglan Zip Hoodie / M / All print</t>
  </si>
  <si>
    <t>michael sweet</t>
  </si>
  <si>
    <t>432 Hillside Ave.</t>
  </si>
  <si>
    <t>West Sayville</t>
  </si>
  <si>
    <t>#SB35531</t>
  </si>
  <si>
    <t>naussangie1@gmail.com</t>
  </si>
  <si>
    <t>FedEx Ground Corporation Clunky Sneakers Shoes #Kv - Women / 7 / Black</t>
  </si>
  <si>
    <t>Angela Nauss</t>
  </si>
  <si>
    <t>914, Delaware Ave</t>
  </si>
  <si>
    <t>Lynn Haven</t>
  </si>
  <si>
    <t>#SB35532</t>
  </si>
  <si>
    <t>kwood17@triad.rr.com</t>
  </si>
  <si>
    <t>Denny Hamlin 2021 FedEx Unisex AOP T-Shirt #KV - S / Black</t>
  </si>
  <si>
    <t>TEE-1-1000000286980508</t>
  </si>
  <si>
    <t>Kari Wood</t>
  </si>
  <si>
    <t>5367 Darwood Estate Ln</t>
  </si>
  <si>
    <t>#SB35533</t>
  </si>
  <si>
    <t>alaintoyo62@gmail.com</t>
  </si>
  <si>
    <t>Custom name Elk hunting brown leather &amp; camo pattern hoodie 3d #251121h - HOODIE RAGLAN SLEEVE / L / All Print</t>
  </si>
  <si>
    <t>Alain Michaud</t>
  </si>
  <si>
    <t>136 Drummond station</t>
  </si>
  <si>
    <t>Grand falls</t>
  </si>
  <si>
    <t>E3y 1w3</t>
  </si>
  <si>
    <t>New Brunswick</t>
  </si>
  <si>
    <t>NB</t>
  </si>
  <si>
    <t>#SB35534</t>
  </si>
  <si>
    <t>marcarntx@yahoo.com</t>
  </si>
  <si>
    <t>Jeep There's only one Black Red Hoodie 3D All over print #1610421l - HOODIE RAGLAN SLEEVE ZIP-UP / 3XL / All Print</t>
  </si>
  <si>
    <t>hoodie3dzipper-JeepTheresonly1604L</t>
  </si>
  <si>
    <t>John McKinney</t>
  </si>
  <si>
    <t>2207 HACKBERRY BANK LN</t>
  </si>
  <si>
    <t>Rosenberg</t>
  </si>
  <si>
    <t>#SB35535</t>
  </si>
  <si>
    <t>fitmommiesbysheiwa@gmail.com</t>
  </si>
  <si>
    <t>Baseball Catcher Player Vintage Hoodie 3D - HOODIE RAGLAN SLEEVE / S / All Print</t>
  </si>
  <si>
    <t>1hoodie-6107776843930</t>
  </si>
  <si>
    <t>Sheiwa Wolkoff</t>
  </si>
  <si>
    <t>1806 olive branch</t>
  </si>
  <si>
    <t>Polkton</t>
  </si>
  <si>
    <t>#SB35536</t>
  </si>
  <si>
    <t>woodyteresa12@gmail.com</t>
  </si>
  <si>
    <t>FedEx Truck Simple Custom Name Hoodie - Joggers #V - AOP Unisex Raglan Hoodie / 2XL / All Print</t>
  </si>
  <si>
    <t>Teresa Woody</t>
  </si>
  <si>
    <t>121, Valirey Dr</t>
  </si>
  <si>
    <t>Hampton</t>
  </si>
  <si>
    <t>#SB35537</t>
  </si>
  <si>
    <t>moorejoey297@gmail.com</t>
  </si>
  <si>
    <t>Couple King Queen Chess custom name Hoodie gift for valentine #KV - AOP Unisex Raglan Hoodie / M / All print</t>
  </si>
  <si>
    <t>Hoodie-6984872493210-2</t>
  </si>
  <si>
    <t>Joey Moore</t>
  </si>
  <si>
    <t>401 Victory Road</t>
  </si>
  <si>
    <t>5L</t>
  </si>
  <si>
    <t>Clarksville</t>
  </si>
  <si>
    <t>#SB35538</t>
  </si>
  <si>
    <t>steven12.chavez@gmail.com</t>
  </si>
  <si>
    <t>Personalized New Cat Caterpillar Tractor Hoodie 3D #Xh - HOODIE RAGLAN SLEEVE / L / All Print</t>
  </si>
  <si>
    <t>Steven Chavez</t>
  </si>
  <si>
    <t>Po box 101</t>
  </si>
  <si>
    <t>Alamosa</t>
  </si>
  <si>
    <t>#SB35539</t>
  </si>
  <si>
    <t>millerda42@gmail.com</t>
  </si>
  <si>
    <t>Custom name Jeep Duck olive army color unisex t-shirt 3D - XL / Full Print</t>
  </si>
  <si>
    <t>6997496561818-4</t>
  </si>
  <si>
    <t>Duaine Miller</t>
  </si>
  <si>
    <t>9543, N 81st Dr</t>
  </si>
  <si>
    <t>Custom name Jeep Duck olive army color unisex t-shirt 3D - M / Full Print</t>
  </si>
  <si>
    <t>6997496561818-2</t>
  </si>
  <si>
    <t>#SB35540</t>
  </si>
  <si>
    <t>castroivonne526@gmail.com</t>
  </si>
  <si>
    <t>Mexico Gold Eagle Baseball Jersey #131021V - XL / Full Print</t>
  </si>
  <si>
    <t>baseballjersey-4-7015910015130</t>
  </si>
  <si>
    <t>Ivonne Castro</t>
  </si>
  <si>
    <t>2051 park st</t>
  </si>
  <si>
    <t>Provo</t>
  </si>
  <si>
    <t>#SB35541</t>
  </si>
  <si>
    <t>theriotm@aol.com</t>
  </si>
  <si>
    <t>Star Wars cool Hawaiian Aloha Shirts #KV - 2XL / Full Print</t>
  </si>
  <si>
    <t>michael theriot</t>
  </si>
  <si>
    <t>6042 royalist dr.</t>
  </si>
  <si>
    <t>huntington beach</t>
  </si>
  <si>
    <t>#SB35542</t>
  </si>
  <si>
    <t>Jmaciel0381@gmail.com</t>
  </si>
  <si>
    <t>Custom name Mick*y mouse Disney land red Baseball jersey #161221h - XL / BLACK</t>
  </si>
  <si>
    <t>6993106665626-baseballjersey-4</t>
  </si>
  <si>
    <t>Jacqueline Maciel</t>
  </si>
  <si>
    <t>12220, Grevillea Ave</t>
  </si>
  <si>
    <t>Hawthorne</t>
  </si>
  <si>
    <t>Custom name Minnie Pink Baseball jersey #161221h - S / Full Print</t>
  </si>
  <si>
    <t>6993106665626-baseballjersey-1</t>
  </si>
  <si>
    <t>#SB35543</t>
  </si>
  <si>
    <t>Eric_weddle615@yahoo.com</t>
  </si>
  <si>
    <t>Fedex Black custom name hoodie 3D #KV - AOP Unisex Raglan Zip Hoodie / L / All print</t>
  </si>
  <si>
    <t>Eric Weddle</t>
  </si>
  <si>
    <t>5301, Springlake Pkwy</t>
  </si>
  <si>
    <t>Haltom City</t>
  </si>
  <si>
    <t>#SB35544</t>
  </si>
  <si>
    <t>prakritineupane73@gmail.com</t>
  </si>
  <si>
    <t>Lion couple Her King His Queen gift for Valentine hoodie 3d #HD - AOP Unisex Raglan Hoodie / M / All print</t>
  </si>
  <si>
    <t>PRAKRITI Neupane</t>
  </si>
  <si>
    <t>36tisdale avenue</t>
  </si>
  <si>
    <t>M4A2Y3</t>
  </si>
  <si>
    <t>#SB35545</t>
  </si>
  <si>
    <t>biscombetilla@gmail.com</t>
  </si>
  <si>
    <t>Couple King Queen Chess custom name Hoodie gift for valentine #KV - AOP Unisex Raglan Zip Hoodie / L / All print</t>
  </si>
  <si>
    <t>Ziphoodie-6984872493210-3</t>
  </si>
  <si>
    <t>Tilla Biscombe</t>
  </si>
  <si>
    <t>6228 nw miami ct.</t>
  </si>
  <si>
    <t>El Portal</t>
  </si>
  <si>
    <t>#SB35546</t>
  </si>
  <si>
    <t>dmachaj5153@gmail.com</t>
  </si>
  <si>
    <t>Billiards Green American Flag Polo Shirt - 2XL / Full Print</t>
  </si>
  <si>
    <t>POLO-5-7016256110746</t>
  </si>
  <si>
    <t>David Machaj</t>
  </si>
  <si>
    <t>5153, Lakeview Ave</t>
  </si>
  <si>
    <t>Portage</t>
  </si>
  <si>
    <t>Billiards Green American Flag Polo Shirt - XL / Full Print</t>
  </si>
  <si>
    <t>POLO-4-7016256110746</t>
  </si>
  <si>
    <t>#SB35547</t>
  </si>
  <si>
    <t>wjimenez0911@gmail.com</t>
  </si>
  <si>
    <t>Custom name cool FedEx purple t-shirt - hoodie 3D #l - UNISEX T-SHIRT 3D / M / All print</t>
  </si>
  <si>
    <t>Wilfredo Jimenez</t>
  </si>
  <si>
    <t>1408, Alamo St</t>
  </si>
  <si>
    <t>Memphis</t>
  </si>
  <si>
    <t>#SB35548</t>
  </si>
  <si>
    <t>krista5199@yahoo.com</t>
  </si>
  <si>
    <t>Hockey St Patrick's Day Irish Flag Custom Name And Number Hoodie 3D - AOP UNISEX HOODIE / M / All Print</t>
  </si>
  <si>
    <t>hoodie-2-1000000284171793</t>
  </si>
  <si>
    <t>Krista LeMay</t>
  </si>
  <si>
    <t>43A Old State Rd S</t>
  </si>
  <si>
    <t>Lake George</t>
  </si>
  <si>
    <t>#SB35549</t>
  </si>
  <si>
    <t>jjrhernandez@icloud.com</t>
  </si>
  <si>
    <t>Skull Rose A Half Custom Name Hoodie 3D - AOP Unisex Raglan Hoodie / S / All Print</t>
  </si>
  <si>
    <t>hoodie-1-6857721348250</t>
  </si>
  <si>
    <t>Javier Hernandez Jr</t>
  </si>
  <si>
    <t>2924, Cape Dr</t>
  </si>
  <si>
    <t>Corona</t>
  </si>
  <si>
    <t>#SB35550</t>
  </si>
  <si>
    <t>900mustang@gmail.com</t>
  </si>
  <si>
    <t>DILLIGAF JP black grey flag unisex t-shirt 3D - M / Full Print</t>
  </si>
  <si>
    <t>6950868877466-2</t>
  </si>
  <si>
    <t>Carter Barris</t>
  </si>
  <si>
    <t>67407 Richmond St, Apt 2</t>
  </si>
  <si>
    <t>Apt 2</t>
  </si>
  <si>
    <t>FORT RILEY</t>
  </si>
  <si>
    <t>#SB35551</t>
  </si>
  <si>
    <t>kite64649@gmail.com</t>
  </si>
  <si>
    <t>Kenneth Kite</t>
  </si>
  <si>
    <t>1045 Prescott Lane</t>
  </si>
  <si>
    <t>Pingree Grove</t>
  </si>
  <si>
    <t>#SB35552</t>
  </si>
  <si>
    <t>youngbloodcindyn@gmail.com</t>
  </si>
  <si>
    <t>Patriotism USA Flag Eagle Bring Cross Black Hoodie 3D All over print #v - HOODIE RAGLAN SLEEVE / L / All Print</t>
  </si>
  <si>
    <t>hoodie-USAFlagEagle1702V</t>
  </si>
  <si>
    <t>Cindy Martin</t>
  </si>
  <si>
    <t>425, E Amelia St</t>
  </si>
  <si>
    <t>Osborn</t>
  </si>
  <si>
    <t>One Nation Under God American Flag Patriotism Lion Hoodie 3D #v - HOODIE RAGLAN SLEEVE / XL / All print</t>
  </si>
  <si>
    <t>#SB35553</t>
  </si>
  <si>
    <t>#SB35554</t>
  </si>
  <si>
    <t>jnlharris4012@gmail.com</t>
  </si>
  <si>
    <t>Cornhole Green Grass Custom Name Unisex T-Shirt 3D #181221H - 2XL / Full Print</t>
  </si>
  <si>
    <t>TEE-5-7010561523866</t>
  </si>
  <si>
    <t>Lisa Harris</t>
  </si>
  <si>
    <t>1525 Arcadia Drive</t>
  </si>
  <si>
    <t>Roseburg</t>
  </si>
  <si>
    <t>Cornhole Green Grass Custom Name Unisex T-Shirt 3D #181221H - M / Full Print</t>
  </si>
  <si>
    <t>TEE-2-7010561523866</t>
  </si>
  <si>
    <t>Cornhole Black Custom Name Unisex T-Shirt 3D #11121H - XL / Full Print</t>
  </si>
  <si>
    <t>unisextshirt-4-6991270838426</t>
  </si>
  <si>
    <t>Cornhole Black Custom Name Unisex T-Shirt 3D #11121H - 2XL / Full Print</t>
  </si>
  <si>
    <t>unisextshirt-5-6991270838426</t>
  </si>
  <si>
    <t>#SB35555</t>
  </si>
  <si>
    <t>harleydan2007@gmail.com</t>
  </si>
  <si>
    <t>Lobster Seinfeld Unisex Hawaiian Shirts - 2XL / Full Print</t>
  </si>
  <si>
    <t>hawaiishirt-LobsterSeinfeld1005Vi</t>
  </si>
  <si>
    <t>Daniel Velez</t>
  </si>
  <si>
    <t>3721 Keller Ct</t>
  </si>
  <si>
    <t>Plano</t>
  </si>
  <si>
    <t>#SB35556</t>
  </si>
  <si>
    <t>walkeraudry0@gmail.com</t>
  </si>
  <si>
    <t>Mexico - My Home My Blood Skull Hoodie 3D #070921h - AOP Unisex Raglan Hoodie / L / All print</t>
  </si>
  <si>
    <t>6962114232474-3</t>
  </si>
  <si>
    <t>audry walker</t>
  </si>
  <si>
    <t>24, Bing St N</t>
  </si>
  <si>
    <t>Personalized Name Black &amp; White Patriot Eagle Mexico Hoodie 3D #251021l - AOP Unisex Raglan Hoodie / L / All print</t>
  </si>
  <si>
    <t>6962112135322-3</t>
  </si>
  <si>
    <t>Patriot Eagle Mexico Flag Color Red Green Hoodie 3D #v - AOP Unisex Raglan Hoodie / M / All print</t>
  </si>
  <si>
    <t>6962106597530-2</t>
  </si>
  <si>
    <t>#SB35557</t>
  </si>
  <si>
    <t>danielambadilla@yahoo.com</t>
  </si>
  <si>
    <t>Dolphin with the Moon Personalized Duvet Cover Bedding Set with Name #265h - US Full</t>
  </si>
  <si>
    <t>Daniela Saavedra</t>
  </si>
  <si>
    <t>55, W Alfred Ave</t>
  </si>
  <si>
    <t>Calverton</t>
  </si>
  <si>
    <t>#SB35558</t>
  </si>
  <si>
    <t>marypriddy2021@icloud.com</t>
  </si>
  <si>
    <t>Amazing Lion And Jesus Vintage Wooden Pattern Canvas #h - 24X36in / Full Print</t>
  </si>
  <si>
    <t>6830883831962 / canvas-3</t>
  </si>
  <si>
    <t>Mary Priddy</t>
  </si>
  <si>
    <t>2956, Taft St</t>
  </si>
  <si>
    <t>(256)964-2443</t>
  </si>
  <si>
    <t>#SB35559</t>
  </si>
  <si>
    <t>jacobbarfield2021@gmail.com</t>
  </si>
  <si>
    <t>Elephant couple I choose you canvas print #215 - 16X24in</t>
  </si>
  <si>
    <t>Jacob Barfield</t>
  </si>
  <si>
    <t>8185 Iris rd</t>
  </si>
  <si>
    <t>Chattanooga</t>
  </si>
  <si>
    <t>#SB35560</t>
  </si>
  <si>
    <t>frankieb.tank@gmail.com</t>
  </si>
  <si>
    <t>Personalized My Sexy Beer Girl Yellow Hawaiian Aloha Shirts Custom Face #DH - 2XL / Full Print</t>
  </si>
  <si>
    <t>hawaiishirt-thl-6626</t>
  </si>
  <si>
    <t>Frank Biermeier</t>
  </si>
  <si>
    <t>2222, Jannet Ave</t>
  </si>
  <si>
    <t>2222 Jannet Ave</t>
  </si>
  <si>
    <t>Eau Claire</t>
  </si>
  <si>
    <t>Personalized My Sexy Beer Girl Yellow Hawaiian Aloha Shirts Custom Face #DH - L / Full Print</t>
  </si>
  <si>
    <t>hawaiishirt-thl-6624</t>
  </si>
  <si>
    <t>Mama Needs A Margarita Strappy Back Tank Top 3D - TANK TOP / M / All Print</t>
  </si>
  <si>
    <t>strappybacktanktop</t>
  </si>
  <si>
    <t>#SB35561</t>
  </si>
  <si>
    <t>misstarsha8@yahoo.com</t>
  </si>
  <si>
    <t>Never Walk Alone My Love Walks With Me custom name Hoodie 3D #KV - AOP UNISEX HOODIE / L / All Print</t>
  </si>
  <si>
    <t>Travis Doucette</t>
  </si>
  <si>
    <t>91 oak street</t>
  </si>
  <si>
    <t>Oakland</t>
  </si>
  <si>
    <t>#SB35562</t>
  </si>
  <si>
    <t>elisashaun29@gamil.com</t>
  </si>
  <si>
    <t>Elisa Robertson</t>
  </si>
  <si>
    <t>10765 Hwy 78 East</t>
  </si>
  <si>
    <t>Summerville</t>
  </si>
  <si>
    <t>#SB35563</t>
  </si>
  <si>
    <t>zanetakeda@gmail.com</t>
  </si>
  <si>
    <t>Custom name simple  postal worker old navy hoodie - jogger 3D #v - AOP Unisex Raglan Hoodie / 2XL / All print</t>
  </si>
  <si>
    <t>Joseph McHatton</t>
  </si>
  <si>
    <t>98, Bridgets Path</t>
  </si>
  <si>
    <t>Centerville</t>
  </si>
  <si>
    <t>#SB35564</t>
  </si>
  <si>
    <t>mrwebber1985@gmail.com</t>
  </si>
  <si>
    <t>Stitch &amp; Angel couple From Our First Kiss Till Our Last Breath gift for Valentine hoodie 3d #HD - AOP Unisex Raglan Hoodie / XL / All print</t>
  </si>
  <si>
    <t>Larry Webber</t>
  </si>
  <si>
    <t>Po box 602</t>
  </si>
  <si>
    <t>Evington</t>
  </si>
  <si>
    <t>#SB35565</t>
  </si>
  <si>
    <t>minty2@hotmail.com</t>
  </si>
  <si>
    <t>Game MTG Liliana Of The Veil Blanket - 60x80 in</t>
  </si>
  <si>
    <t>Marianne Rennison</t>
  </si>
  <si>
    <t>214 Peggy Anne ln</t>
  </si>
  <si>
    <t>munford</t>
  </si>
  <si>
    <t>#SB35566</t>
  </si>
  <si>
    <t>diamondsareagirlzbestlove@gmail.com</t>
  </si>
  <si>
    <t>One Nation Under God American Flag Patriotism Lion Hoodie 3D #v - HOODIE RAGLAN SLEEVE ZIP-UP / 4XL / All print</t>
  </si>
  <si>
    <t>Nancy Evanoika</t>
  </si>
  <si>
    <t>4560 W. Geddes Ave.</t>
  </si>
  <si>
    <t>done - #SB35840 1 khách</t>
  </si>
  <si>
    <t>#SB35567</t>
  </si>
  <si>
    <t>colin@mccartneyfamily.com</t>
  </si>
  <si>
    <t>Game MTG Black Lotus Blanket - 60x80 in</t>
  </si>
  <si>
    <t>Colin McCartney</t>
  </si>
  <si>
    <t>5249 S Graham St</t>
  </si>
  <si>
    <t>#SB35568</t>
  </si>
  <si>
    <t>grzzlybear1@yahoo.com</t>
  </si>
  <si>
    <t>Phoenix Rise From Your Ashes LGBT Custom Name Baseball Jersey - 6XL / Full Print</t>
  </si>
  <si>
    <t>baseballjersey-9-6985283240090</t>
  </si>
  <si>
    <t>Lori Watkins</t>
  </si>
  <si>
    <t>320 S 3rd ave #706</t>
  </si>
  <si>
    <t>Sioux falls</t>
  </si>
  <si>
    <t>#SB35569</t>
  </si>
  <si>
    <t>Norbertomay54@gmail.com</t>
  </si>
  <si>
    <t>Personalized name El Salvador proud white Baseball jersey #v - S / Full Print</t>
  </si>
  <si>
    <t>6975257706650-baseballjersey-1</t>
  </si>
  <si>
    <t>Mayte Norbert</t>
  </si>
  <si>
    <t>309 MAIN AVE</t>
  </si>
  <si>
    <t>309 main ave P O box 137</t>
  </si>
  <si>
    <t>LAKE NORDEN</t>
  </si>
  <si>
    <t>#SB35570</t>
  </si>
  <si>
    <t>thomascolyer35@gmail.com</t>
  </si>
  <si>
    <t>Personalized Name &amp; Birthday Month A King Was Born In September Hoodie - Joggers #v - AOP Unisex Raglan Zip Hoodie / 2XL / All Print</t>
  </si>
  <si>
    <t>Thomas Colyer</t>
  </si>
  <si>
    <t>201 Cecil ave</t>
  </si>
  <si>
    <t>New Castle</t>
  </si>
  <si>
    <t>Personalized Name &amp; Birthday Month A King Was Born In September Hoodie - Joggers #v - AOP Unisex Joggers / L / All Print</t>
  </si>
  <si>
    <t>#SB35571</t>
  </si>
  <si>
    <t>vickyflores-10gs@hotmail.com</t>
  </si>
  <si>
    <t>Vintage Baseball Custom Name &amp; Number Fleece Blanket #0109V - 60x80 IN</t>
  </si>
  <si>
    <t>blanket-thl-212</t>
  </si>
  <si>
    <t>Victoria Orona</t>
  </si>
  <si>
    <t>226 SE 14th Ave</t>
  </si>
  <si>
    <t>Perryton</t>
  </si>
  <si>
    <t>#SB35572</t>
  </si>
  <si>
    <t>bjamin6569@gmail.com</t>
  </si>
  <si>
    <t>It's a Grumpy Old Navy Veteran Popeye Camo Hoodie 3D #241221l - AOP Unisex Raglan Zip Hoodie / M / All print</t>
  </si>
  <si>
    <t>6760694120602-7</t>
  </si>
  <si>
    <t>Sandra Goodrum</t>
  </si>
  <si>
    <t>13550, Donop Rd</t>
  </si>
  <si>
    <t>K6</t>
  </si>
  <si>
    <t>Elmendorf</t>
  </si>
  <si>
    <t>#SB35573</t>
  </si>
  <si>
    <t>marine.lane.09@gmail.com</t>
  </si>
  <si>
    <t>Faith Trust Tinker Bell Christmas Hoodie 3D #KV - AOP UNISEX HOODIE / 4XL / All Print</t>
  </si>
  <si>
    <t>hoodie-7-1000000282529407</t>
  </si>
  <si>
    <t>JOSHUA LANE</t>
  </si>
  <si>
    <t>1209, E Piatt Ln</t>
  </si>
  <si>
    <t>Olathe</t>
  </si>
  <si>
    <t>#SB35574</t>
  </si>
  <si>
    <t>lenny.wooters@airgas.com</t>
  </si>
  <si>
    <t>Bowling Girl I'm A Classy Sassy And A Bit Smart Assy Pink Polo Shirt - 2XL / Full Print</t>
  </si>
  <si>
    <t>Lenny Wooters</t>
  </si>
  <si>
    <t>821 Chesapeake Drive</t>
  </si>
  <si>
    <t>Cambridge</t>
  </si>
  <si>
    <t>#SB35575</t>
  </si>
  <si>
    <t>latoiyamontford@gmail.com</t>
  </si>
  <si>
    <t>Couple King Queen Chess custom name Hoodie gift for valentine #KV - AOP Unisex Raglan Hoodie / 2XL / All print</t>
  </si>
  <si>
    <t>Hoodie-6984872493210-5</t>
  </si>
  <si>
    <t>Latoiya Smith</t>
  </si>
  <si>
    <t>6017 Creekerton Blvd</t>
  </si>
  <si>
    <t>McDonough</t>
  </si>
  <si>
    <t>Couple King Queen Chess custom name Hoodie gift for valentine #KV - AOP Unisex Raglan Hoodie / XL / All print</t>
  </si>
  <si>
    <t>Hoodie-6984872493210-4</t>
  </si>
  <si>
    <t>#SB35576</t>
  </si>
  <si>
    <t>ar15legalizeit@gmail.com</t>
  </si>
  <si>
    <t>Three Skulls Stuck Between IDK IDC &amp; IDGAF Leather Bomber Jacket #KV - 4XL / Black Sleeve White</t>
  </si>
  <si>
    <t>6950920781978-7</t>
  </si>
  <si>
    <t>Theodore Alberts</t>
  </si>
  <si>
    <t>40 Crawford Rd north</t>
  </si>
  <si>
    <t>WESTERLO</t>
  </si>
  <si>
    <t>#SB35577</t>
  </si>
  <si>
    <t>dannymarylawson@yahoo.com</t>
  </si>
  <si>
    <t>Mary Lawson</t>
  </si>
  <si>
    <t>308, Bear Paw Cir NE</t>
  </si>
  <si>
    <t>Byron</t>
  </si>
  <si>
    <t>#SB35578</t>
  </si>
  <si>
    <t>jarki003@gmail.com</t>
  </si>
  <si>
    <t>Custom Blankets Volleyball Player with Name #1402v - 50x60 in</t>
  </si>
  <si>
    <t>Melly Arkins</t>
  </si>
  <si>
    <t>1379 Sherwood Road</t>
  </si>
  <si>
    <t>Highland Park</t>
  </si>
  <si>
    <t>#SB35579</t>
  </si>
  <si>
    <t>gcarpenter98@gmail.com</t>
  </si>
  <si>
    <t>Assault Amphibious Vehicle Tank Unisex Hawaiian Shirts And Beach Shorts #020821h - Hawaiian Shirt / XL / Full Print</t>
  </si>
  <si>
    <t>6795196334234-7</t>
  </si>
  <si>
    <t>Greg Carpenter</t>
  </si>
  <si>
    <t>5904, 80th Pl</t>
  </si>
  <si>
    <t>Kenosha</t>
  </si>
  <si>
    <t>#SB35580</t>
  </si>
  <si>
    <t>adrianne.griff@gmail.com</t>
  </si>
  <si>
    <t>Michael Curry</t>
  </si>
  <si>
    <t>11208 Ruesta Dr.</t>
  </si>
  <si>
    <t>Apartment 6</t>
  </si>
  <si>
    <t>Personalized Name &amp; Birthday Month A King Was Born In September Lion Blue Black Hoodie - Joggers #v - AOP Unisex Joggers / 2XL / All Print</t>
  </si>
  <si>
    <t>#SB35581</t>
  </si>
  <si>
    <t>brett@darkrealms.com</t>
  </si>
  <si>
    <t>Mickey And Minnie Disney Family Custom Name Unisex AOP T-shirt - 4XL / Green</t>
  </si>
  <si>
    <t>TEE-7-7034038812826</t>
  </si>
  <si>
    <t>Brett DeBruyn</t>
  </si>
  <si>
    <t>3905 55th street</t>
  </si>
  <si>
    <t>Des Moines</t>
  </si>
  <si>
    <t>Never Too Old For Disney Magic Unisex T-Shirt #KV - Unisex Short Sleeve Classic Tee / BLACK / 4XL</t>
  </si>
  <si>
    <t>tee-13-7024544088218</t>
  </si>
  <si>
    <t>#SB35582</t>
  </si>
  <si>
    <t>FedEx Purple Orange custom name Hoodie 3D #KV - HOODIE RAGLAN SLEEVE / M / All Print</t>
  </si>
  <si>
    <t>#SB35583</t>
  </si>
  <si>
    <t>warddeb@comcast.net</t>
  </si>
  <si>
    <t>Assault Amphibious Vehicle Tank Unisex Hawaiian Shirts And Beach Shorts #020821h - Hawaiian Shirt / 2XL / Full Print</t>
  </si>
  <si>
    <t>6795196334234-9</t>
  </si>
  <si>
    <t>Debbie Ward</t>
  </si>
  <si>
    <t>503, Rhodes Cir</t>
  </si>
  <si>
    <t>Gallatin</t>
  </si>
  <si>
    <t>cái chăn add #wilkinslife nữa - done</t>
  </si>
  <si>
    <t>#SB35584</t>
  </si>
  <si>
    <t>bighersh3@gmail.com</t>
  </si>
  <si>
    <t>Black Couple Love Customized Photo Fleece Blanket #0708V - 50x60 IN</t>
  </si>
  <si>
    <t>blanket-thl-227</t>
  </si>
  <si>
    <t>Hersey Wilkins</t>
  </si>
  <si>
    <t>210, W 147th St</t>
  </si>
  <si>
    <t>2G</t>
  </si>
  <si>
    <t>#SB35585</t>
  </si>
  <si>
    <t>Mark.clarin57@yahoo.com</t>
  </si>
  <si>
    <t>Custom Name Vintage US Marine Corps Flag With Dog tag Fleece Blanket #101221l - 60x80 in</t>
  </si>
  <si>
    <t>Mark Clarin</t>
  </si>
  <si>
    <t>3349, 92nd Ave NE</t>
  </si>
  <si>
    <t>Minneapolis</t>
  </si>
  <si>
    <t>#SB35586</t>
  </si>
  <si>
    <t>blannan@kesemail.com</t>
  </si>
  <si>
    <t>Assault Amphibious Vehicle Tank Unisex Hawaiian Shirts And Beach Shorts #020821h - Hawaiian Shirt / 3XL / Full Print</t>
  </si>
  <si>
    <t>6795196334234-11</t>
  </si>
  <si>
    <t>Bryon Lannan</t>
  </si>
  <si>
    <t>110 Mary Jean Drive</t>
  </si>
  <si>
    <t>Newark</t>
  </si>
  <si>
    <t>(614)736-5956</t>
  </si>
  <si>
    <t>US Marines Corps Assault Amphibious Vehicle Unisex Hawaiian Shirts - Beach Shorts #030122h - Hawaiian shirt / 3XL / Full Print</t>
  </si>
  <si>
    <t>6960228335770-6</t>
  </si>
  <si>
    <t>#SB35587</t>
  </si>
  <si>
    <t>kimmy.43@yahoo.com</t>
  </si>
  <si>
    <t>Jeep Girl Pink Forest America Flag Hoodie 3D #HD - AOP UNISEX HOODIE / 3XL / All Print</t>
  </si>
  <si>
    <t>hoodie-6-1000000284054307</t>
  </si>
  <si>
    <t>Kimberly Farnum</t>
  </si>
  <si>
    <t>7 Birch Dr</t>
  </si>
  <si>
    <t>Tilton</t>
  </si>
  <si>
    <t>Jeep Neon hoodie 3d #HD - AOP Unisex Raglan Hoodie / 3XL / All print</t>
  </si>
  <si>
    <t>70056097875461-38</t>
  </si>
  <si>
    <t>#SB35588</t>
  </si>
  <si>
    <t>FedEx White Truck Custom Name And Department Fleece Bomber Jacket #DH - M / Full Print</t>
  </si>
  <si>
    <t>#SB35589</t>
  </si>
  <si>
    <t>empender2468@icloud.com</t>
  </si>
  <si>
    <t>Jeep &amp; Gun American Flag Hoodie 3D #KV - AOP UNISEX HOODIE / M / All Print</t>
  </si>
  <si>
    <t>hoodie-2-1000000284962920</t>
  </si>
  <si>
    <t>Emma Pender</t>
  </si>
  <si>
    <t>18077 Monterey Rd</t>
  </si>
  <si>
    <t>Morgan Hill</t>
  </si>
  <si>
    <t>#SB35590</t>
  </si>
  <si>
    <t>durbincharles06@gmail.com</t>
  </si>
  <si>
    <t>Charles Durbin</t>
  </si>
  <si>
    <t>POBOX593 JJordan</t>
  </si>
  <si>
    <t>Chatom</t>
  </si>
  <si>
    <t>#SB35591</t>
  </si>
  <si>
    <t>tlaw1952@gmail.com</t>
  </si>
  <si>
    <t>American Punisher Skull Unique Multicolor Custom Name Classic Cap Head Wear - One size / All print</t>
  </si>
  <si>
    <t>Cap-7032776294554</t>
  </si>
  <si>
    <t>Tommie Lawson</t>
  </si>
  <si>
    <t>517, 5th St</t>
  </si>
  <si>
    <t>Fairport Harbor</t>
  </si>
  <si>
    <t>#SB35592</t>
  </si>
  <si>
    <t>shawntamanahl89@yahoo.com</t>
  </si>
  <si>
    <t>Personalized Custom Name And Rank US Army Symbol Veteran Hoodie 3D #701l - HOODIE RAGLAN SLEEVE ZIP-UP / L / All Print</t>
  </si>
  <si>
    <t>6107713470618-10</t>
  </si>
  <si>
    <t>Shawnta Manahl</t>
  </si>
  <si>
    <t>9511 annadove way</t>
  </si>
  <si>
    <t>Fort Belvoir</t>
  </si>
  <si>
    <t>#SB35593</t>
  </si>
  <si>
    <t>j.a.reid1973@gmail.com</t>
  </si>
  <si>
    <t>Jared Reid</t>
  </si>
  <si>
    <t>2039, Travern Dr</t>
  </si>
  <si>
    <t>GM</t>
  </si>
  <si>
    <t>#SB35594</t>
  </si>
  <si>
    <t>staceychrischung@gmail.com</t>
  </si>
  <si>
    <t>Valentine To my husband To the world you are one person Mug gift for him #HD - Ceramic Mug / White / 15oz</t>
  </si>
  <si>
    <t>ceramic-mug-1000000283585008</t>
  </si>
  <si>
    <t>STACEY Min</t>
  </si>
  <si>
    <t>431 S. KINGSLEY DR.103</t>
  </si>
  <si>
    <t>LOS ANGELES</t>
  </si>
  <si>
    <t>#SB35595</t>
  </si>
  <si>
    <t>Kj2196618@gmail.com</t>
  </si>
  <si>
    <t>Chrome Hearts Black zip Hoodie 3D - Hoodie - AOP UNISEX HOODIE / M / All Print</t>
  </si>
  <si>
    <t>hoodie-thl-24837</t>
  </si>
  <si>
    <t>Jesenia Mercado</t>
  </si>
  <si>
    <t>15, Latonia St</t>
  </si>
  <si>
    <t>Edison</t>
  </si>
  <si>
    <t>#SB35596</t>
  </si>
  <si>
    <t>jeremyarguelles448@gmail.com</t>
  </si>
  <si>
    <t>Personalized Dollar Tree Green White Hoodie 3D #Dh - HOODIE RAGLAN SLEEVE / 4XL / All Print</t>
  </si>
  <si>
    <t>Jeremy Arguelles</t>
  </si>
  <si>
    <t>1911, S Bruce Ave</t>
  </si>
  <si>
    <t>Springfield</t>
  </si>
  <si>
    <t>#SB35597</t>
  </si>
  <si>
    <t>mistyannbragg@gmail.com</t>
  </si>
  <si>
    <t>Valentine Deer couple Her Buck His Doe gift for her Hoodie 3D #HD - HOODIE RAGLAN SLEEVE ZIP-UP / M / All Print</t>
  </si>
  <si>
    <t>hoodie-zipup6589947576474a</t>
  </si>
  <si>
    <t>Misty Ballard</t>
  </si>
  <si>
    <t>1802, Cloud Peak Dr</t>
  </si>
  <si>
    <t>Worland</t>
  </si>
  <si>
    <t>#SB35598</t>
  </si>
  <si>
    <t>bbsd321@gmail.com</t>
  </si>
  <si>
    <t>Custom name Amazon smile symbol t-shirt - hoodie 3D #121121h - UNISEX T-SHIRT 3D / L / All print</t>
  </si>
  <si>
    <t>Bruce Athon</t>
  </si>
  <si>
    <t>2469 La Marque Street</t>
  </si>
  <si>
    <t>#SB35599</t>
  </si>
  <si>
    <t>blsjt2@gmail.com</t>
  </si>
  <si>
    <t>B&amp;W Black Label Society Baseball jersey #61221h - L / Full Print</t>
  </si>
  <si>
    <t>John Theisen</t>
  </si>
  <si>
    <t>3807, W Bloomfield Rd</t>
  </si>
  <si>
    <t>merchize</t>
  </si>
  <si>
    <t>#SB35600</t>
  </si>
  <si>
    <t>#SB35601</t>
  </si>
  <si>
    <t>Valentine Deer couple Her Buck His Doe gift for her Hoodie 3D #HD - HOODIE RAGLAN SLEEVE ZIP-UP / L / All Print</t>
  </si>
  <si>
    <t>hoodie-zipup6589947576474b</t>
  </si>
  <si>
    <t>#SB35602</t>
  </si>
  <si>
    <t>dannylindseyhutcheson@gmail.com</t>
  </si>
  <si>
    <t>Skull Rose Cool Hoodie 3D - AOP Unisex Raglan Hoodie / 2XL / All Print</t>
  </si>
  <si>
    <t>hoodie-5-6906512670874</t>
  </si>
  <si>
    <t>Lindsey Hutcheson</t>
  </si>
  <si>
    <t>3119, S 74th St W</t>
  </si>
  <si>
    <t>Muskogee</t>
  </si>
  <si>
    <t>#SB35603</t>
  </si>
  <si>
    <t>wallygator75@gmail.com</t>
  </si>
  <si>
    <t>UP Carl And Ellie you are my sunshine Canvas Prints #KV - 16X24in / All print</t>
  </si>
  <si>
    <t>2Canvas6832478650522</t>
  </si>
  <si>
    <t>Vincent Weir</t>
  </si>
  <si>
    <t>13204 26 Mile Rd</t>
  </si>
  <si>
    <t>Shelby Twp</t>
  </si>
  <si>
    <t>#SB35604</t>
  </si>
  <si>
    <t>Rickgorham1969@hotmail.com</t>
  </si>
  <si>
    <t>JP Girl Live Love Jeep American Flag blue Hoodie 3D #KV - HOODIE RAGLAN SLEEVE / M / All Print</t>
  </si>
  <si>
    <t>Richard Gorham</t>
  </si>
  <si>
    <t>808 S W Nelson Ct</t>
  </si>
  <si>
    <t>Grain Valley</t>
  </si>
  <si>
    <t>Jeep Girl On A Dark Desert Highway Black Hollow Tank Top - Legging 3D #h - Tank top / M / ALL PRINT</t>
  </si>
  <si>
    <t>6769817125018-9</t>
  </si>
  <si>
    <t>#SB35605</t>
  </si>
  <si>
    <t>bryantcave@yahoo.com</t>
  </si>
  <si>
    <t>Beer Busch Light Dart Board Custom Name Baseball Jersey #171221V - 2XL / Full Print</t>
  </si>
  <si>
    <t>baseballjersey-5-6637882605810</t>
  </si>
  <si>
    <t>Bryant Cave</t>
  </si>
  <si>
    <t>7536 Coachmen Lane</t>
  </si>
  <si>
    <t>#SB35606</t>
  </si>
  <si>
    <t>kgoodin@gmail.com</t>
  </si>
  <si>
    <t>Gift for Mother Mamasaurus Dinosaur Mom Hoodie - Hollow Tank Top - Legging 3D Print #090321h - HOODIE RAGLAN SLEEVE / L / All Print</t>
  </si>
  <si>
    <t>HOODIE RAGLAN SLEEVE / L / All Print</t>
  </si>
  <si>
    <t>hoodie3d-Mamasaurus1503H</t>
  </si>
  <si>
    <t>Kelly Goodin</t>
  </si>
  <si>
    <t>110 Silver Comet Ct</t>
  </si>
  <si>
    <t>Fredericksburg</t>
  </si>
  <si>
    <t>Gift for Mother Mamasaurus Dinosaur Mom Hoodie - Hollow Tank Top - Legging 3D Print #090321h - LEGGING / L / All Print</t>
  </si>
  <si>
    <t>LEGGING / L / All Print</t>
  </si>
  <si>
    <t>legging-Mamasaurus1503H</t>
  </si>
  <si>
    <t>#SB35607</t>
  </si>
  <si>
    <t>tonio_stroud23@yahoo.com</t>
  </si>
  <si>
    <t>Custom name Amazon Prime old navy t-shirt - hoodie 3D #221121l - AOP Unisex Raglan Hoodie / 3XL / All print</t>
  </si>
  <si>
    <t>AOP Unisex Raglan Hoodie / 3XL / All print</t>
  </si>
  <si>
    <t>6993167319194-6</t>
  </si>
  <si>
    <t>Antonio Stroud</t>
  </si>
  <si>
    <t>1505, Hiawatha Dr</t>
  </si>
  <si>
    <t>Virginia Beach</t>
  </si>
  <si>
    <t>#SB35608</t>
  </si>
  <si>
    <t>mjtrahan206@yahoo.com</t>
  </si>
  <si>
    <t>Custom name triple Darts unisex t-shirt 3d #h - S / Full Print</t>
  </si>
  <si>
    <t>1000000288622448-21</t>
  </si>
  <si>
    <t>Timothy Trahan</t>
  </si>
  <si>
    <t>206, Lirette St</t>
  </si>
  <si>
    <t>Houma</t>
  </si>
  <si>
    <t>#SB35609</t>
  </si>
  <si>
    <t>ctrucks920@gmail.com</t>
  </si>
  <si>
    <t>Colorful Holographic Sloth Hoodie 3D #l - HOODIE RAGLAN SLEEVE / M / All Print</t>
  </si>
  <si>
    <t>hoodie3d-ColorfulHolographic1812Lfix</t>
  </si>
  <si>
    <t>Cristianne Trucks</t>
  </si>
  <si>
    <t>68 GREENWOOD LOOP RD</t>
  </si>
  <si>
    <t>BRICK</t>
  </si>
  <si>
    <t>Colorful Holographic Sloth Hoodie 3D #l - HOODIE RAGLAN SLEEVE / L / All Print</t>
  </si>
  <si>
    <t>#SB35610</t>
  </si>
  <si>
    <t>Slimshimmy32@yahoo.com</t>
  </si>
  <si>
    <t>Custom name &amp; department workwear crack American flag neon yellow green hoodie 3D - AOP Unisex Raglan Hoodie / 3XL / All print</t>
  </si>
  <si>
    <t>1000000286739441-16</t>
  </si>
  <si>
    <t>Timothy Shimmel</t>
  </si>
  <si>
    <t>217, E Logan St</t>
  </si>
  <si>
    <t>Bellefonte</t>
  </si>
  <si>
    <t>#SB35611</t>
  </si>
  <si>
    <t>abbeynadolsky54@gmail.com</t>
  </si>
  <si>
    <t>Christian Jesus - God is bigger than Lion King Blue Black Hoodie 3D #v - HOODIE RAGLAN SLEEVE ZIP-UP / 2XL / All Print</t>
  </si>
  <si>
    <t>HOODIE RAGLAN SLEEVE ZIP-UP / 2XL / All Print</t>
  </si>
  <si>
    <t>hoodie3dzipper-ChristianJesusGodisbigger0103V</t>
  </si>
  <si>
    <t>Abbey Nadolsky</t>
  </si>
  <si>
    <t>1607, Springhill Rd</t>
  </si>
  <si>
    <t>#SB35612</t>
  </si>
  <si>
    <t>ignaciodelestre@gmail.com</t>
  </si>
  <si>
    <t>Motorcycle Girl Unique Strong Beautiful Biker Canvas Wall Art - 12X18in</t>
  </si>
  <si>
    <t>Mariie Amador</t>
  </si>
  <si>
    <t>3209, Windy Shelf Bnd</t>
  </si>
  <si>
    <t>Pflugerville</t>
  </si>
  <si>
    <t>#SB35613</t>
  </si>
  <si>
    <t>Aboncheff@classicvacations.com</t>
  </si>
  <si>
    <t>Hawaiian Aloha Shirts Disc Golf Player Flowers - XL / Full Print</t>
  </si>
  <si>
    <t>hawaiishirt-4-6877490184346</t>
  </si>
  <si>
    <t>Alia Boncheff</t>
  </si>
  <si>
    <t>295 Bernal Road</t>
  </si>
  <si>
    <t>San Jose</t>
  </si>
  <si>
    <t>#SB35614</t>
  </si>
  <si>
    <t>carloshernandez19990101@gmail.com</t>
  </si>
  <si>
    <t>Custom Name Honduras Black Baseball Jersey #v - S / Full Print</t>
  </si>
  <si>
    <t>Carlos Hernandez</t>
  </si>
  <si>
    <t>9848, Parkwood Dr</t>
  </si>
  <si>
    <t>Charlotte</t>
  </si>
  <si>
    <t>#SB35615</t>
  </si>
  <si>
    <t>Suzieg99se@aol.com</t>
  </si>
  <si>
    <t>Def leppard pour some sugar on me Christmas Pajamas Set (Adult) #HD - Full Printed / L</t>
  </si>
  <si>
    <t>pajamaset-4</t>
  </si>
  <si>
    <t>Susan Loomis</t>
  </si>
  <si>
    <t>1367, Lost Nation Rd</t>
  </si>
  <si>
    <t>Groveton</t>
  </si>
  <si>
    <t>#SB35616</t>
  </si>
  <si>
    <t>kelleybarto@gmail.com</t>
  </si>
  <si>
    <t>Amazing Deer Hunting Forest Hoodie #KV - HOODIE RAGLAN SLEEVE ZIP-UP / 4XL / All Print</t>
  </si>
  <si>
    <t>13hoodie6646181494938</t>
  </si>
  <si>
    <t>Kelley Barto</t>
  </si>
  <si>
    <t>79 sapp weaver rd</t>
  </si>
  <si>
    <t>Independence</t>
  </si>
  <si>
    <t>Size matters no one wants a small rack Hunting unisex t-shirt 3D - S / BLACK</t>
  </si>
  <si>
    <t>VPT-S-E8511X8</t>
  </si>
  <si>
    <t>#SB35617</t>
  </si>
  <si>
    <t>Lzflow94@gmail.com</t>
  </si>
  <si>
    <t>Lorenzo Zinemon</t>
  </si>
  <si>
    <t>12 POND LN</t>
  </si>
  <si>
    <t>WILLINGBORO</t>
  </si>
  <si>
    <t>#SB35618</t>
  </si>
  <si>
    <t>krjoeckel@earthlink.net</t>
  </si>
  <si>
    <t>Colorful American El Camino Car Vintage Retro Hawaiian Aloha Shirts #DH - M / Full Printed</t>
  </si>
  <si>
    <t>hawaiishirt-2-6938102038682</t>
  </si>
  <si>
    <t>Reecanne Joeckel</t>
  </si>
  <si>
    <t>3701 Country Club</t>
  </si>
  <si>
    <t>#SB35619</t>
  </si>
  <si>
    <t>Djjohn59@gmail.com</t>
  </si>
  <si>
    <t>Are You A DJ Personalized Custom Name Hoodie 3D #L - HOODIE RAGLAN SLEEVE / L / All Print</t>
  </si>
  <si>
    <t>hoodie-dj1911d</t>
  </si>
  <si>
    <t>Juan Escalante</t>
  </si>
  <si>
    <t>827 quince orchard blvd apt 24</t>
  </si>
  <si>
    <t>Gaithersburg</t>
  </si>
  <si>
    <t>#SB35620</t>
  </si>
  <si>
    <t>j.white.9009@gmail.com</t>
  </si>
  <si>
    <t>Cats Celebrate The Mardi Gras Festival Hawaiian Aloha Shirts #Va - M / Full Print</t>
  </si>
  <si>
    <t>hawaiishirt-6614991667354a</t>
  </si>
  <si>
    <t>Jarrod White</t>
  </si>
  <si>
    <t>412 Genet Dr.</t>
  </si>
  <si>
    <t>Arabi</t>
  </si>
  <si>
    <t>#SB35621</t>
  </si>
  <si>
    <t>hernandez0991@live.com</t>
  </si>
  <si>
    <t>Daniel Hernandez</t>
  </si>
  <si>
    <t>605, Elbrook Dr</t>
  </si>
  <si>
    <t>Fallbrook</t>
  </si>
  <si>
    <t>#SB35622</t>
  </si>
  <si>
    <t>clouemery@q.com</t>
  </si>
  <si>
    <t>50th Anniversary Of Magic Disney fairy hoodie 3d #HD - AOP Unisex Raglan Hoodie / XL / All print</t>
  </si>
  <si>
    <t>Jake Emery</t>
  </si>
  <si>
    <t>2630, S Hillis Pl</t>
  </si>
  <si>
    <t>#SB35623</t>
  </si>
  <si>
    <t>jantoine@rsttle.com</t>
  </si>
  <si>
    <t>Custom name Darts I'd hit that black red blue unisex t-shirt 3d #031221h - 2XL / Black Blue</t>
  </si>
  <si>
    <t>1000000288622448-25</t>
  </si>
  <si>
    <t>Jay Antoine</t>
  </si>
  <si>
    <t>323 north hillside drive</t>
  </si>
  <si>
    <t>Mission</t>
  </si>
  <si>
    <t>#SB35624</t>
  </si>
  <si>
    <t>vigo10uy@gmail.com</t>
  </si>
  <si>
    <t>El Salvador Skull Baseball Jersey #121121H - L / Full Print</t>
  </si>
  <si>
    <t>baseballjersey-3-7013249482906</t>
  </si>
  <si>
    <t>Virginia Gonzalez</t>
  </si>
  <si>
    <t>43 west Oreilly</t>
  </si>
  <si>
    <t>Apt 1</t>
  </si>
  <si>
    <t>Kingston</t>
  </si>
  <si>
    <t>#SB35625</t>
  </si>
  <si>
    <t>teresao1955@gmail.com</t>
  </si>
  <si>
    <t>Teresa O'Neil</t>
  </si>
  <si>
    <t>4342  Zane Ave North</t>
  </si>
  <si>
    <t>Crystal</t>
  </si>
  <si>
    <t>#SB35626</t>
  </si>
  <si>
    <t>lavonchris@earthlink.net</t>
  </si>
  <si>
    <t>Custom Name Yellow Black Bull Riding US Flag Baseball Jersey - 4XL / Full Print</t>
  </si>
  <si>
    <t>6843716862106-baseballjersey-7</t>
  </si>
  <si>
    <t>Chris Mullins</t>
  </si>
  <si>
    <t>612, W 24th Ave</t>
  </si>
  <si>
    <t>Hutchinson</t>
  </si>
  <si>
    <t>#SB35627</t>
  </si>
  <si>
    <t>waynekue@hotmail.com</t>
  </si>
  <si>
    <t>Custom name Mick*y mouse Disney land red Baseball jersey #161221h - M / RED</t>
  </si>
  <si>
    <t>Wayne Kue</t>
  </si>
  <si>
    <t>585, Stonewood Dr</t>
  </si>
  <si>
    <t>Los Banos</t>
  </si>
  <si>
    <t>Custom name Mick*y mouse Disney land red Baseball jersey #161221h - S / RED</t>
  </si>
  <si>
    <t>#SB35628</t>
  </si>
  <si>
    <t>jorebo32@gmail.com</t>
  </si>
  <si>
    <t>The King And The Queen Couple Lion Love Hoodie 3D All over print #v - HOODIE RAGLAN SLEEVE / M / All Print</t>
  </si>
  <si>
    <t>Raven Orebo</t>
  </si>
  <si>
    <t>1840, Camelot St</t>
  </si>
  <si>
    <t>Orange</t>
  </si>
  <si>
    <t>#SB35629</t>
  </si>
  <si>
    <t>The King And The Queen Couple Lion Love Hoodie 3D All over print #v - HOODIE RAGLAN SLEEVE / XL / All Print</t>
  </si>
  <si>
    <t>Josha Orebo</t>
  </si>
  <si>
    <t>1040, USS Georgia Ave</t>
  </si>
  <si>
    <t>Kings Bay</t>
  </si>
  <si>
    <t>#SB35630</t>
  </si>
  <si>
    <t>Sinfire33@gmail.com</t>
  </si>
  <si>
    <t>Lava Skull Unique Multicolor Hoodie 3D - AOP Unisex Raglan Hoodie / L / All Print</t>
  </si>
  <si>
    <t>hoodie-3-6638032126194</t>
  </si>
  <si>
    <t>Wade Thompson</t>
  </si>
  <si>
    <t>119 N. Flora</t>
  </si>
  <si>
    <t>Greenacres</t>
  </si>
  <si>
    <t>Amazing Fedex skull black purple hoodie 3d #221221h - AOP Unisex Raglan Hoodie / L / All print</t>
  </si>
  <si>
    <t>100000027504538-67</t>
  </si>
  <si>
    <t>#SB35631</t>
  </si>
  <si>
    <t>dragenfly2015@gmail.com</t>
  </si>
  <si>
    <t>Custom Name American Trucker Only The Strong Survive Unisex 3D T-Shirt #v - L / Full print</t>
  </si>
  <si>
    <t>6841909477530-unisextshirt-3</t>
  </si>
  <si>
    <t>Emily Winfrey</t>
  </si>
  <si>
    <t>9087 sweet springs valley road</t>
  </si>
  <si>
    <t>Sweet Springs</t>
  </si>
  <si>
    <t>Custom Name American Trucker Only The Strong Survive Unisex 3D T-Shirt #v - XL / Full print</t>
  </si>
  <si>
    <t>6841909477530-unisextshirt-4</t>
  </si>
  <si>
    <t>#SB35632</t>
  </si>
  <si>
    <t>lauriemerwarth@hotmail.com</t>
  </si>
  <si>
    <t>Figment shirt one little spark tank Bleached T-shirt 2D #HD - XL / Purple</t>
  </si>
  <si>
    <t>TEE-4-7036828680346</t>
  </si>
  <si>
    <t>Laurie Merwarth</t>
  </si>
  <si>
    <t>3640 Newcomb Rd 109</t>
  </si>
  <si>
    <t>Jacksonville</t>
  </si>
  <si>
    <t>#SB35633</t>
  </si>
  <si>
    <t>beckyjohnson822@gmail.com</t>
  </si>
  <si>
    <t>Natural Light Beer Custom Name Hoodie 3D #21221V - AOP UNISEX HOODIE / 2XL / All Print</t>
  </si>
  <si>
    <t>hoodie-5-1000000284863935</t>
  </si>
  <si>
    <t>Rebecca Boles</t>
  </si>
  <si>
    <t>406 w. King st.</t>
  </si>
  <si>
    <t>618-599-4767</t>
  </si>
  <si>
    <t>Natural Light Beer Custom Name Hoodie 3D #21221V - AOP UNISEX HOODIE / L / All Print</t>
  </si>
  <si>
    <t>hoodie-3-1000000284863935</t>
  </si>
  <si>
    <t>#SB35634</t>
  </si>
  <si>
    <t>ninacosamano@hotmail.com</t>
  </si>
  <si>
    <t>Custom name white navy postal worker  hoodie - joggers 3D #v - AOP Unisex Raglan Hoodie / L / All print</t>
  </si>
  <si>
    <t>Unisex Raglan Hoodie / L / All print</t>
  </si>
  <si>
    <t>7005609787546-3</t>
  </si>
  <si>
    <t>Nina Cosamano</t>
  </si>
  <si>
    <t>9864 Morgan Road</t>
  </si>
  <si>
    <t>Marcy</t>
  </si>
  <si>
    <t>#SB35635</t>
  </si>
  <si>
    <t>USPS Under Armor Simple custom name hoodie 3D #KV - AOP Unisex Raglan Hoodie / L / Dark blue</t>
  </si>
  <si>
    <t>#SB35636</t>
  </si>
  <si>
    <t>chadhargrave25@gmail.com</t>
  </si>
  <si>
    <t>Irish By Blood Cross Flag Unisex T-Shirt 3D #231221V - 3XL / Full Print</t>
  </si>
  <si>
    <t>TEE-6-6962723192986</t>
  </si>
  <si>
    <t>Chad Hargrave</t>
  </si>
  <si>
    <t>949 king hill rd</t>
  </si>
  <si>
    <t>Red Boiling Springs</t>
  </si>
  <si>
    <t>#SB35637</t>
  </si>
  <si>
    <t>mskey45@gmail.com</t>
  </si>
  <si>
    <t>Parcel Service Parcel Service Brown Clunky Sneakers #241221V - Women / 11 / Black</t>
  </si>
  <si>
    <t>Sharon Wallace</t>
  </si>
  <si>
    <t>916 teepee way</t>
  </si>
  <si>
    <t>Statesboro</t>
  </si>
  <si>
    <t>Personalized Mickey Drawing Air Shoes J13 Sneakers #Dh - Women / 9 / BLACK</t>
  </si>
  <si>
    <t>#SB35638</t>
  </si>
  <si>
    <t>acloughridge@gmail.com</t>
  </si>
  <si>
    <t>Custom name Amazon smile symbol t-shirt - hoodie 3D #121121h - AOP Unisex Raglan Hoodie / S / All print</t>
  </si>
  <si>
    <t>AOP Unisex Raglan Hoodie / S / All print</t>
  </si>
  <si>
    <t>Ayman Loughridge</t>
  </si>
  <si>
    <t>9391, Johnnycake Ridge Rd</t>
  </si>
  <si>
    <t>Mentor</t>
  </si>
  <si>
    <t>(440)339-6043</t>
  </si>
  <si>
    <t>#SB35639</t>
  </si>
  <si>
    <t>calueran@gmail.com</t>
  </si>
  <si>
    <t>Valentine's Gift Custom Name Necklace with Box #Lk - All Print / 0.4 x 1.6 inch / Rose</t>
  </si>
  <si>
    <t>Viralstyle</t>
  </si>
  <si>
    <t>Anderson Samuel</t>
  </si>
  <si>
    <t>738 S Gay Ave</t>
  </si>
  <si>
    <t>Callaway</t>
  </si>
  <si>
    <t>#SB35640</t>
  </si>
  <si>
    <t>dmgseg@aol.com</t>
  </si>
  <si>
    <t>David Gorman</t>
  </si>
  <si>
    <t>8147 Bellafiore Way</t>
  </si>
  <si>
    <t>Boynton Beach</t>
  </si>
  <si>
    <t>917-974-4301</t>
  </si>
  <si>
    <t>#SB35641</t>
  </si>
  <si>
    <t>uphill4ever@yahoo.com</t>
  </si>
  <si>
    <t>Danny Wingate</t>
  </si>
  <si>
    <t>205 Henderson Place Dr</t>
  </si>
  <si>
    <t>Lyman</t>
  </si>
  <si>
    <t>(704)724-2751</t>
  </si>
  <si>
    <t>Custom name black &amp; white Darts heartbeat classic cap hats head wear #171221h - One size / All print</t>
  </si>
  <si>
    <t>#SB35642</t>
  </si>
  <si>
    <t>cooks912@gmail.com</t>
  </si>
  <si>
    <t>Busch Light Black &amp; Blue Beach Shorts #KV - Shorts / S / Full Print</t>
  </si>
  <si>
    <t>Michelle Cook</t>
  </si>
  <si>
    <t>41301 598th St</t>
  </si>
  <si>
    <t>Mazeppa</t>
  </si>
  <si>
    <t>#SB35643</t>
  </si>
  <si>
    <t>kendra.vaneperen@yahoo.com</t>
  </si>
  <si>
    <t>US Marine Amour The Few The Proud Hoodie 3D #221221H - AOP UNISEX HOODIE / S / All Print</t>
  </si>
  <si>
    <t>hoodie-1-1000000298866750</t>
  </si>
  <si>
    <t>Kendra VanEperen</t>
  </si>
  <si>
    <t>86, Harlin Dr</t>
  </si>
  <si>
    <t>Gainesville</t>
  </si>
  <si>
    <t>Cool US Marine Cosplay Costume Hoodie 3D #h - AOP Unisex Raglan Hoodie / S / All print</t>
  </si>
  <si>
    <t>#SB35644</t>
  </si>
  <si>
    <t>winrowanthony84@gmail.com</t>
  </si>
  <si>
    <t>Cannabis Weed Mandala Air Shoes J13 Sneakers #Dh - Men / 10 / WHITE</t>
  </si>
  <si>
    <t>Anthony Winrow</t>
  </si>
  <si>
    <t>1170, Kaye Ct</t>
  </si>
  <si>
    <t>Personalized Cannabis Weed Mandala Air Shoes J13 Sneakers #Dh - Women / 5 / BLACK</t>
  </si>
  <si>
    <t>J13Sneakers-1000000298646319</t>
  </si>
  <si>
    <t>thl, linh</t>
  </si>
  <si>
    <t>#SB35645</t>
  </si>
  <si>
    <t>kanroc15@gmail.com</t>
  </si>
  <si>
    <t>Personalized Softball Girl Vintage Fleece Blanket Custom Photo and Name #L - 60x80 IN</t>
  </si>
  <si>
    <t>blanket-thl-204</t>
  </si>
  <si>
    <t>Rochelle Cox</t>
  </si>
  <si>
    <t>5790, Ann St</t>
  </si>
  <si>
    <t>Gadsden</t>
  </si>
  <si>
    <t>(205)352-8085</t>
  </si>
  <si>
    <t>#SB35646</t>
  </si>
  <si>
    <t>cebrinkmann@gmail.com</t>
  </si>
  <si>
    <t>Personalized New Cat Caterpillar Tractor Hoodie 3D #Xh - HOODIE RAGLAN SLEEVE ZIP-UP / 2XL / All Print</t>
  </si>
  <si>
    <t>hoodie-14-7030536962202</t>
  </si>
  <si>
    <t>Ray Brinkmann</t>
  </si>
  <si>
    <t>9424, Treasure Lake Ct</t>
  </si>
  <si>
    <t>St James City</t>
  </si>
  <si>
    <t>#SB35647</t>
  </si>
  <si>
    <t>bradcollier80@gmail.com</t>
  </si>
  <si>
    <t>Duck hunting Camo Pink Hoodie - Legging 3D #KV - HOODIE RAGLAN SLEEVE / M / All Print</t>
  </si>
  <si>
    <t>HOODIE RAGLAN SLEEVE / M / All Print</t>
  </si>
  <si>
    <t>Johnston Catherine J</t>
  </si>
  <si>
    <t>23210 Park Rd</t>
  </si>
  <si>
    <t>Tomball</t>
  </si>
  <si>
    <t>#SB35648</t>
  </si>
  <si>
    <t>deetrajackson368@gmail.com</t>
  </si>
  <si>
    <t>Couple King Queen Chess custom name Hoodie gift for valentine #KV - AOP Unisex Raglan Zip Hoodie / 2XL / All print</t>
  </si>
  <si>
    <t>Ziphoodie-6984872493210-5</t>
  </si>
  <si>
    <t>Deetra Jackson</t>
  </si>
  <si>
    <t>39 Dales Avenue</t>
  </si>
  <si>
    <t>Jersey City</t>
  </si>
  <si>
    <t>#SB35649</t>
  </si>
  <si>
    <t>briggson54@yahoo.com</t>
  </si>
  <si>
    <t>Simple postal worker black navy classic unisex hoodie or jogger #v - AOP Unisex Raglan Hoodie / XL / Navy</t>
  </si>
  <si>
    <t>Peter Briggs</t>
  </si>
  <si>
    <t>9663 51st Avenue  S</t>
  </si>
  <si>
    <t>#SB35650</t>
  </si>
  <si>
    <t>lokers05.jl@gmail.com</t>
  </si>
  <si>
    <t>I Am The Storm Nurse Life T-Shirt 2D #KV - M / Black</t>
  </si>
  <si>
    <t>unisextshirt-6966882500762-2</t>
  </si>
  <si>
    <t>jennifer lokers</t>
  </si>
  <si>
    <t>18165 205th ave</t>
  </si>
  <si>
    <t>Big rapids</t>
  </si>
  <si>
    <t>I Am The Storm Nurse Life T-Shirt 2D #KV - 2XL / Black</t>
  </si>
  <si>
    <t>unisextshirt-6966882500762-5</t>
  </si>
  <si>
    <t>#SB35651</t>
  </si>
  <si>
    <t>raulsauceda335@gmail.com</t>
  </si>
  <si>
    <t>US Marine Corps Skull Camo Hoodie 3D All over print #v - HOODIE RAGLAN SLEEVE / L / All Print</t>
  </si>
  <si>
    <t>hoodie-SkullCamo1703V</t>
  </si>
  <si>
    <t>Raul Saucedo</t>
  </si>
  <si>
    <t>500, Connie Dr</t>
  </si>
  <si>
    <t>Hewitt</t>
  </si>
  <si>
    <t>#SB35652</t>
  </si>
  <si>
    <t>lucasaolivo@gmail.com</t>
  </si>
  <si>
    <t>Busch Light Hologram Custom Name Baseball jersey #KV - M / Full Print</t>
  </si>
  <si>
    <t>1000000277214156</t>
  </si>
  <si>
    <t>Lucas Olivo</t>
  </si>
  <si>
    <t>1701, The Greens Way</t>
  </si>
  <si>
    <t>Jacksonville Beach</t>
  </si>
  <si>
    <t>#SB35653</t>
  </si>
  <si>
    <t>mgattison7@gmail.com</t>
  </si>
  <si>
    <t>Monica Gattison</t>
  </si>
  <si>
    <t>2513 Linda Dr NW</t>
  </si>
  <si>
    <t>#SB35654</t>
  </si>
  <si>
    <t>abekete01@yahoo.com</t>
  </si>
  <si>
    <t>American flag  - Postal service worker unisex t-shirt 3D - M / Full Print</t>
  </si>
  <si>
    <t>6973659316378-2</t>
  </si>
  <si>
    <t>anthony bekete</t>
  </si>
  <si>
    <t>1007, Berwyck Ct</t>
  </si>
  <si>
    <t>Sicklerville</t>
  </si>
  <si>
    <t>Custom name &amp; text  American flag logo letter fleece bomber jacket - S / Full print</t>
  </si>
  <si>
    <t>1000000287137008-17</t>
  </si>
  <si>
    <t>#SB35655</t>
  </si>
  <si>
    <t>specjo33@aztecschools.com</t>
  </si>
  <si>
    <t>Funny Skull Haha Fuck you Hoodie 3D #KV - AOP Unisex Raglan Hoodie / L / All print</t>
  </si>
  <si>
    <t>hoodie3d-3-7035531690138</t>
  </si>
  <si>
    <t>Josh Specht</t>
  </si>
  <si>
    <t>388 Rd 2900</t>
  </si>
  <si>
    <t>Aztec</t>
  </si>
  <si>
    <t>#SB35656</t>
  </si>
  <si>
    <t>prestondavis27@gmail.com</t>
  </si>
  <si>
    <t>FedEx FE Cool Custom Name Hoodie 3D #DH - UNISEX HOODIE ZIP-UP / 3XL / All Print</t>
  </si>
  <si>
    <t>hoodiezip-6-1000000283734091</t>
  </si>
  <si>
    <t>ATANER CORP</t>
  </si>
  <si>
    <t>42050 Ecorse Rd</t>
  </si>
  <si>
    <t>Preston Davis</t>
  </si>
  <si>
    <t>Van Buren Twp</t>
  </si>
  <si>
    <t>Amazing Fedex skull black purple hoodie 3d #221221h - AOP Unisex Raglan Hoodie / 3XL / All print</t>
  </si>
  <si>
    <t>100000027504538-70</t>
  </si>
  <si>
    <t>#SB35657</t>
  </si>
  <si>
    <t>missirisg@hotmail.com</t>
  </si>
  <si>
    <t>Baseball We're At The Baseball Field Door mat - 15x25</t>
  </si>
  <si>
    <t>DOM-M-IHKUWDE</t>
  </si>
  <si>
    <t>Iris Olech</t>
  </si>
  <si>
    <t>1443, George Ct</t>
  </si>
  <si>
    <t>Benicia</t>
  </si>
  <si>
    <t>Personalized Baseball Legend Canvas Wall Art Custom Photo and Number #H - 12X18in</t>
  </si>
  <si>
    <t>canvas-thl-32361920</t>
  </si>
  <si>
    <t>#SB35658</t>
  </si>
  <si>
    <t>libertyatm1@hotmail.com</t>
  </si>
  <si>
    <t>Artie Schulz</t>
  </si>
  <si>
    <t>1619, Juno Trl</t>
  </si>
  <si>
    <t>Astor</t>
  </si>
  <si>
    <t>407-408-9964</t>
  </si>
  <si>
    <t>#SB35659</t>
  </si>
  <si>
    <t>shellbantin@gmail.com</t>
  </si>
  <si>
    <t>Custom name Arborist army green &amp; black hoodie 3d #v - AOP Unisex Raglan Hoodie / XL / Black</t>
  </si>
  <si>
    <t>100000027504538-1-20</t>
  </si>
  <si>
    <t>Michelle Bantin</t>
  </si>
  <si>
    <t>165 Cedargrove Cir</t>
  </si>
  <si>
    <t>Cheektowaga</t>
  </si>
  <si>
    <t>#SB35660</t>
  </si>
  <si>
    <t>meadows2535@aol.com</t>
  </si>
  <si>
    <t>Custom name black &amp; white Darts unisex t-shirt 3d #050122l - L / Full Print</t>
  </si>
  <si>
    <t>L / Full Print</t>
  </si>
  <si>
    <t>1000000288622448-2</t>
  </si>
  <si>
    <t>Katie Orlikowski</t>
  </si>
  <si>
    <t>8860 Rollin Sunset Dr</t>
  </si>
  <si>
    <t>Winona</t>
  </si>
  <si>
    <t>Custom name black &amp; white Darts unisex t-shirt 3d #050122l - 2XL / Full Print</t>
  </si>
  <si>
    <t>2XL / Full Print</t>
  </si>
  <si>
    <t>Custom name American flag scratch Darts unisex t-shirt 3d #231221h - 2XL / Full Print</t>
  </si>
  <si>
    <t>1000000288622448-17</t>
  </si>
  <si>
    <t>Custom name American flag scratch Darts unisex t-shirt 3d #231221h - L / Full Print</t>
  </si>
  <si>
    <t>Custom name American flag scratch Darts unisex t-shirt 3d #231221h - XL / Full Print</t>
  </si>
  <si>
    <t>XL / Full Print</t>
  </si>
  <si>
    <t>#SB35661</t>
  </si>
  <si>
    <t>mayra.gonzalez2003@gmail.co</t>
  </si>
  <si>
    <t>Skull CAT tractor 2022 diesel Hoodie 3D #Xh - HOODIE RAGLAN SLEEVE / 2XL / All Print</t>
  </si>
  <si>
    <t>Mayra Gonzalez</t>
  </si>
  <si>
    <t>4763, Yuma Ave</t>
  </si>
  <si>
    <t>Oceanside</t>
  </si>
  <si>
    <t>#SB35662</t>
  </si>
  <si>
    <t>clouteaa@yahoo.com</t>
  </si>
  <si>
    <t>Custom name  postal worker army olive green color hoodie 3D #v - AOP Unisex Raglan Hoodie / XL / All print</t>
  </si>
  <si>
    <t>7005609787546-4</t>
  </si>
  <si>
    <t>Jeff Cloutier Jr</t>
  </si>
  <si>
    <t>1164 Partridge Dr</t>
  </si>
  <si>
    <t>Carson city</t>
  </si>
  <si>
    <t>United States postal worker strong man steel pattern hoodie 3D #v - AOP Unisex Raglan Zip Hoodie / 2XL / All print</t>
  </si>
  <si>
    <t>7005609787546-13</t>
  </si>
  <si>
    <t>#SB35663</t>
  </si>
  <si>
    <t>Tetealln6@gmail.com</t>
  </si>
  <si>
    <t>Personalized Color Her King His Queen Crown Couple Hoodie or Joggers #Xh - Unisex Joggers / M / Her King</t>
  </si>
  <si>
    <t>Talya Allen</t>
  </si>
  <si>
    <t>813, Oak Street Ext</t>
  </si>
  <si>
    <t>Conway</t>
  </si>
  <si>
    <t>#SB35664</t>
  </si>
  <si>
    <t>usmcnadeau@gmail.com</t>
  </si>
  <si>
    <t>Custom Name US Army Camo Pattern Polo Shirt #kv - 2XL / Full Print</t>
  </si>
  <si>
    <t>Nicholas Nadeau</t>
  </si>
  <si>
    <t>8, Lewis St</t>
  </si>
  <si>
    <t>Milford, Town of</t>
  </si>
  <si>
    <t>#SB35665</t>
  </si>
  <si>
    <t>shereseparker7414@icloud.com</t>
  </si>
  <si>
    <t>Fedex Racing Fleece Hoodie 3D #301121DH - Fleece Hoodie / L / All print</t>
  </si>
  <si>
    <t>hoodie3d-3-1000000286744305</t>
  </si>
  <si>
    <t>Sherese Parker</t>
  </si>
  <si>
    <t>216 2nd Ave South</t>
  </si>
  <si>
    <t>South St Paul</t>
  </si>
  <si>
    <t>Fedex Racing Fleece Hoodie 3D #301121DH - Fleece Hoodie / XL / All print</t>
  </si>
  <si>
    <t>hoodie3d-4-1000000286744305</t>
  </si>
  <si>
    <t>#SB35666</t>
  </si>
  <si>
    <t>FedEx Express Custom Name Hoodie 3D #DH - AOP UNISEX HOODIE / L / All Print</t>
  </si>
  <si>
    <t>hoodie-3-1000000283732981</t>
  </si>
  <si>
    <t>#SB35667</t>
  </si>
  <si>
    <t>caramandavid@aol.com</t>
  </si>
  <si>
    <t>Stitch Couple Together Forever Hoodie 3D #70121L - UNISEX HOODIE ZIP-UP / M / All Print</t>
  </si>
  <si>
    <t>hoodiezip-2-1000000281685485</t>
  </si>
  <si>
    <t>David Caraman</t>
  </si>
  <si>
    <t>431 Pawtucket Ave</t>
  </si>
  <si>
    <t>#SB35668</t>
  </si>
  <si>
    <t>antdbzb@gmail.com</t>
  </si>
  <si>
    <t>Ghostface Scream Custom name Hoodie 3D #KV - HOODIE RAGLAN SLEEVE / M / All Print</t>
  </si>
  <si>
    <t>1000000278167828</t>
  </si>
  <si>
    <t>Nikki Knight</t>
  </si>
  <si>
    <t>6395 HOAGLAND BLACKSTUB RD</t>
  </si>
  <si>
    <t>Cortland</t>
  </si>
  <si>
    <t>#SB35669</t>
  </si>
  <si>
    <t>deweyroe@gmail.com</t>
  </si>
  <si>
    <t>Eagles Canada Flag &amp; American Flag Wall Art Metal Cut Sign #KV - All print / 24 x 24 inch</t>
  </si>
  <si>
    <t>Dewey Roe</t>
  </si>
  <si>
    <t>1000 Wiggins Pass Road</t>
  </si>
  <si>
    <t>lot 331</t>
  </si>
  <si>
    <t>#SB35670</t>
  </si>
  <si>
    <t>bbrin2267@gmail.com</t>
  </si>
  <si>
    <t>Not all who wander are lost sunflower jeep girl hoodie - legging 3D #h - HOODIE RAGLAN SLEEVE / M / All Print</t>
  </si>
  <si>
    <t>1000000289116094-22</t>
  </si>
  <si>
    <t>Tammie Price</t>
  </si>
  <si>
    <t>211 Blaine Ave</t>
  </si>
  <si>
    <t>Galesburg</t>
  </si>
  <si>
    <t>Sunflower JP flag leather jacket hooded #170122h - M / Black</t>
  </si>
  <si>
    <t>1000000317355461-8</t>
  </si>
  <si>
    <t>#SB35671</t>
  </si>
  <si>
    <t>Hall81385@yahoo.com</t>
  </si>
  <si>
    <t>Brandon Hall</t>
  </si>
  <si>
    <t>5842 8th Street</t>
  </si>
  <si>
    <t>Zephyrhills</t>
  </si>
  <si>
    <t>(813)431-0164</t>
  </si>
  <si>
    <t>#SB35672</t>
  </si>
  <si>
    <t>maxwellsoffroad@charter.net</t>
  </si>
  <si>
    <t>Jeep Duck Ain't Nothing But A Jeep Thang spare tire cover #KV - All print / 34 inches / Spare Tire Cover</t>
  </si>
  <si>
    <t>Richard Maxwell</t>
  </si>
  <si>
    <t>902 East 7th</t>
  </si>
  <si>
    <t>P.O.Box 1151</t>
  </si>
  <si>
    <t>North Platte</t>
  </si>
  <si>
    <t>#SB35673</t>
  </si>
  <si>
    <t>yannietvega@yahoo.com</t>
  </si>
  <si>
    <t>Yanitza Torres-Vega</t>
  </si>
  <si>
    <t>1000 West Shore Drive</t>
  </si>
  <si>
    <t>Edgewood</t>
  </si>
  <si>
    <t>#SB35674</t>
  </si>
  <si>
    <t>NDSGardner@gmail.com</t>
  </si>
  <si>
    <t>Amazing Jeep nurse heart spare tire cover #kv - All print / 32 inches</t>
  </si>
  <si>
    <t>Nichole Gonzalez</t>
  </si>
  <si>
    <t>7210 Reading Rd</t>
  </si>
  <si>
    <t>Jeep Duck American Flag spare tire cover #KV - All print / 30 inches</t>
  </si>
  <si>
    <t>#SB35675</t>
  </si>
  <si>
    <t>bspice0791@gmail.com</t>
  </si>
  <si>
    <t>Bob Spicer</t>
  </si>
  <si>
    <t>12101 181st Avenue East</t>
  </si>
  <si>
    <t>Bonney Lake</t>
  </si>
  <si>
    <t>#SB35676</t>
  </si>
  <si>
    <t>trayvoncarter365@gmail.com</t>
  </si>
  <si>
    <t>Trayvon Carter</t>
  </si>
  <si>
    <t>30079 Stargazer Way</t>
  </si>
  <si>
    <t>Menifee</t>
  </si>
  <si>
    <t xml:space="preserve">lg, dh </t>
  </si>
  <si>
    <t>#SB35677</t>
  </si>
  <si>
    <t>dhdinky30@msn.com</t>
  </si>
  <si>
    <t>The Grinch Rock Paper Scissors I Win custom name Hoodie or Legging #HD - HOODIE RAGLAN SLEEVE / XL / All Print</t>
  </si>
  <si>
    <t>T185A-4-6637380763890</t>
  </si>
  <si>
    <t>Diane Massey</t>
  </si>
  <si>
    <t>37056, Sea Horse Rd</t>
  </si>
  <si>
    <t>Greenbackville</t>
  </si>
  <si>
    <t>The Grinch Rock Paper Scissors I Win custom name Hoodie or Legging #HD - LEGGING / XL / All Print</t>
  </si>
  <si>
    <t>LGG-4-6637380763890</t>
  </si>
  <si>
    <t>#SB35678</t>
  </si>
  <si>
    <t>ericaavina68@gmail.com</t>
  </si>
  <si>
    <t>Custom amazing Canada Hockey black red hoodie 3D - HOODIE RAGLAN SLEEVE / XL / All Print</t>
  </si>
  <si>
    <t>Erica Avina</t>
  </si>
  <si>
    <t>2308 Somerset Dr</t>
  </si>
  <si>
    <t>Stockton</t>
  </si>
  <si>
    <t>Simple Canada Hockey team black red hoodie 3D - HOODIE RAGLAN SLEEVE / XL / All Print</t>
  </si>
  <si>
    <t>#SB35679</t>
  </si>
  <si>
    <t>audra.steinbrook22@gmail.com</t>
  </si>
  <si>
    <t>It's a Jeep thing you wouldn't understand hologram flag duck jeep hoodie - legging 3D - HOODIE RAGLAN SLEEVE / M / All Print</t>
  </si>
  <si>
    <t>Audra Steinbrook</t>
  </si>
  <si>
    <t>22467 Conrad road</t>
  </si>
  <si>
    <t>South Bloomingville</t>
  </si>
  <si>
    <t>#SB35680</t>
  </si>
  <si>
    <t>cdowns5@yahoo.com</t>
  </si>
  <si>
    <t>Fishing And Busch Beer Unisex Hawaiian Shirts - Hawaiian shirt / L / Full Print</t>
  </si>
  <si>
    <t>Christopher Downs</t>
  </si>
  <si>
    <t>309 Maple Grove Road</t>
  </si>
  <si>
    <t>Northville</t>
  </si>
  <si>
    <t>#SB35681</t>
  </si>
  <si>
    <t>bedgooddarius3@gmail.com</t>
  </si>
  <si>
    <t>Darius Bedgood</t>
  </si>
  <si>
    <t>8899, W Turnberry Pl</t>
  </si>
  <si>
    <t>#SB35682</t>
  </si>
  <si>
    <t>noj_adohr@hotmail.com</t>
  </si>
  <si>
    <t>Palm Tree With Skull Pineapple Hawaiian Shirts OR Shorts #H - L / Hawaiian Shirt (NO SHORT)</t>
  </si>
  <si>
    <t>hawaiianshirt6756953718938D</t>
  </si>
  <si>
    <t>Jonathan Rhoda</t>
  </si>
  <si>
    <t>7855 S. Windermere Circle</t>
  </si>
  <si>
    <t>404-831-4603</t>
  </si>
  <si>
    <t>Palm Tree With Skull Pineapple Hawaiian Shirts OR Shorts #H - L / Hawaiian Short (NO SHIRT)</t>
  </si>
  <si>
    <t>hawaiianshirt6756953718938E</t>
  </si>
  <si>
    <t>#SB35683</t>
  </si>
  <si>
    <t>narlock44@gmail.com</t>
  </si>
  <si>
    <t>Irish I asked God to make me a better Man he sent me my Grandson T-Shirt 2D #KV - XL / Full Print</t>
  </si>
  <si>
    <t>TEE-6975215370394-4</t>
  </si>
  <si>
    <t>Kenneth Narlock</t>
  </si>
  <si>
    <t>1220stillwater</t>
  </si>
  <si>
    <t>Hartford</t>
  </si>
  <si>
    <t>#SB35684</t>
  </si>
  <si>
    <t>divale_3@hotmail.com</t>
  </si>
  <si>
    <t>Gaming D&amp;D Character Class Hit Dice Dungeons And Dragons custom Steel Tumbler #KV - 20 oz / All print</t>
  </si>
  <si>
    <t>LaDonna Dean</t>
  </si>
  <si>
    <t>19647, Highland Ridge Dr</t>
  </si>
  <si>
    <t>Eagle River</t>
  </si>
  <si>
    <t>Alaska</t>
  </si>
  <si>
    <t>AK</t>
  </si>
  <si>
    <t>_x0008_uyen, van</t>
  </si>
  <si>
    <t>#SB35685</t>
  </si>
  <si>
    <t>renelopez65@yahoo.com</t>
  </si>
  <si>
    <t>postal worker simple logo classic cap hats head wear #v - One size / All print</t>
  </si>
  <si>
    <t>Rene Lopez</t>
  </si>
  <si>
    <t>12772 Tierra Sonora</t>
  </si>
  <si>
    <t>El paso</t>
  </si>
  <si>
    <t>Vintage  postal worker classic cap hats head wear #v - One size / All print</t>
  </si>
  <si>
    <t>#SB35686</t>
  </si>
  <si>
    <t>Jlkassa@hotmail.com</t>
  </si>
  <si>
    <t>Mk Fantasia 50th Anniversary Of Magic Disney hoodie 3d #HD - AOP Unisex Raglan Hoodie / 2XL / All print</t>
  </si>
  <si>
    <t>Jason Kassa</t>
  </si>
  <si>
    <t>808 sw 1st st</t>
  </si>
  <si>
    <t>#SB35687</t>
  </si>
  <si>
    <t>kacydoster@gmail.com</t>
  </si>
  <si>
    <t>Team Roping Cowboy Blue Tribal Pattern Unisex Hawaiian Shirts #131221h - L / Full Print</t>
  </si>
  <si>
    <t>6832450568346-hawaiishirt-3</t>
  </si>
  <si>
    <t>Kacy Doster</t>
  </si>
  <si>
    <t>325, Boundary Pl</t>
  </si>
  <si>
    <t>Roswell</t>
  </si>
  <si>
    <t>Cute Team Roping Green Pink Unisex Hawaiian Shirts - Beach Shorts - Hawaiian shirt / S / Full Print</t>
  </si>
  <si>
    <t>6843641725082-1</t>
  </si>
  <si>
    <t>#SB35688</t>
  </si>
  <si>
    <t>klites19525@icloud.com</t>
  </si>
  <si>
    <t>Baseball Mom leopard Hoodie 3D #HD - AOP UNISEX HOODIE / XL / All Print</t>
  </si>
  <si>
    <t>hoodie-4-1000000284054307</t>
  </si>
  <si>
    <t>Kevin Lites</t>
  </si>
  <si>
    <t>43, Murray Ave</t>
  </si>
  <si>
    <t>Fort Stewart</t>
  </si>
  <si>
    <t>#SB35689</t>
  </si>
  <si>
    <t>Skyleryoung4484@gmail.com</t>
  </si>
  <si>
    <t>Best Skull Crown King and Queen Couple Classic Hoodie #Va - HOODIE RAGLAN SLEEVE / M</t>
  </si>
  <si>
    <t>hoodie6618313392282a</t>
  </si>
  <si>
    <t>Skyler Young</t>
  </si>
  <si>
    <t>3820 Silver Falls Dr Ne</t>
  </si>
  <si>
    <t>Silverton</t>
  </si>
  <si>
    <t>#SB35690</t>
  </si>
  <si>
    <t>elis2299@yahoo.com</t>
  </si>
  <si>
    <t>I am postal worker woman pink white hoodie 3D #v - AOP Unisex Raglan Zip Hoodie / M / All print</t>
  </si>
  <si>
    <t>Elisha Greer</t>
  </si>
  <si>
    <t>4200 Horizon North Pkwy</t>
  </si>
  <si>
    <t>Custom name postal worker batman hero navy hoodie - joggers 3D #v - AOP Unisex Joggers / M / All Print</t>
  </si>
  <si>
    <t>Custom name postal worker batman hero navy hoodie - joggers 3D #v - AOP Unisex Raglan Zip Hoodie / M / All Print</t>
  </si>
  <si>
    <t>Cool  postal worker women black legging 3D - LEGGING / S / All Print</t>
  </si>
  <si>
    <t>6998995501210-1</t>
  </si>
  <si>
    <t>postal women black legging 3D - LEGGING / S / All Print</t>
  </si>
  <si>
    <t>Postal worker girl black legging 3D #v - LEGGING / S / All Print</t>
  </si>
  <si>
    <t>6973676683418-1</t>
  </si>
  <si>
    <t>#SB35691</t>
  </si>
  <si>
    <t>lesly.l2717@gmail.com</t>
  </si>
  <si>
    <t>Mexico Personalized Custom Name Hoodie 3D #V - HOODIE RAGLAN SLEEVE / XL / ALL PRINT</t>
  </si>
  <si>
    <t>Lesly Lopez</t>
  </si>
  <si>
    <t>4009 costa del sol lane</t>
  </si>
  <si>
    <t>Mexico Camo Custom Name Hoodie - Joggers 3D #171221V - AOP Unisex Raglan Hoodie / XL / All Print</t>
  </si>
  <si>
    <t>Mexico Camo Custom Name Hoodie - Joggers 3D #171221V - Joggers / XL / All Print</t>
  </si>
  <si>
    <t>#SB35692</t>
  </si>
  <si>
    <t>erclerck03@yahoo.com</t>
  </si>
  <si>
    <t>I can do all things through Christ Hoodie 3D for Christian - AOP UNISEX HOODIE ZIP-UP / M / All Print</t>
  </si>
  <si>
    <t>hoodiezip-thl-24845</t>
  </si>
  <si>
    <t>Sara Kromer</t>
  </si>
  <si>
    <t>990 woods edge dr</t>
  </si>
  <si>
    <t>Apt. D</t>
  </si>
  <si>
    <t>Niles</t>
  </si>
  <si>
    <t>#SB35693</t>
  </si>
  <si>
    <t>Parcel Service Parcel Lover Clunky Sneakers #V - Women / 7 / Black</t>
  </si>
  <si>
    <t>#SB35694</t>
  </si>
  <si>
    <t>jimmymcintire2@gmail.com</t>
  </si>
  <si>
    <t>James Mcintire</t>
  </si>
  <si>
    <t>11490 Hwy 90 W Del Rio Tx</t>
  </si>
  <si>
    <t>Del rio</t>
  </si>
  <si>
    <t>Cornhole Is My Goal Custom Name Baseball Jersey #5721V - 2XL / All Print</t>
  </si>
  <si>
    <t>Baseball-Jersey-5-6846957027482</t>
  </si>
  <si>
    <t>#SB35695</t>
  </si>
  <si>
    <t>sparkymom70@gmail.com</t>
  </si>
  <si>
    <t>Personalized Name &amp; Birthday Month A King Was Born In September Hoodie - Joggers #v - AOP Unisex Raglan Hoodie / M / All Print</t>
  </si>
  <si>
    <t>7004006678682-10</t>
  </si>
  <si>
    <t>Debra BurgessTipton</t>
  </si>
  <si>
    <t>509 E LAWNDALE AVE</t>
  </si>
  <si>
    <t>PEORIA</t>
  </si>
  <si>
    <t>Personalized Name &amp; Birthday Month A King Was Born In September Hoodie - Joggers #v - AOP Unisex Joggers / S / All Print</t>
  </si>
  <si>
    <t>7004006678682-1</t>
  </si>
  <si>
    <t>Personalized Name Chainsaw Arborist Brown Leather Pattern Classic Cap Hats Head Wear - One size / All print</t>
  </si>
  <si>
    <t>#SB35696</t>
  </si>
  <si>
    <t>Djrichcurtis@gmail.com</t>
  </si>
  <si>
    <t>Custom name simple  postal worker old navy hoodie - jogger 3D #v - AOP Unisex Raglan Hoodie / XL / All print</t>
  </si>
  <si>
    <t>Richard Lucero</t>
  </si>
  <si>
    <t>8736 Aspen Cir</t>
  </si>
  <si>
    <t>#SB35697</t>
  </si>
  <si>
    <t>sheilab@ctfabrication.net</t>
  </si>
  <si>
    <t>Simple Shamrock Pattern Saint Patrick's Day Hawaiian Aloha Shirts #h - XL / Full Print</t>
  </si>
  <si>
    <t>Sheila Boyd</t>
  </si>
  <si>
    <t>1384, E 104th St</t>
  </si>
  <si>
    <t>Grant</t>
  </si>
  <si>
    <t>#SB35698</t>
  </si>
  <si>
    <t>stevespano13@aol.com</t>
  </si>
  <si>
    <t>Personalized your Pet photo Jeep spare tire cover #KV - All print / 30 inches / Spare Tire Cover</t>
  </si>
  <si>
    <t>Steven Spano</t>
  </si>
  <si>
    <t>340, Twin Ln S</t>
  </si>
  <si>
    <t>Wantagh</t>
  </si>
  <si>
    <t>#SB35699</t>
  </si>
  <si>
    <t>adamlelandpetersen1987@gmail.com</t>
  </si>
  <si>
    <t>Camo US Army Crack Polo Shirt #061121l - 2XL / Full Print</t>
  </si>
  <si>
    <t>6845047144602-POLO-5</t>
  </si>
  <si>
    <t>Adam Petersen</t>
  </si>
  <si>
    <t>211 Harrison St</t>
  </si>
  <si>
    <t>Beemer</t>
  </si>
  <si>
    <t>#SB35700</t>
  </si>
  <si>
    <t>tequator@gmail.com</t>
  </si>
  <si>
    <t>Eagle Patriot American Flag and US Navy Flag Wall Art Metal Cut Sign #KV - All print / 24 x 24 inch</t>
  </si>
  <si>
    <t>Chuck Norton</t>
  </si>
  <si>
    <t>1455 Orange St</t>
  </si>
  <si>
    <t>Clearwater</t>
  </si>
  <si>
    <t>#SB35701</t>
  </si>
  <si>
    <t>spoalesl@comcast.net</t>
  </si>
  <si>
    <t>Linda Spoales</t>
  </si>
  <si>
    <t>36814 Jahnigen Drive</t>
  </si>
  <si>
    <t>Frankford</t>
  </si>
  <si>
    <t>#SB35702</t>
  </si>
  <si>
    <t>Jaime.enci@gmail.com</t>
  </si>
  <si>
    <t>Tito's Handmade Vodka Simple custom name hoodie 3D #KV - AOP Unisex Raglan Hoodie / 2XL / All print</t>
  </si>
  <si>
    <t>Jaime Enci</t>
  </si>
  <si>
    <t>317 liberty st</t>
  </si>
  <si>
    <t>Carmichaels</t>
  </si>
  <si>
    <t>#SB35703</t>
  </si>
  <si>
    <t>eshlemanlynn@yahoo.com</t>
  </si>
  <si>
    <t>lynn eshleman</t>
  </si>
  <si>
    <t>12 Island Rd</t>
  </si>
  <si>
    <t>Monroeville</t>
  </si>
  <si>
    <t>#SB35704</t>
  </si>
  <si>
    <t>jforbes502@gmail.com</t>
  </si>
  <si>
    <t>Havana Nights in Cuba Hawaiian Aloha Shirts #Dh - XL / Full Print</t>
  </si>
  <si>
    <t>HWSH2-6844990062746c</t>
  </si>
  <si>
    <t>JOHN FORBES</t>
  </si>
  <si>
    <t>26 mountain heights ave</t>
  </si>
  <si>
    <t>lincoln park</t>
  </si>
  <si>
    <t>#SB35705</t>
  </si>
  <si>
    <t>nicolep@mkxoilco.com</t>
  </si>
  <si>
    <t>Girl Boss Empire Canvas Prints - 24X36in</t>
  </si>
  <si>
    <t>Nicole Payne</t>
  </si>
  <si>
    <t>130 S Center St</t>
  </si>
  <si>
    <t>MKX</t>
  </si>
  <si>
    <t>#SB35706</t>
  </si>
  <si>
    <t>Lnrey84@gmail.com</t>
  </si>
  <si>
    <t>From Our First Kiss Till Our Last Breath The Nightmare Before Christmas couple gift for Valentine hoodie 3d #HD - AOP Unisex Raglan Hoodie / L / All print</t>
  </si>
  <si>
    <t>Luis Trujillo</t>
  </si>
  <si>
    <t>Franklin St</t>
  </si>
  <si>
    <t>Weatherford</t>
  </si>
  <si>
    <t>#SB35707</t>
  </si>
  <si>
    <t>lddale@windstream.net</t>
  </si>
  <si>
    <t>Jeep Hand Blue Fire Spare Tire Cover #HD - All print / 32 inches / Spare Tire Cover with Print On Demand</t>
  </si>
  <si>
    <t>Andrea Dale</t>
  </si>
  <si>
    <t>1009 brown drive</t>
  </si>
  <si>
    <t>Ashtabula</t>
  </si>
  <si>
    <t>#SB35708</t>
  </si>
  <si>
    <t>robertjcampbell75@gmail.com</t>
  </si>
  <si>
    <t>Jesus Golden Cross Crack US Flag Classic Cap Hats Head Wear #260321V - One size / All print</t>
  </si>
  <si>
    <t>Cap-thl-26740122</t>
  </si>
  <si>
    <t>Robert Campbell</t>
  </si>
  <si>
    <t>5railroad ave</t>
  </si>
  <si>
    <t>Bridgeport</t>
  </si>
  <si>
    <t>#SB35709</t>
  </si>
  <si>
    <t>Robert.Metz.2018@gmail.com</t>
  </si>
  <si>
    <t>Bowling Aim Shoot Swear Repeat Custom Name Baseball Jersey #DH - XL / All Print</t>
  </si>
  <si>
    <t>Baseball-Jersey-4-6845128507546</t>
  </si>
  <si>
    <t>Robert Metz</t>
  </si>
  <si>
    <t>3700, S Brooks Rd</t>
  </si>
  <si>
    <t>Muskegon</t>
  </si>
  <si>
    <t>#SB35710</t>
  </si>
  <si>
    <t>sunshineofmine@icloud.com</t>
  </si>
  <si>
    <t>Corona Extra Beer Hoodie - Joggers 3D #221221Xh - AOP Unisex Raglan Hoodie / S / All Print</t>
  </si>
  <si>
    <t>hoodie-1-1000000298864484</t>
  </si>
  <si>
    <t>Rebecca Putnam</t>
  </si>
  <si>
    <t>12220 The Gates Drive</t>
  </si>
  <si>
    <t>Busch Light Beer Camo Beach Shorts #KV - Shorts / S / Full Print</t>
  </si>
  <si>
    <t>#SB35711</t>
  </si>
  <si>
    <t>refahsn20@gmail.com</t>
  </si>
  <si>
    <t>DnD Classes Collection Christmas Sweater - M / All Print</t>
  </si>
  <si>
    <t>sweater-1000000298545346</t>
  </si>
  <si>
    <t>Devon Shafer</t>
  </si>
  <si>
    <t>3205, E Daryls Way</t>
  </si>
  <si>
    <t>DnD Classes Collection Christmas Sweater - 3XL / All Print</t>
  </si>
  <si>
    <t>sweater-1000000288965082</t>
  </si>
  <si>
    <t>#SB35712</t>
  </si>
  <si>
    <t>averagejoe2004@gmail.com</t>
  </si>
  <si>
    <t>Funny Stitch Cartoon AOP Fleece Hoodie #61221Lk - Fleece hoodie / 2XL / All print</t>
  </si>
  <si>
    <t>Jonathan Staverman</t>
  </si>
  <si>
    <t>3610 17th st</t>
  </si>
  <si>
    <t>#SB35713</t>
  </si>
  <si>
    <t>victoriaortiz586@gmail.com</t>
  </si>
  <si>
    <t>Brayan Castillo</t>
  </si>
  <si>
    <t>1401, 9th St</t>
  </si>
  <si>
    <t>Lot 74</t>
  </si>
  <si>
    <t>Fort Lupton</t>
  </si>
  <si>
    <t>#SB35714</t>
  </si>
  <si>
    <t>info@brunchbosstx.com</t>
  </si>
  <si>
    <t>Custom name Juneteenth Since 1865 Black Queen Baseball Jersey #KV - 2XL / All print</t>
  </si>
  <si>
    <t>Erika Sheppard</t>
  </si>
  <si>
    <t>18911 Hardy Oak Blvd</t>
  </si>
  <si>
    <t>#SB35715</t>
  </si>
  <si>
    <t>bbolwerk12@gmail.com</t>
  </si>
  <si>
    <t>Busch Light Hawaiian Aloha Shirts #KV - 3XL / Full Print</t>
  </si>
  <si>
    <t>Brady Bolwerk</t>
  </si>
  <si>
    <t>511, Dorothy Ct</t>
  </si>
  <si>
    <t>Kimberly, Village of</t>
  </si>
  <si>
    <t>Patriotic US Flag Busch Light Beach Shorts #KV - Shorts / XL / Full Print</t>
  </si>
  <si>
    <t>Grinch Drink Busch Light Beer Christmas Hoodie 3D - AOP UNISEX HOODIE / XL / All Print</t>
  </si>
  <si>
    <t>#SB35716</t>
  </si>
  <si>
    <t>mirandalee918@gmail.com</t>
  </si>
  <si>
    <t>Custom Blankets Basketball Player  #300919V - 50x60 in</t>
  </si>
  <si>
    <t>BLC</t>
  </si>
  <si>
    <t>Miranda Lee</t>
  </si>
  <si>
    <t>20004 charlestown Bethlehem road</t>
  </si>
  <si>
    <t>Charlestown</t>
  </si>
  <si>
    <t>#SB35717</t>
  </si>
  <si>
    <t>aquacop911@comcast.net</t>
  </si>
  <si>
    <t>Jeep Octopus Camo Spare Tire Cover #HD - All print / 34 inches / Spare Tire Cover with Print On Demand</t>
  </si>
  <si>
    <t>Adam Katz</t>
  </si>
  <si>
    <t>81 Pond Hill Dr.</t>
  </si>
  <si>
    <t>FALL RIVER</t>
  </si>
  <si>
    <t>#SB35718</t>
  </si>
  <si>
    <t>bigmuskee150@me.com</t>
  </si>
  <si>
    <t>Bentley Simple Leather Jacket Hooded #161221H - 3XL / Black</t>
  </si>
  <si>
    <t>thomas godbolt</t>
  </si>
  <si>
    <t>1420 august rd</t>
  </si>
  <si>
    <t>north babylon</t>
  </si>
  <si>
    <t>#SB35719</t>
  </si>
  <si>
    <t>9mo3a1@gmail.com</t>
  </si>
  <si>
    <t>Amazing Cat Caterpillar Tractor 2021 Hoodie 3D #Xh - HOODIE RAGLAN SLEEVE / 2XL / All Print</t>
  </si>
  <si>
    <t>Stephen Lawlor</t>
  </si>
  <si>
    <t>3280 S.E. McQueen rd.</t>
  </si>
  <si>
    <t>Saint Joseph</t>
  </si>
  <si>
    <t>#SB35720</t>
  </si>
  <si>
    <t>rudy.hoofin@gmail.com</t>
  </si>
  <si>
    <t>Busch Light Black &amp; Blue Beach Shorts #KV - Shorts / M / Full Print</t>
  </si>
  <si>
    <t>Hollie Rudy</t>
  </si>
  <si>
    <t>1673 Robin Ave</t>
  </si>
  <si>
    <t>Coon Rapids</t>
  </si>
  <si>
    <t>#SB35721</t>
  </si>
  <si>
    <t>bsauer@roadrunner.com</t>
  </si>
  <si>
    <t>Hawaiian Aloha Shirts Irish St Patrick's Day Green Hat and Shamrock #2302L - XL / Full Print</t>
  </si>
  <si>
    <t>hawaiishirt-4-6635531141362</t>
  </si>
  <si>
    <t>Robert Sauer</t>
  </si>
  <si>
    <t>221 hillcrest rd</t>
  </si>
  <si>
    <t>East aurora</t>
  </si>
  <si>
    <t>Hawaiian Aloha Shirts Happy St Patrick's Day Irish Shamrock Shape #402DH - XL / Full Print</t>
  </si>
  <si>
    <t>hawaiian-DayIrishShamrockShape1902DH</t>
  </si>
  <si>
    <t>#SB35722</t>
  </si>
  <si>
    <t>rongroves52@yahoo.com</t>
  </si>
  <si>
    <t>Amazing sunflower on wooden pattern rectangle rug - L / Full print</t>
  </si>
  <si>
    <t>RER-L-12FJAZK</t>
  </si>
  <si>
    <t>Ron Groves</t>
  </si>
  <si>
    <t>18309 E County Road 750n</t>
  </si>
  <si>
    <t>#SB35723</t>
  </si>
  <si>
    <t>kuenzelguy23@gmail.com</t>
  </si>
  <si>
    <t>Christian Jesus - God is bigger than Lion King Blue Black Hoodie 3D #v - HOODIE RAGLAN SLEEVE / 3XL / All Print</t>
  </si>
  <si>
    <t>Guy Kuenzel</t>
  </si>
  <si>
    <t>102 Skelf lane</t>
  </si>
  <si>
    <t>chickamauga</t>
  </si>
  <si>
    <t>#SB35724</t>
  </si>
  <si>
    <t>silentserenade19@yahoo.com</t>
  </si>
  <si>
    <t>Edward Foley</t>
  </si>
  <si>
    <t>6023, Whisper Ridge Ln</t>
  </si>
  <si>
    <t>Corryton</t>
  </si>
  <si>
    <t>307-231-6403</t>
  </si>
  <si>
    <t>#SB35725</t>
  </si>
  <si>
    <t>puzzlewizard66@gmail.com</t>
  </si>
  <si>
    <t>Chip 'n' Dale custom name &amp; number Baseball Jersey #KV - S / Full Print</t>
  </si>
  <si>
    <t>baseballjersey-1-7015910015130</t>
  </si>
  <si>
    <t>timothy walsh</t>
  </si>
  <si>
    <t>700, 7th St E</t>
  </si>
  <si>
    <t>Monticello</t>
  </si>
  <si>
    <t>#SB35726</t>
  </si>
  <si>
    <t>jakewalters223@icloud.com</t>
  </si>
  <si>
    <t>Custom Name Irish Shamrock Green Baseball Jersey #281021l - M / Full Print</t>
  </si>
  <si>
    <t>6910149722266-baseballjersey-2</t>
  </si>
  <si>
    <t>Jake Walters</t>
  </si>
  <si>
    <t>204 Secretariat Drive</t>
  </si>
  <si>
    <t>Unit R</t>
  </si>
  <si>
    <t>Havre De Grace</t>
  </si>
  <si>
    <t>#SB35727</t>
  </si>
  <si>
    <t>aoweston@comcast.net</t>
  </si>
  <si>
    <t>Christmas Hoodie 3D - Zip Hoodie Drawstring Graphic Santa #DH - AOP UNISEX HOODIE / L / All Print</t>
  </si>
  <si>
    <t>hoodie-thl-24838</t>
  </si>
  <si>
    <t>Appleton Weston</t>
  </si>
  <si>
    <t>111 Levert Avenue</t>
  </si>
  <si>
    <t>Mobile</t>
  </si>
  <si>
    <t>#SB35728</t>
  </si>
  <si>
    <t>zubolou@yahoo.com</t>
  </si>
  <si>
    <t>Simple black Ford Shelby snake hoodie 3D - AOP Unisex Raglan Hoodie / M / Full print</t>
  </si>
  <si>
    <t>Terri McMurray</t>
  </si>
  <si>
    <t>524 Kim St</t>
  </si>
  <si>
    <t>Sulphur</t>
  </si>
  <si>
    <t>#SB35729</t>
  </si>
  <si>
    <t>Williams.devante@aol.com</t>
  </si>
  <si>
    <t>Black King Crown Baseball Jersey - M / Full Print</t>
  </si>
  <si>
    <t>baseballjersey-2-6974139236506</t>
  </si>
  <si>
    <t>Devante Williams</t>
  </si>
  <si>
    <t>5114, Michaux Rd</t>
  </si>
  <si>
    <t>Greensboro</t>
  </si>
  <si>
    <t>#SB35730</t>
  </si>
  <si>
    <t>Chola1968@yahoo.com</t>
  </si>
  <si>
    <t>Jeep Girl American flag flip flop spare tire cover #KV - All print / 32 inches</t>
  </si>
  <si>
    <t>Ramona Simpson</t>
  </si>
  <si>
    <t>1638, State Highway 176</t>
  </si>
  <si>
    <t>Galena</t>
  </si>
  <si>
    <t>#SB35731</t>
  </si>
  <si>
    <t>1elmoboy1964@gmail.com</t>
  </si>
  <si>
    <t>Love beach and dog hologram Jeep girl spare tire cover #l - All print / 32 inches</t>
  </si>
  <si>
    <t>Wistar Stevens</t>
  </si>
  <si>
    <t>69 Apple tree lane</t>
  </si>
  <si>
    <t>Roxboro</t>
  </si>
  <si>
    <t>ntl, hoa</t>
  </si>
  <si>
    <t>#SB35732</t>
  </si>
  <si>
    <t>lazodiana616@gmail.com</t>
  </si>
  <si>
    <t>M&amp;M's Candy Candy Yellow Hoodie 3D #011221Xh - HOODIE RAGLAN SLEEVE / M / All Print</t>
  </si>
  <si>
    <t>Diana Avarez</t>
  </si>
  <si>
    <t>21 Edward Street</t>
  </si>
  <si>
    <t>Ossining</t>
  </si>
  <si>
    <t>#SB35733</t>
  </si>
  <si>
    <t>kiwikane@gmail.com</t>
  </si>
  <si>
    <t>Funny Rugrats pink blue tie dye hoodie 3D #011221l - AOP Unisex Raglan Hoodie / XL / Blue</t>
  </si>
  <si>
    <t>1000000288622448-33</t>
  </si>
  <si>
    <t>John Kane</t>
  </si>
  <si>
    <t>1717 Oak Street</t>
  </si>
  <si>
    <t>#SB35734</t>
  </si>
  <si>
    <t>antoinethomas1988@gmail.com</t>
  </si>
  <si>
    <t>FedEx vintage custom name hoodie 3D #KV - AOP Unisex Raglan Zip Hoodie / 5XL / All print</t>
  </si>
  <si>
    <t>6993167319194-16</t>
  </si>
  <si>
    <t>Antoine Thomas</t>
  </si>
  <si>
    <t>11700 Ravensclaw Lane</t>
  </si>
  <si>
    <t>#SB35735</t>
  </si>
  <si>
    <t>ronyourd@aol.com</t>
  </si>
  <si>
    <t>American Flag Lacrosse custom name &amp; number Canvas Prints #KV - 12X18in / All print</t>
  </si>
  <si>
    <t>Yourd Moore</t>
  </si>
  <si>
    <t>1615 East Ave</t>
  </si>
  <si>
    <t>McLean</t>
  </si>
  <si>
    <t>#SB35736</t>
  </si>
  <si>
    <t>annesandler@icloud.com</t>
  </si>
  <si>
    <t>Lion King Cool Canvas Prints #710V - 16X24in</t>
  </si>
  <si>
    <t>Anne Leech</t>
  </si>
  <si>
    <t>4 Sheraton Drive</t>
  </si>
  <si>
    <t>Saint Louis</t>
  </si>
  <si>
    <t>#SB35737</t>
  </si>
  <si>
    <t>zxeric@aol.com</t>
  </si>
  <si>
    <t>Sunny Skull Fire Custom name Baseball Jersey #KV - 2XL / All print</t>
  </si>
  <si>
    <t>Eric Rice</t>
  </si>
  <si>
    <t>9738 Rochester Rd</t>
  </si>
  <si>
    <t>Middleport</t>
  </si>
  <si>
    <t>Sunny Skull Fire Custom name Baseball Jersey #KV - XL / All print</t>
  </si>
  <si>
    <t>#SB35738</t>
  </si>
  <si>
    <t>Bornsyco1@yqhoo.com</t>
  </si>
  <si>
    <t>Dart Blue fire Custom Name Polo Shirt 2 #KV - 2XL / Full Print</t>
  </si>
  <si>
    <t>polo-thl-57349910-2</t>
  </si>
  <si>
    <t>Kevin Reay</t>
  </si>
  <si>
    <t>6170, Atwood Ave</t>
  </si>
  <si>
    <t>Dart Blue fire Custom Name Polo Shirt 2 #KV - 3XL / Full Print</t>
  </si>
  <si>
    <t>polo-thl-57349910-3</t>
  </si>
  <si>
    <t>Dart Blue fire Custom Name Polo Shirt #KV - XL / Full Print</t>
  </si>
  <si>
    <t>polo-thl-57349910-X</t>
  </si>
  <si>
    <t>Dart Blue fire Custom Name Polo Shirt #KV - 3XL / Full Print</t>
  </si>
  <si>
    <t>Dart Blue fire Custom Name Polo Shirt #KV - S / Full Print</t>
  </si>
  <si>
    <t>polo-thl-297819896-S</t>
  </si>
  <si>
    <t>#SB35739</t>
  </si>
  <si>
    <t>bradym6366@gmail.com</t>
  </si>
  <si>
    <t>Christian Jesus One Nation Under God American Flag Polo Shirt - 5XL / Full Print</t>
  </si>
  <si>
    <t>Brady Middleton</t>
  </si>
  <si>
    <t>90 Cardinal Ct</t>
  </si>
  <si>
    <t>Lafayette</t>
  </si>
  <si>
    <t>#SB35740</t>
  </si>
  <si>
    <t>chipblacker@yahoo.com</t>
  </si>
  <si>
    <t>Amazing Colorful Happy Mardi Gras 2021 Hawaiian Shirts #180221h - XL / Full Print</t>
  </si>
  <si>
    <t>6156024971418-4</t>
  </si>
  <si>
    <t>Lawrence Blacker</t>
  </si>
  <si>
    <t>157 Tranquil Drive</t>
  </si>
  <si>
    <t>Xenia</t>
  </si>
  <si>
    <t>#SB35741</t>
  </si>
  <si>
    <t>mikegenta1313@gmail.com</t>
  </si>
  <si>
    <t>Mike Genta</t>
  </si>
  <si>
    <t>833, S 2500 W</t>
  </si>
  <si>
    <t>#SB35742</t>
  </si>
  <si>
    <t>Troymartin8300@gmail.com</t>
  </si>
  <si>
    <t>Busch Light forest custom name Hoodie 3D #KV - AOP UNISEX HOODIE / XL / All Print</t>
  </si>
  <si>
    <t>hoodie-4-1000000281387956</t>
  </si>
  <si>
    <t>troy martin</t>
  </si>
  <si>
    <t>9643, N Osborn Rd</t>
  </si>
  <si>
    <t>Elwell</t>
  </si>
  <si>
    <t>#SB35743</t>
  </si>
  <si>
    <t>Eggwin23@comcast.net</t>
  </si>
  <si>
    <t>Custom name simple  postal worker old navy hoodie - jogger 3D #v - AOP Unisex Raglan Hoodie / L / All print</t>
  </si>
  <si>
    <t>Edwin Perez</t>
  </si>
  <si>
    <t>1313, Glenwood Ave</t>
  </si>
  <si>
    <t>#SB35744</t>
  </si>
  <si>
    <t>cynthiayoungmba@gmail.com</t>
  </si>
  <si>
    <t>Black Girl Magic Custom Name Baseball Jersey - M / Full Print</t>
  </si>
  <si>
    <t>baseballjersey-2-6968497340570</t>
  </si>
  <si>
    <t>Cynthia Young</t>
  </si>
  <si>
    <t>5513 Tipperlinn Way</t>
  </si>
  <si>
    <t>#SB35745</t>
  </si>
  <si>
    <t>rnaso63@gmail.com</t>
  </si>
  <si>
    <t>Just A Girl Who Loves Beach And Jeep Hoodie 3D #kv - HOODIE RAGLAN SLEEVE ZIP-UP / L / All print</t>
  </si>
  <si>
    <t>Ron Naso</t>
  </si>
  <si>
    <t>134 Harbor Way</t>
  </si>
  <si>
    <t>South Amboy</t>
  </si>
  <si>
    <t>#SB35746</t>
  </si>
  <si>
    <t>jbraat71@gmail.com</t>
  </si>
  <si>
    <t>Custom Name Black Parcel Service Baseball Jersey #v - 4XL / Full Print</t>
  </si>
  <si>
    <t>JOEL BRAATEN</t>
  </si>
  <si>
    <t>109 WINDWARD AVE,</t>
  </si>
  <si>
    <t>BEACHWOOD</t>
  </si>
  <si>
    <t>#SB35747</t>
  </si>
  <si>
    <t>carneishaquigg86@gmail.com</t>
  </si>
  <si>
    <t>Black Girl Magic Custom Name Baseball Jersey - 2XL / Full Print</t>
  </si>
  <si>
    <t>baseballjersey-5-6968497340570</t>
  </si>
  <si>
    <t>Carneisha Quigg</t>
  </si>
  <si>
    <t>5620, E McKinley Ave</t>
  </si>
  <si>
    <t>#SB35748</t>
  </si>
  <si>
    <t>Surfrdog7@aol.com</t>
  </si>
  <si>
    <t>Thomas Chontofalsky</t>
  </si>
  <si>
    <t>1306 Farallone Ave</t>
  </si>
  <si>
    <t>Fircrest</t>
  </si>
  <si>
    <t>#SB35749</t>
  </si>
  <si>
    <t>moxiegirl69@icloud.com</t>
  </si>
  <si>
    <t>Zero f*cks given skull rose smoke rainbow Hoodie 3D All over print #V - HOODIE RAGLAN SLEEVE / 4XL / All Print</t>
  </si>
  <si>
    <t>hoodie-Zerofucksgiven1304Vi</t>
  </si>
  <si>
    <t>Felicia Morrison</t>
  </si>
  <si>
    <t>120 Depot Street Ext</t>
  </si>
  <si>
    <t>Danby</t>
  </si>
  <si>
    <t>#SB35750</t>
  </si>
  <si>
    <t>weaver514@hotmail.com</t>
  </si>
  <si>
    <t>Elyse Weaver</t>
  </si>
  <si>
    <t>15102 Cider Wood Ct</t>
  </si>
  <si>
    <t>#SB35751</t>
  </si>
  <si>
    <t>zwalker206@gmail.com</t>
  </si>
  <si>
    <t>Custom photo Valentine's gift for him/ her heart balloons night light - Default / All print</t>
  </si>
  <si>
    <t>Alexsis Rodgers</t>
  </si>
  <si>
    <t>472, Muskingum Dr</t>
  </si>
  <si>
    <t>Marietta</t>
  </si>
  <si>
    <t>#SB35752</t>
  </si>
  <si>
    <t>67mustangdrvr@att.net</t>
  </si>
  <si>
    <t>Lani Gregory</t>
  </si>
  <si>
    <t>4243, S Logan Ave</t>
  </si>
  <si>
    <t>#SB35753</t>
  </si>
  <si>
    <t>wmandolph3@gmail.com</t>
  </si>
  <si>
    <t>William Mandolph</t>
  </si>
  <si>
    <t>7900 Burrington Street</t>
  </si>
  <si>
    <t>Custom name Mick*y mouse Disney land red Baseball jersey #161221h - XL / RED</t>
  </si>
  <si>
    <t>#SB35754</t>
  </si>
  <si>
    <t>philgirrbach@aol.com</t>
  </si>
  <si>
    <t>Faith Over Fear Jesus Cross Lion Classic Cap Hats #100921V - One size / All print</t>
  </si>
  <si>
    <t>Cephas Justice</t>
  </si>
  <si>
    <t>123 E Pleasant St</t>
  </si>
  <si>
    <t>River Rouge</t>
  </si>
  <si>
    <t>#SB35755</t>
  </si>
  <si>
    <t>cueballs1414@yahoo.com</t>
  </si>
  <si>
    <t>USPS Under Armor Simple custom name hoodie 3D #KV - AOP Unisex Raglan Hoodie / 2XL / Dark blue</t>
  </si>
  <si>
    <t>Jim Leising</t>
  </si>
  <si>
    <t>411 Seneca st</t>
  </si>
  <si>
    <t>Jonesville</t>
  </si>
  <si>
    <t>#SB35756</t>
  </si>
  <si>
    <t>kwoods430@aol.com</t>
  </si>
  <si>
    <t>Custom Name Scorpio Zodiac Black Yellow Classic Cap Hats Head Wear #230821h - One size / All print</t>
  </si>
  <si>
    <t>Kevin Woods</t>
  </si>
  <si>
    <t>45863 Coventry Ct</t>
  </si>
  <si>
    <t>LANCASTER</t>
  </si>
  <si>
    <t>#SB35757</t>
  </si>
  <si>
    <t>WardM@vmcmail.com</t>
  </si>
  <si>
    <t>Back the brave American flag patriot Jeep Independence day spare tire cover #151121h - All print / 34 inches</t>
  </si>
  <si>
    <t>Murphy Ward</t>
  </si>
  <si>
    <t>320, CR-1240</t>
  </si>
  <si>
    <t>Vinemont</t>
  </si>
  <si>
    <t>#SB35758</t>
  </si>
  <si>
    <t>marosanaq@gmail.com</t>
  </si>
  <si>
    <t>Cool JP compass iron black spare tire cover #h - Spare Tire Cover With Backup Camera Hole / All print / 32 inches</t>
  </si>
  <si>
    <t>1000007746843438-5</t>
  </si>
  <si>
    <t>Maria Aquino</t>
  </si>
  <si>
    <t>24823 Marine Avenue</t>
  </si>
  <si>
    <t>Carson</t>
  </si>
  <si>
    <t>#SB35759</t>
  </si>
  <si>
    <t>mariowinch04@gmail.com</t>
  </si>
  <si>
    <t>Couple Wolf Love - Her King His Queen Hoodie - Joggers #201021h - AOP Unisex Joggers / M / All Print</t>
  </si>
  <si>
    <t>7004006678682-2</t>
  </si>
  <si>
    <t>Mario Winch</t>
  </si>
  <si>
    <t>424, N Litchfield Ave</t>
  </si>
  <si>
    <t>Litchfield</t>
  </si>
  <si>
    <t>Couple Wolf Love - Her King His Queen Hoodie - Joggers #201021h - AOP Unisex Raglan Hoodie / M / All Print</t>
  </si>
  <si>
    <t>Couple Wolf Love - Her King His Queen Hoodie - Joggers #201021h - AOP Unisex Raglan Hoodie / S / All Print</t>
  </si>
  <si>
    <t>#SB35760</t>
  </si>
  <si>
    <t>sreatta88@aol.com</t>
  </si>
  <si>
    <t>Steven Pasarow</t>
  </si>
  <si>
    <t>1575 West Wilson Street</t>
  </si>
  <si>
    <t>Banning</t>
  </si>
  <si>
    <t>#SB35761</t>
  </si>
  <si>
    <t>deaver.1226@gmail.com</t>
  </si>
  <si>
    <t>Custom name galaxy Darts unisex t-shirt 3d #211221l - M / Full Print</t>
  </si>
  <si>
    <t>1000000288622448-9</t>
  </si>
  <si>
    <t>Breanna Deaver</t>
  </si>
  <si>
    <t>203 9th st se</t>
  </si>
  <si>
    <t>Rugby</t>
  </si>
  <si>
    <t>(701)681-1226</t>
  </si>
  <si>
    <t>Custom name galaxy Darts unisex t-shirt 3d #211221l - XL / Full Print</t>
  </si>
  <si>
    <t>Custom name galaxy Darts unisex t-shirt 3d #211221l - L / Full Print</t>
  </si>
  <si>
    <t>#SB35762</t>
  </si>
  <si>
    <t>robertspursfan2@aol.com</t>
  </si>
  <si>
    <t>Christmas Grinch Santa Custom Name Baseball Jersey #HD - 3XL / Full Print</t>
  </si>
  <si>
    <t>baseballjersey-6-1000000285641981</t>
  </si>
  <si>
    <t>Robert Solis</t>
  </si>
  <si>
    <t>426, Kopplow Pl</t>
  </si>
  <si>
    <t>210-413-3746</t>
  </si>
  <si>
    <t>Custom name Mick*y mouse Disney land red Baseball jersey #161221h - 3XL / BLACK</t>
  </si>
  <si>
    <t>6993106665626-baseballjersey-6</t>
  </si>
  <si>
    <t>Mk Fantasia 50th Anniversary Of Magic Disney hoodie 3d #HD - AOP Unisex Raglan Zip Hoodie / 3XL / All print</t>
  </si>
  <si>
    <t>Grinch Face Custom Name Baseball Jersey #81221L - 3XL / Full Print</t>
  </si>
  <si>
    <t>#SB35763</t>
  </si>
  <si>
    <t>mdukes6373@aol.com</t>
  </si>
  <si>
    <t>Personalized name postal worker navy hoodie 3D - AOP Unisex Raglan Hoodie / XL / Full print</t>
  </si>
  <si>
    <t>Melvin dukes</t>
  </si>
  <si>
    <t>387, Noah Ct</t>
  </si>
  <si>
    <t>Belle Glade</t>
  </si>
  <si>
    <t>#SB35764</t>
  </si>
  <si>
    <t>jaydendeboer66@gmail.com</t>
  </si>
  <si>
    <t>Simple white Busch hoodie 3D #221221h - AOP Unisex Raglan Hoodie / L / All print</t>
  </si>
  <si>
    <t>Jayden Deboer</t>
  </si>
  <si>
    <t>815, 8th St</t>
  </si>
  <si>
    <t>Sibley</t>
  </si>
  <si>
    <t>#SB35765</t>
  </si>
  <si>
    <t>chrissyk4576@hotmail.com</t>
  </si>
  <si>
    <t>Christine KOTSAY</t>
  </si>
  <si>
    <t>1771banberry run</t>
  </si>
  <si>
    <t>The Villages</t>
  </si>
  <si>
    <t>#SB35766</t>
  </si>
  <si>
    <t>ryang1761@gmail.com</t>
  </si>
  <si>
    <t>Ryan Garrett</t>
  </si>
  <si>
    <t>1858, E 603rd Ln</t>
  </si>
  <si>
    <t>#SB35767</t>
  </si>
  <si>
    <t>kimberlyjramirez16@hotmail.com</t>
  </si>
  <si>
    <t>Amazon Prime Skull Custom Name Unisex AOP T-Shirt #V - 2XL / Full Print</t>
  </si>
  <si>
    <t>TEE-5-1000000283748473</t>
  </si>
  <si>
    <t>Kimberly Ramirez</t>
  </si>
  <si>
    <t>741 Lee Drive</t>
  </si>
  <si>
    <t>Sacramento</t>
  </si>
  <si>
    <t>#SB35768</t>
  </si>
  <si>
    <t>DHL Skull custom name t-shirt 3D #KV - 2XL / Full Print</t>
  </si>
  <si>
    <t>6989101072538-5</t>
  </si>
  <si>
    <t>#SB35769</t>
  </si>
  <si>
    <t>tonyfats1206@gmail.com</t>
  </si>
  <si>
    <t>Custom name awesome Amazon Prime guaranteed delivery t-shirt - hoodie 3D #011221l - UNISEX T-SHIRT 3D / 4XL / All print</t>
  </si>
  <si>
    <t>Anthony Barnes</t>
  </si>
  <si>
    <t>3092 Kendal Lane</t>
  </si>
  <si>
    <t>Twinsburg</t>
  </si>
  <si>
    <t>#SB35770</t>
  </si>
  <si>
    <t>edwardsreginald57@gmail.com</t>
  </si>
  <si>
    <t>Simple postal worker black navy classic unisex hoodie or jogger #v - AOP Unisex Raglan Hoodie / M / Navy</t>
  </si>
  <si>
    <t>Reginald Edwards</t>
  </si>
  <si>
    <t>1200, Old Bardwell Rd</t>
  </si>
  <si>
    <t>Ennis</t>
  </si>
  <si>
    <t>Simple postal worker black navy classic unisex hoodie or jogger #v - AOP Unisex Raglan Hoodie / M / Black</t>
  </si>
  <si>
    <t>#SB35771</t>
  </si>
  <si>
    <t>Simple postal worker black navy classic unisex hoodie or jogger #v - AOP Unisex Joggers / S / Navy</t>
  </si>
  <si>
    <t>#SB35772</t>
  </si>
  <si>
    <t>Simple postal worker black navy classic unisex hoodie or jogger #v - AOP Unisex Joggers / M / Black</t>
  </si>
  <si>
    <t>#SB35773</t>
  </si>
  <si>
    <t>angela.walker_26@yahoo.com</t>
  </si>
  <si>
    <t>Angela Walker</t>
  </si>
  <si>
    <t>1741, Gill St</t>
  </si>
  <si>
    <t>Blue Mound</t>
  </si>
  <si>
    <t>#SB35774</t>
  </si>
  <si>
    <t>dragontales31@hotmail.com</t>
  </si>
  <si>
    <t>Please Be Patient with Me I Have Autism AOP Sweater - 2XL / All Print</t>
  </si>
  <si>
    <t>sweater-thl-279159939</t>
  </si>
  <si>
    <t>Susan Khatri</t>
  </si>
  <si>
    <t>5005 Richmond Dr</t>
  </si>
  <si>
    <t>Edina</t>
  </si>
  <si>
    <t>#SB35775</t>
  </si>
  <si>
    <t>d.woods@yahoo.com</t>
  </si>
  <si>
    <t>Simple black&amp; navy  logo postal worker Classic Cap Hats Head Wear #v - One size / All print</t>
  </si>
  <si>
    <t>7003670511770</t>
  </si>
  <si>
    <t>Deborah Woods</t>
  </si>
  <si>
    <t>346 Weldon Road</t>
  </si>
  <si>
    <t>Gouverneur</t>
  </si>
  <si>
    <t>#SB35776</t>
  </si>
  <si>
    <t>tc2044cheney@gmail.com</t>
  </si>
  <si>
    <t>US Marine Red Hibiscus Hawaiian Aloha Shirts #dh - 3XL / Full Print</t>
  </si>
  <si>
    <t>6137452855450-6</t>
  </si>
  <si>
    <t>Thomas Cheney</t>
  </si>
  <si>
    <t>1373 Savannah Woods Drive</t>
  </si>
  <si>
    <t>Edgerton</t>
  </si>
  <si>
    <t>#SB35777</t>
  </si>
  <si>
    <t>johntico90@gmail.com</t>
  </si>
  <si>
    <t>Lion King Cool Canvas Prints #710V - 24X36in</t>
  </si>
  <si>
    <t>john navarro</t>
  </si>
  <si>
    <t>219 Earle Dr</t>
  </si>
  <si>
    <t>Lion King And Queen Canvas Prints #3107DH - 24X36in</t>
  </si>
  <si>
    <t>#SB35778</t>
  </si>
  <si>
    <t>meagenspraycar@yahoo.com</t>
  </si>
  <si>
    <t>Valentine's Gift SpongeBob Cartoon Couple Hoodie 3D #Dh - HOODIE RAGLAN SLEEVE / 2XL / Yellow Character</t>
  </si>
  <si>
    <t>Meagen Spraycar</t>
  </si>
  <si>
    <t>6117 Black Gypsum Ct</t>
  </si>
  <si>
    <t>diep,  van</t>
  </si>
  <si>
    <t>#SB35779</t>
  </si>
  <si>
    <t>connorhall03@gmail.com</t>
  </si>
  <si>
    <t>Connor Hall</t>
  </si>
  <si>
    <t>603, Tappanzee Ct</t>
  </si>
  <si>
    <t>#SB35780</t>
  </si>
  <si>
    <t>wilcoxfamily001@gmail.com</t>
  </si>
  <si>
    <t>Personalized New Cat Caterpillar Tractor Hoodie 3D #Xh - HOODIE RAGLAN SLEEVE / 2XL / All Print</t>
  </si>
  <si>
    <t>kenneth wilcox</t>
  </si>
  <si>
    <t>PO BOX 93</t>
  </si>
  <si>
    <t>Dallesport</t>
  </si>
  <si>
    <t>CAT Excavator Work Hoodie 3D #Xh - HOODIE RAGLAN SLEEVE / 2XL / All Print</t>
  </si>
  <si>
    <t>#SB35781</t>
  </si>
  <si>
    <t>Danielwfyffw@gmail.com</t>
  </si>
  <si>
    <t>American punisher skull vintage black t-shirt 3D - 4XL / Full Print</t>
  </si>
  <si>
    <t>1000000300865819-15</t>
  </si>
  <si>
    <t>Daniel Fyffe</t>
  </si>
  <si>
    <t>467 CIRCLEVIEW DR</t>
  </si>
  <si>
    <t>WAVERLY</t>
  </si>
  <si>
    <t>#SB35782</t>
  </si>
  <si>
    <t>kimbaroars@yahoo.com</t>
  </si>
  <si>
    <t>Custom name i served my country what did you do US Army veteran eagle black fleece hoodie - Fleece hoodie / All print / XL</t>
  </si>
  <si>
    <t>70056097875461-115</t>
  </si>
  <si>
    <t>Sandra Carlton</t>
  </si>
  <si>
    <t>3461 Fm 1113</t>
  </si>
  <si>
    <t>Copperas Cove</t>
  </si>
  <si>
    <t>#SB35783</t>
  </si>
  <si>
    <t>tln911@hotmail.com</t>
  </si>
  <si>
    <t>USPS Under Armor Simple custom name hoodie 3D #KV - AOP Unisex Raglan Zip Hoodie / M / Dark blue</t>
  </si>
  <si>
    <t>Tori Niehus</t>
  </si>
  <si>
    <t>611 SE 8th Place</t>
  </si>
  <si>
    <t>(941)545-4319</t>
  </si>
  <si>
    <t>#SB35784</t>
  </si>
  <si>
    <t>joannecannon@comcast.net</t>
  </si>
  <si>
    <t>Flame Skull Skeleton Body On Fire Hawaiian Aloha Shirts #KV - XL / Full Print</t>
  </si>
  <si>
    <t>hawaiishirt-FlameSkull0605Vi</t>
  </si>
  <si>
    <t>Joanne Cannon</t>
  </si>
  <si>
    <t>3590 W Nestled Desert Place</t>
  </si>
  <si>
    <t>#SB35785</t>
  </si>
  <si>
    <t>llseamless@gmail.com</t>
  </si>
  <si>
    <t>Andrew Fedder</t>
  </si>
  <si>
    <t>27182, Lakeside Dr</t>
  </si>
  <si>
    <t>Beloit</t>
  </si>
  <si>
    <t>#SB35786</t>
  </si>
  <si>
    <t>jelomaster1991@gmail.com</t>
  </si>
  <si>
    <t>Stitch Couple Together Forever Hoodie 3D #70121L - AOP UNISEX HOODIE / L / All Print</t>
  </si>
  <si>
    <t>hoodie-3-1000000281685485</t>
  </si>
  <si>
    <t>Andrew Howard</t>
  </si>
  <si>
    <t>1435, Anna St</t>
  </si>
  <si>
    <t>Fairborn</t>
  </si>
  <si>
    <t>Stitch Couple Together Forever Hoodie 3D #70121L - AOP UNISEX HOODIE / M / All Print</t>
  </si>
  <si>
    <t>hoodie-2-1000000281685485</t>
  </si>
  <si>
    <t>#SB35787</t>
  </si>
  <si>
    <t>Bethzaidareyes31@gmail.com</t>
  </si>
  <si>
    <t>Personalized Custom Name Premium Christian Jesus Hoodie 3D #L - HOODIE RAGLAN SLEEVE / XL / All Print</t>
  </si>
  <si>
    <t>Bethzaida Reyes</t>
  </si>
  <si>
    <t>665 Sumner Ave</t>
  </si>
  <si>
    <t>#SB35788</t>
  </si>
  <si>
    <t>fop@instatefop.org</t>
  </si>
  <si>
    <t>Amazing Shark Grey Hoodie 3D All over print #120421h - HOODIE RAGLAN SLEEVE / M / All Print</t>
  </si>
  <si>
    <t>hoodie3d-AmazingShark1204H</t>
  </si>
  <si>
    <t>Delaina Fishburn</t>
  </si>
  <si>
    <t>15 Medina Ln</t>
  </si>
  <si>
    <t>#SB35789</t>
  </si>
  <si>
    <t>patrickwozniak1@gmail.com</t>
  </si>
  <si>
    <t>Airborne Eagle Us Army yellow Baseball jersey - 2XL / Full Print</t>
  </si>
  <si>
    <t>Patrick Wozniak</t>
  </si>
  <si>
    <t>145 Haven Rd</t>
  </si>
  <si>
    <t>Elmhurst</t>
  </si>
  <si>
    <t>#SB35790</t>
  </si>
  <si>
    <t>knechtmason@gmail.com</t>
  </si>
  <si>
    <t>Mason Knecht</t>
  </si>
  <si>
    <t>1348, E County Road 600 S</t>
  </si>
  <si>
    <t>Milroy</t>
  </si>
  <si>
    <t>#SB35791</t>
  </si>
  <si>
    <t>jw4coach@gmail.com</t>
  </si>
  <si>
    <t>Basketball Pattern Custom Name Fleece Blanket #1409L - 60x80 IN</t>
  </si>
  <si>
    <t>blanket-thl-148</t>
  </si>
  <si>
    <t>John Williams</t>
  </si>
  <si>
    <t>2037 Elwood Blvd.</t>
  </si>
  <si>
    <t>Spring Arbor</t>
  </si>
  <si>
    <t>#SB35792</t>
  </si>
  <si>
    <t>26collins2@gmail.com</t>
  </si>
  <si>
    <t>Demetrius Collins</t>
  </si>
  <si>
    <t>5814, Forest Land Dr</t>
  </si>
  <si>
    <t>#SB35793</t>
  </si>
  <si>
    <t>michaeldpennington@yahoo.com</t>
  </si>
  <si>
    <t>Custom Name US Air Force Unisex Hawaiian Shirts - XL / Full Print</t>
  </si>
  <si>
    <t>6786457305242-4</t>
  </si>
  <si>
    <t>Michael Pennington</t>
  </si>
  <si>
    <t>11419 STANCLIFF RD</t>
  </si>
  <si>
    <t>#SB35794</t>
  </si>
  <si>
    <t>memofdx@gmail.com</t>
  </si>
  <si>
    <t>Custom name cool FedEx purple t-shirt - hoodie 3D #l - UNISEX T-SHIRT 3D / 2XL / All print</t>
  </si>
  <si>
    <t>Guillermo Lopez</t>
  </si>
  <si>
    <t>2312 Grand Rapids Drive</t>
  </si>
  <si>
    <t>Fort Worth</t>
  </si>
  <si>
    <t>#SB35795</t>
  </si>
  <si>
    <t>gregkm71@yahoo.com</t>
  </si>
  <si>
    <t>greg merrill</t>
  </si>
  <si>
    <t>644, N 99th St</t>
  </si>
  <si>
    <t>Crack iron  postal service truck American flag pattern classic cap hats head wear - One size / All print</t>
  </si>
  <si>
    <t>7.00E+12</t>
  </si>
  <si>
    <t>#SB35796</t>
  </si>
  <si>
    <t>kelvinbadgett@gmail.com</t>
  </si>
  <si>
    <t>Jeep Duck American Flag spare tire cover #KV - All print / 32 inches</t>
  </si>
  <si>
    <t>Kelvin Badgett</t>
  </si>
  <si>
    <t>11561 s Renee ave site 1</t>
  </si>
  <si>
    <t>#SB35797</t>
  </si>
  <si>
    <t>1derrickwatson@gmail.com</t>
  </si>
  <si>
    <t>Jesus Faith And Wing Couple Hoodie or Joggers #Xh - Unisex Joggers / XL / Left</t>
  </si>
  <si>
    <t>DERRICK WATSON</t>
  </si>
  <si>
    <t>14522 Arthur Street</t>
  </si>
  <si>
    <t>Jesus Faith And Wing Couple Hoodie or Joggers #Xh - Unisex Joggers / 2XL / Left</t>
  </si>
  <si>
    <t>joggers6752255475866d</t>
  </si>
  <si>
    <t>#SB35798</t>
  </si>
  <si>
    <t>Rickybridges92@gmail.com</t>
  </si>
  <si>
    <t>Jeep Eagle Firework Spare Tire Cover #HD - All print / 32 inches / Spare Tire Cover with Print On Demand</t>
  </si>
  <si>
    <t>Rick Bridges</t>
  </si>
  <si>
    <t>1705, S Davis Ave</t>
  </si>
  <si>
    <t>Bartow</t>
  </si>
  <si>
    <t>#SB35799</t>
  </si>
  <si>
    <t>trunk1@yahoo.com</t>
  </si>
  <si>
    <t>Custom name simple black &amp; white Darts unisex t-shirt 3d - S / Full Print</t>
  </si>
  <si>
    <t>1000000288622448a</t>
  </si>
  <si>
    <t>Gabriel Sistrunk</t>
  </si>
  <si>
    <t>538 S. County Rd.21</t>
  </si>
  <si>
    <t>Custom name Darts and beer what else is there unisex t-shirt 3d - XL / Full Print</t>
  </si>
  <si>
    <t>Personalized Play With Darts Polo Shirt #Dh - XL / Full Print</t>
  </si>
  <si>
    <t>POLO-lulinhtinh-1MIG</t>
  </si>
  <si>
    <t>#SB35800</t>
  </si>
  <si>
    <t>ryandyxon@gmail.com</t>
  </si>
  <si>
    <t>Joshua Deuter</t>
  </si>
  <si>
    <t>2905, El Toboso Dr NW</t>
  </si>
  <si>
    <t>Albuquerque</t>
  </si>
  <si>
    <t>#SB35801</t>
  </si>
  <si>
    <t>risensun54@gmail.com</t>
  </si>
  <si>
    <t>Colorful Jeep Car Pink Blue Orange Red Black Hoodie 3D All over print - HOODIE RAGLAN SLEEVE / L / PINK</t>
  </si>
  <si>
    <t>6165855535258-3</t>
  </si>
  <si>
    <t>Carolyn Cole</t>
  </si>
  <si>
    <t>20600, Eureka Rd</t>
  </si>
  <si>
    <t>#SB35802</t>
  </si>
  <si>
    <t>hoodlovepc1988@gmail.com</t>
  </si>
  <si>
    <t>James Davis</t>
  </si>
  <si>
    <t>1200 Waverly Place lane</t>
  </si>
  <si>
    <t>Apt 3c</t>
  </si>
  <si>
    <t>North Charleston</t>
  </si>
  <si>
    <t>#SB35803</t>
  </si>
  <si>
    <t>katlynshepherd@yahoo.com</t>
  </si>
  <si>
    <t>LGBT Pride I licked it so it's mine custom name Baseball Jersey #KV - S / Full Print</t>
  </si>
  <si>
    <t>1baseballjersey6849149337754</t>
  </si>
  <si>
    <t>Katlyn Shepherd</t>
  </si>
  <si>
    <t>1814, Dalton Ct</t>
  </si>
  <si>
    <t>Lexington</t>
  </si>
  <si>
    <t>#SB35804</t>
  </si>
  <si>
    <t>Beer Busch Light Dart Board Custom Name Baseball Jersey #171221V - L / Full Print</t>
  </si>
  <si>
    <t>baseballjersey-3-6637882605810</t>
  </si>
  <si>
    <t>Beer Busch Light Dart Board Custom Name Baseball Jersey #171221V - XL / Full Print</t>
  </si>
  <si>
    <t>baseballjersey-4-6637882605810</t>
  </si>
  <si>
    <t>#SB35805</t>
  </si>
  <si>
    <t>Reyes.phillip72@yahoo.com</t>
  </si>
  <si>
    <t>Custom name and job title amazing postal worker black blue unisex t-shirt 3d #v - 2XL / Full print</t>
  </si>
  <si>
    <t>10000077468365131-8</t>
  </si>
  <si>
    <t>Phillip Reyes</t>
  </si>
  <si>
    <t>83400 Rosa Ave</t>
  </si>
  <si>
    <t>Thermal</t>
  </si>
  <si>
    <t>#SB35806</t>
  </si>
  <si>
    <t>swinslett1882@gmail.com</t>
  </si>
  <si>
    <t>US Navy Scratch Car Seat Covers Set Of 2 - L 19.5" x W 18.7" / All print</t>
  </si>
  <si>
    <t>Seat-Cover-1000000295239130</t>
  </si>
  <si>
    <t>Stephanie Winslett</t>
  </si>
  <si>
    <t>10658 hwy 12</t>
  </si>
  <si>
    <t>#SB35807</t>
  </si>
  <si>
    <t>z.varisco@hotmail.com</t>
  </si>
  <si>
    <t>Busch Light in USA custom name Hoodie - Joggers #KV - AOP Unisex Raglan Hoodie / XL / All Print</t>
  </si>
  <si>
    <t>Zac Varisco</t>
  </si>
  <si>
    <t>5851, Townline Rd</t>
  </si>
  <si>
    <t>Sanborn</t>
  </si>
  <si>
    <t>#SB35808</t>
  </si>
  <si>
    <t>bricepierre6@gmail.com</t>
  </si>
  <si>
    <t>Couple wolf love - Her king his queen Hoodie - Joggers #l - AOP Unisex Raglan Hoodie / L / All Print</t>
  </si>
  <si>
    <t>Brice pierre</t>
  </si>
  <si>
    <t>2344 Minnesota Ave</t>
  </si>
  <si>
    <t>Metairie</t>
  </si>
  <si>
    <t>#SB35809</t>
  </si>
  <si>
    <t>jsea280@gmail.com</t>
  </si>
  <si>
    <t>Game MTG Jace, The Mind Sculptor Blanket - 60x80 in</t>
  </si>
  <si>
    <t>Johnny Seagle</t>
  </si>
  <si>
    <t>290 MEADOW PATH DRIVE</t>
  </si>
  <si>
    <t>MARIETTA</t>
  </si>
  <si>
    <t>678-234-9277</t>
  </si>
  <si>
    <t>#SB35810</t>
  </si>
  <si>
    <t>kevinpokiec@gmail.com</t>
  </si>
  <si>
    <t>Personalized name postal worker navy hoodie 3D #v - AOP Unisex Raglan Zip Hoodie / XL / Full print</t>
  </si>
  <si>
    <t>Kevin Okiec</t>
  </si>
  <si>
    <t>235, Surrey Run</t>
  </si>
  <si>
    <t>#SB35811</t>
  </si>
  <si>
    <t>therealvito@hotmail.com</t>
  </si>
  <si>
    <t>Fedex Black Orange custom name hoodie 3D #KV - AOP Unisex Raglan Hoodie / 3XL / All print</t>
  </si>
  <si>
    <t>Daniel Spradley</t>
  </si>
  <si>
    <t>1031 15th St South</t>
  </si>
  <si>
    <t>Apt A</t>
  </si>
  <si>
    <t>Saint Petersburg</t>
  </si>
  <si>
    <t>#SB35812</t>
  </si>
  <si>
    <t>fwnystrom@comcast.net</t>
  </si>
  <si>
    <t>US Army Veteran Eagle Fleece Bomber Jacket #291121Xh - XL / Full Print</t>
  </si>
  <si>
    <t>1000000274749732-4</t>
  </si>
  <si>
    <t>Fred Nystrom</t>
  </si>
  <si>
    <t>2006, Wild Rose Trl</t>
  </si>
  <si>
    <t>1219-616-0087</t>
  </si>
  <si>
    <t>#SB35813</t>
  </si>
  <si>
    <t>knh8503@yahoo.com</t>
  </si>
  <si>
    <t>Krista Hershberg</t>
  </si>
  <si>
    <t>72 Summit Ave</t>
  </si>
  <si>
    <t>Bronxville</t>
  </si>
  <si>
    <t>#SB35814</t>
  </si>
  <si>
    <t>mersaydezz@icloud.com</t>
  </si>
  <si>
    <t>Christmas Gifts Blood Type Bud Light Beer All Season Quilt Throw Blanket #H - SUPER KING (230x280) cm</t>
  </si>
  <si>
    <t>qlt-superking</t>
  </si>
  <si>
    <t>Mersaydez Norwick</t>
  </si>
  <si>
    <t>1805 lowa circle</t>
  </si>
  <si>
    <t>Green river</t>
  </si>
  <si>
    <t>#SB35815</t>
  </si>
  <si>
    <t>dalli.lawrence@yahoo.com</t>
  </si>
  <si>
    <t>Personalized Custom Name Simple JP Olive Hoodie - Joggers 3D #v - HOODIE RAGLAN SLEEVE / L / All Print</t>
  </si>
  <si>
    <t>hoodie3d-6137826902170-3</t>
  </si>
  <si>
    <t>Lawrence Dalli</t>
  </si>
  <si>
    <t>1233 E. Madison Ave 2</t>
  </si>
  <si>
    <t>El Cajon</t>
  </si>
  <si>
    <t>#SB35816</t>
  </si>
  <si>
    <t>b.y.ornelas10@icloud.com</t>
  </si>
  <si>
    <t>Mexico Half Flag Eagle Hoodie 3D #101221V - AOP UNISEX HOODIE / M / All Print</t>
  </si>
  <si>
    <t>hoodie-2-1000000284054307</t>
  </si>
  <si>
    <t>Brayan Ornelas</t>
  </si>
  <si>
    <t>2669 Whirlwind Cove Ct</t>
  </si>
  <si>
    <t>Hilliard</t>
  </si>
  <si>
    <t>#SB35817</t>
  </si>
  <si>
    <t>dnk3mightybfoot@hotmail.com</t>
  </si>
  <si>
    <t>Nick Barefoot</t>
  </si>
  <si>
    <t>112 Fairview ave</t>
  </si>
  <si>
    <t>Mckees rocks</t>
  </si>
  <si>
    <t>#SB35818</t>
  </si>
  <si>
    <t>henselm60@yahoo.com</t>
  </si>
  <si>
    <t>Simple black Busch Light Classic Unisex Hoodie #h - Classic Unisex Hoodie / 2XL / Black</t>
  </si>
  <si>
    <t>7009754316954-5</t>
  </si>
  <si>
    <t>Michael Hensel</t>
  </si>
  <si>
    <t>202 Marion Cardington Rd W</t>
  </si>
  <si>
    <t>Marion</t>
  </si>
  <si>
    <t>#SB35819</t>
  </si>
  <si>
    <t>ashleighkdillon@gmail.com</t>
  </si>
  <si>
    <t>Ashleigh Dillon</t>
  </si>
  <si>
    <t>1220 Agnes Ave</t>
  </si>
  <si>
    <t>Beattie Street</t>
  </si>
  <si>
    <t>#SB35820</t>
  </si>
  <si>
    <t>raylynn0814@gmail.com</t>
  </si>
  <si>
    <t>Father's Day Gift Autism Awareness Car Decal Sticker #KV - 12x14in / All print</t>
  </si>
  <si>
    <t>CSK-12x14in-KSQI4E4</t>
  </si>
  <si>
    <t>Rachel Staples</t>
  </si>
  <si>
    <t>108 Rockland Street</t>
  </si>
  <si>
    <t>South Dartmouth</t>
  </si>
  <si>
    <t>Father's Day Gift Autism Awareness Car Decal Sticker #KV - 12x12in / All print</t>
  </si>
  <si>
    <t>CSK-12x12in-KSQI4E4</t>
  </si>
  <si>
    <t>#SB35821</t>
  </si>
  <si>
    <t>sammyskat@aol.com</t>
  </si>
  <si>
    <t>Irish Shamrock Baseball Jersey #H - 3XL / All Print</t>
  </si>
  <si>
    <t>Baseball-Jersey-6-6996656423066</t>
  </si>
  <si>
    <t>Kathy Fye</t>
  </si>
  <si>
    <t>6921 Holabird Avenue</t>
  </si>
  <si>
    <t>Dundalk</t>
  </si>
  <si>
    <t>Irish Drinking Team Baseball Jersey #171221V - 3XL / Full Print</t>
  </si>
  <si>
    <t>baseballjersey-6-7016019919002</t>
  </si>
  <si>
    <t>#SB35822</t>
  </si>
  <si>
    <t>kyhc35@gmail.com</t>
  </si>
  <si>
    <t>Grey Mickey Art Hoodie 3D - AOP UNISEX HOODIE / 2XL / All Print</t>
  </si>
  <si>
    <t>hoodie-thl-24840</t>
  </si>
  <si>
    <t>Kishina Horn-Craig</t>
  </si>
  <si>
    <t>18933, Hartwell St</t>
  </si>
  <si>
    <t>Detroit</t>
  </si>
  <si>
    <t>#SB35823</t>
  </si>
  <si>
    <t>elauris22@gmail.com</t>
  </si>
  <si>
    <t>Laura Elizondo</t>
  </si>
  <si>
    <t>1207 Garden Ridge</t>
  </si>
  <si>
    <t>San Juan</t>
  </si>
  <si>
    <t>#SB35824</t>
  </si>
  <si>
    <t>mr.mileshicks@gmail.com</t>
  </si>
  <si>
    <t>F&amp;AM 357 Freemason Baseball Jersey - 3XL / Full Print</t>
  </si>
  <si>
    <t>Miles Hicks</t>
  </si>
  <si>
    <t>PSC 473 BOX 8</t>
  </si>
  <si>
    <t>FPO</t>
  </si>
  <si>
    <t>Armed Forces Pacific</t>
  </si>
  <si>
    <t>AP</t>
  </si>
  <si>
    <t>F&amp;AM 357 Freemason Baseball Jersey - 4XL / Full Print</t>
  </si>
  <si>
    <t>#SB35825</t>
  </si>
  <si>
    <t>donniemacy@gmail.com</t>
  </si>
  <si>
    <t>FedEx Skull Custom Name Hoodie 3D #DH - UNISEX HOODIE ZIP-UP / L / All Print</t>
  </si>
  <si>
    <t>hoodiezip-3-1000000283733328</t>
  </si>
  <si>
    <t>Donnie Macy</t>
  </si>
  <si>
    <t>54074, Bayland Dr</t>
  </si>
  <si>
    <t>Callahan</t>
  </si>
  <si>
    <t>#SB35826</t>
  </si>
  <si>
    <t>heath.leavitt@gmail.com</t>
  </si>
  <si>
    <t>Custom name white navy postal worker  hoodie - joggers 3D #v - AOP Unisex Joggers / XL / All print</t>
  </si>
  <si>
    <t>7005609787546-12</t>
  </si>
  <si>
    <t>Heath Leavitt</t>
  </si>
  <si>
    <t>48 Moosehead Blvd</t>
  </si>
  <si>
    <t>Bangor</t>
  </si>
  <si>
    <t>#SB35827</t>
  </si>
  <si>
    <t>matthewnielsen15@gmail.com</t>
  </si>
  <si>
    <t>US Marine Punisher Skull Multicolor Classic Cap Head Wear - One size / All print</t>
  </si>
  <si>
    <t>Cap-1000000280811886</t>
  </si>
  <si>
    <t>Matthew Nielsen</t>
  </si>
  <si>
    <t>210 20th street</t>
  </si>
  <si>
    <t>9a</t>
  </si>
  <si>
    <t>Gothenburg</t>
  </si>
  <si>
    <t>#SB35828</t>
  </si>
  <si>
    <t>svcarrasco77@gmail.com</t>
  </si>
  <si>
    <t>Veteran day U.S Air Force camo Hoodie #KV - HOODIE RAGLAN SLEEVE / 3XL / All Print</t>
  </si>
  <si>
    <t>6794964795546T185Ahoodie5</t>
  </si>
  <si>
    <t>Stephen Carrasco</t>
  </si>
  <si>
    <t>19 Carswell St</t>
  </si>
  <si>
    <t>Waco</t>
  </si>
  <si>
    <t>#SB35829</t>
  </si>
  <si>
    <t>Scratch black &amp; grey American flag JP spare tire cover #091121h - All print / 32 inches / Spare Tire Cover with Print On Demand</t>
  </si>
  <si>
    <t>Black &amp; grey American flag Jeep spare tire cover #91221h - All print / 32 inches</t>
  </si>
  <si>
    <t>#SB35830</t>
  </si>
  <si>
    <t>hrbecker89@gmail.com</t>
  </si>
  <si>
    <t>Simple B&amp;W Jeep logo fleece hoodie #h - Fleece hoodie / L / Black &amp; Grey</t>
  </si>
  <si>
    <t>Harrison Becker</t>
  </si>
  <si>
    <t>1450 wood drive</t>
  </si>
  <si>
    <t>Apt17</t>
  </si>
  <si>
    <t>Farmington</t>
  </si>
  <si>
    <t>#SB35831</t>
  </si>
  <si>
    <t>josh79083@gmail.com</t>
  </si>
  <si>
    <t>Smoke Weed Everyday Hoodie - Joggers 3D #181221Xh - AOP Unisex Raglan Hoodie / XL / All Print</t>
  </si>
  <si>
    <t>Joshua Hatfield</t>
  </si>
  <si>
    <t>8870, North St</t>
  </si>
  <si>
    <t>Stinnett</t>
  </si>
  <si>
    <t>#SB35832</t>
  </si>
  <si>
    <t>tburkemd02@hotmail.com</t>
  </si>
  <si>
    <t>Timothy Burke</t>
  </si>
  <si>
    <t>46 Crows Foot Dr.</t>
  </si>
  <si>
    <t>NORTH EAST</t>
  </si>
  <si>
    <t>#SB35833</t>
  </si>
  <si>
    <t>lparga1@binghamton.edu</t>
  </si>
  <si>
    <t>Luke Parga</t>
  </si>
  <si>
    <t>28 Rogers rd</t>
  </si>
  <si>
    <t>Port Crane</t>
  </si>
  <si>
    <t>#SB35834</t>
  </si>
  <si>
    <t>shoppingbay@hotmail.com</t>
  </si>
  <si>
    <t>CIH Case IH Farmall Hoodie - Joggers 3D #171221V - AOP Unisex Raglan Hoodie / XL / All Print</t>
  </si>
  <si>
    <t>Samuel Drennon</t>
  </si>
  <si>
    <t>300 E Front St</t>
  </si>
  <si>
    <t>#SB35835</t>
  </si>
  <si>
    <t>aymwill@yahoo.com</t>
  </si>
  <si>
    <t>Baseball Lover Personalized Blanket Custom Name and Number #DH - 50x60 IN</t>
  </si>
  <si>
    <t>blanket-thl-282946684</t>
  </si>
  <si>
    <t>Drew Barboza</t>
  </si>
  <si>
    <t>125, Gillin Rd</t>
  </si>
  <si>
    <t>Ambler</t>
  </si>
  <si>
    <t>#SB35836</t>
  </si>
  <si>
    <t>mary_garcia_15@yahoo.com</t>
  </si>
  <si>
    <t>Maria Garcia</t>
  </si>
  <si>
    <t>5926, Cliff Valley Dr</t>
  </si>
  <si>
    <t>#SB35837</t>
  </si>
  <si>
    <t>jeresims.js@gmail.com</t>
  </si>
  <si>
    <t>Black Yellow Alpha Phi Alpha 3D Baseball Jersey #221221h - L / ALL PRINT</t>
  </si>
  <si>
    <t>Jeremiah Sims</t>
  </si>
  <si>
    <t>6100 North Danford Street</t>
  </si>
  <si>
    <t>#SB35838</t>
  </si>
  <si>
    <t>k.ciesielski94@gmail.com</t>
  </si>
  <si>
    <t>Jeep &amp; Gun American Flag Hoodie 3D #KV - AOP UNISEX HOODIE / XL / All Print</t>
  </si>
  <si>
    <t>hoodie-4-1000000284962920</t>
  </si>
  <si>
    <t>Kelsey caton</t>
  </si>
  <si>
    <t>10557 mount evans dr</t>
  </si>
  <si>
    <t>peyton</t>
  </si>
  <si>
    <t>#SB35839</t>
  </si>
  <si>
    <t>christinalopez139@gmail.com</t>
  </si>
  <si>
    <t>Mickey mouse B&amp;W custom name 3D Hoodie or Legging #KV - HOODIE RAGLAN SLEEVE ZIP-UP / 2XL / All Print</t>
  </si>
  <si>
    <t>hoodiezipper-5-6698772037786</t>
  </si>
  <si>
    <t>Anthony Rodriguez</t>
  </si>
  <si>
    <t>1470 east Ave</t>
  </si>
  <si>
    <t>1E</t>
  </si>
  <si>
    <t>Mickey mouse B&amp;W custom name 3D Hoodie or Legging #KV - LEGGING / 2XL / All Print</t>
  </si>
  <si>
    <t>legging-5-6698772037786</t>
  </si>
  <si>
    <t>Mickey mouse 50 years of magic custom name 3D Hoodie or Legging #KV - HOODIE RAGLAN SLEEVE ZIP-UP / 2XL / All Print</t>
  </si>
  <si>
    <t>Mickey mouse 50 years of magic custom name 3D Hoodie or Legging #KV - LEGGING / 2XL / All Print</t>
  </si>
  <si>
    <t>Mickey mouse Magic custom name 3D Hoodie or Legging #KV - LEGGING / 2XL / All Print</t>
  </si>
  <si>
    <t>Mickey Mouse Pain custom name 3D Hoodie or Legging #KV - LEGGING / 2XL / All Print</t>
  </si>
  <si>
    <t>Mickey Mouse 50th Anniversary Magic World Heart custom name 3D Hoodie or Legging #KV - LEGGING / 2XL / All Print</t>
  </si>
  <si>
    <t>#SB35840</t>
  </si>
  <si>
    <t>Game MTG Lightning Bolt Blanket - 50x60 in</t>
  </si>
  <si>
    <t>blanket-1000000294126157</t>
  </si>
  <si>
    <t>#SB35841</t>
  </si>
  <si>
    <t>stevespunt@gmail.com</t>
  </si>
  <si>
    <t>Audi Simple Leather Jacket Hooded - L / Black</t>
  </si>
  <si>
    <t>Steve Spunt</t>
  </si>
  <si>
    <t>32015 Via Coyote</t>
  </si>
  <si>
    <t>Coto de Caza</t>
  </si>
  <si>
    <t>12+13/02/2022</t>
  </si>
  <si>
    <t>Lg, vinh</t>
  </si>
  <si>
    <t>#SB35842</t>
  </si>
  <si>
    <t>awareoflifesterrors@gmail.com</t>
  </si>
  <si>
    <t>King Skull Tattoo Native American Hoodie 3D #V - HOODIE RAGLAN SLEEVE / 2XL / All Print</t>
  </si>
  <si>
    <t>5hoodie-6542805336218</t>
  </si>
  <si>
    <t>Robert Gibbs</t>
  </si>
  <si>
    <t>2521 Hilltop Dr. #278</t>
  </si>
  <si>
    <t>Redding</t>
  </si>
  <si>
    <t>Native American Skull Customize Name Hoodie 3D #V - AOP Unisex Raglan Hoodie / 2XL / All Print</t>
  </si>
  <si>
    <t>#SB35843</t>
  </si>
  <si>
    <t>smullenix62@gmail.com</t>
  </si>
  <si>
    <t>The Irish We Drink Unisex T-Shirt 3D - M / Full Print</t>
  </si>
  <si>
    <t>TEE-2-6984364294298</t>
  </si>
  <si>
    <t>Sally Mullenix</t>
  </si>
  <si>
    <t>804 Juniper Dr.</t>
  </si>
  <si>
    <t>O'fallon</t>
  </si>
  <si>
    <t>Lg, dh</t>
  </si>
  <si>
    <t>#SB35844</t>
  </si>
  <si>
    <t>tymna.l.lee@gmail.com</t>
  </si>
  <si>
    <t>Buster Garrard</t>
  </si>
  <si>
    <t>N7855, Little Coffee Rd</t>
  </si>
  <si>
    <t>Watertown</t>
  </si>
  <si>
    <t>#SB35845</t>
  </si>
  <si>
    <t>Kennyjackson3763@gmail.com</t>
  </si>
  <si>
    <t>Fedex Racing Fleece Hoodie 3D #301121DH - Fleece Hoodie / M / All print</t>
  </si>
  <si>
    <t>hoodie3d-2-1000000286744305</t>
  </si>
  <si>
    <t>Kenneth Jackson</t>
  </si>
  <si>
    <t>188 Phillips Road</t>
  </si>
  <si>
    <t>164A</t>
  </si>
  <si>
    <t>Somerset</t>
  </si>
  <si>
    <t>#SB35846</t>
  </si>
  <si>
    <t>kimmiestyle41@gmail.com</t>
  </si>
  <si>
    <t>Skull American Flag Tie Dye Zero Fucks Given hoodie 3D #KV - AOP Unisex Raglan Hoodie / XL / All print</t>
  </si>
  <si>
    <t>1000000286739441-19</t>
  </si>
  <si>
    <t>Kimberly Albrecht</t>
  </si>
  <si>
    <t>104 2nd Street</t>
  </si>
  <si>
    <t>Saint Peters</t>
  </si>
  <si>
    <t>#SB35847</t>
  </si>
  <si>
    <t>cpinto963@aol.com</t>
  </si>
  <si>
    <t>Jeep Pink Stone Wine spare tire cover #KV - All print / 32 inches / Spare Tire Cover With Backup Camera Hole</t>
  </si>
  <si>
    <t>Cathy Pinto</t>
  </si>
  <si>
    <t>12, Sycamore Dr</t>
  </si>
  <si>
    <t>Blackwood</t>
  </si>
  <si>
    <t>609-458-9118</t>
  </si>
  <si>
    <t>Lucky clover JP St Patrick day green spare tire cover - All print / 32 inches</t>
  </si>
  <si>
    <t>1000000325639143-6</t>
  </si>
  <si>
    <t>#SB35848</t>
  </si>
  <si>
    <t>nancyvaladezlabrado@gmail.com</t>
  </si>
  <si>
    <t>nancy valadez</t>
  </si>
  <si>
    <t>1045 S San Jose St</t>
  </si>
  <si>
    <t>apartment #203</t>
  </si>
  <si>
    <t>(480)678-5251</t>
  </si>
  <si>
    <t>#SB35849</t>
  </si>
  <si>
    <t>USPS</t>
  </si>
  <si>
    <t>Custom name Juneteenth Since 1865 Black girl God say you are Baseball Jersey #KV - XL / All print</t>
  </si>
  <si>
    <t>#SB35850</t>
  </si>
  <si>
    <t>superbeing788@gmail.com</t>
  </si>
  <si>
    <t>Strong man FedEx we deliver for you black white t-shirt - hoodie 3D #v - UNISEX T-SHIRT 3D / XL / All print</t>
  </si>
  <si>
    <t>Tony Johnson</t>
  </si>
  <si>
    <t>1189, Tabor Ave</t>
  </si>
  <si>
    <t>Apt #10</t>
  </si>
  <si>
    <t>#SB35851</t>
  </si>
  <si>
    <t>liam_the_joiner@yahoo.com</t>
  </si>
  <si>
    <t>Amazing Hippie Mushroom Rectangle Rug - S / Full print</t>
  </si>
  <si>
    <t>rug</t>
  </si>
  <si>
    <t>Liam Berry</t>
  </si>
  <si>
    <t>4908 paleo pines cr</t>
  </si>
  <si>
    <t>Fort pierce</t>
  </si>
  <si>
    <t>#SB35852</t>
  </si>
  <si>
    <t>FedEx Cool Unisex T-Shirt 3D - XL / Full Print</t>
  </si>
  <si>
    <t>TEE-4-1000000283733738</t>
  </si>
  <si>
    <t>#SB35853</t>
  </si>
  <si>
    <t>chaddrbox@yahoo.com</t>
  </si>
  <si>
    <t>Bowling Aim Shoot Swear Repeat Custom Name Baseball Jersey #DH - 2XL / All Print</t>
  </si>
  <si>
    <t>Baseball-Jersey-5-6845128507546</t>
  </si>
  <si>
    <t>Chad Scott</t>
  </si>
  <si>
    <t>1034 Merrick Rd.</t>
  </si>
  <si>
    <t>Hendersonville</t>
  </si>
  <si>
    <t>#SB35854</t>
  </si>
  <si>
    <t>imaboarder2000@yahoo.com</t>
  </si>
  <si>
    <t>Fedex camo custom name hoodie 3D #KV - AOP Unisex Raglan Hoodie / M / All print</t>
  </si>
  <si>
    <t>Matt Bartelli</t>
  </si>
  <si>
    <t>3459 Janet Lane</t>
  </si>
  <si>
    <t>Cazenovia</t>
  </si>
  <si>
    <t>#SB35855</t>
  </si>
  <si>
    <t>efrain1021@gmail.com</t>
  </si>
  <si>
    <t>Simple Blue White Honduras Baseball Jersey - M / Full Print</t>
  </si>
  <si>
    <t>Efrain Anaya</t>
  </si>
  <si>
    <t>5438, S Crooked Creek Dr</t>
  </si>
  <si>
    <t>#SB35856</t>
  </si>
  <si>
    <t>Lindsay.Hayes33@gmail.com</t>
  </si>
  <si>
    <t>Custom name &amp; department workwear crack American flag neon yellow green hoodie 3D #v - AOP Unisex Raglan Hoodie / L / All print</t>
  </si>
  <si>
    <t>Lindsay Hayes</t>
  </si>
  <si>
    <t>647, Lily Way</t>
  </si>
  <si>
    <t>#SB35857</t>
  </si>
  <si>
    <t>karlw2413@gmail.com</t>
  </si>
  <si>
    <t>Karl Williams</t>
  </si>
  <si>
    <t>1956, N 37th St</t>
  </si>
  <si>
    <t>#SB35858</t>
  </si>
  <si>
    <t>dmk7063@yahoo.com</t>
  </si>
  <si>
    <t>One nation under god American cross t-shirt 3D - 2XL / Full Print</t>
  </si>
  <si>
    <t>7019298259098-5</t>
  </si>
  <si>
    <t>David Keller</t>
  </si>
  <si>
    <t>4625 Redding drive</t>
  </si>
  <si>
    <t>Yucca Valley</t>
  </si>
  <si>
    <t>#SB35859</t>
  </si>
  <si>
    <t>cupcakenhunnybunny@gmail.com</t>
  </si>
  <si>
    <t>Gift for Mother day gift Viking Shield maiden Tank Top Or Legging 3D All Over Print #V - Tank Top + Legging / 3XL / ALL PRINT</t>
  </si>
  <si>
    <t>6tanktop-legging-6609338761370</t>
  </si>
  <si>
    <t>Amber Reardon</t>
  </si>
  <si>
    <t>2127 8th Street</t>
  </si>
  <si>
    <t>#SB35860</t>
  </si>
  <si>
    <t>eightupcenturians@hotmail.com</t>
  </si>
  <si>
    <t>Gregory Connally</t>
  </si>
  <si>
    <t>PO Box 20301</t>
  </si>
  <si>
    <t>LeHigh Valley</t>
  </si>
  <si>
    <t>#SB35861</t>
  </si>
  <si>
    <t>stinlynd@hotmail.com</t>
  </si>
  <si>
    <t>Fedex camo custom name hoodie 3D #KV - AOP Unisex Raglan Hoodie / L / All print</t>
  </si>
  <si>
    <t>D Pearson</t>
  </si>
  <si>
    <t>2454 Castile Dr</t>
  </si>
  <si>
    <t>Morrow</t>
  </si>
  <si>
    <t>Fedex camo custom name hoodie 3D #KV - AOP Unisex Raglan Hoodie / XL / All print</t>
  </si>
  <si>
    <t>I stop when I'm done Fedex express custom name Unisex AOP T-Shirt #KV - L / Black</t>
  </si>
  <si>
    <t>TEE-3-1000000286980508</t>
  </si>
  <si>
    <t>I stop when I'm done Fedex express custom name Unisex AOP T-Shirt #KV - XL / Black</t>
  </si>
  <si>
    <t>TEE-4-1000000286980508</t>
  </si>
  <si>
    <t>#SB35862</t>
  </si>
  <si>
    <t>otitisgrimm@yahoo.com</t>
  </si>
  <si>
    <t>Colin Montoya</t>
  </si>
  <si>
    <t>101 W Monona</t>
  </si>
  <si>
    <t>#SB35863</t>
  </si>
  <si>
    <t>Ron Montoya</t>
  </si>
  <si>
    <t>25, Brassie Ct</t>
  </si>
  <si>
    <t>Pagosa Springs</t>
  </si>
  <si>
    <t>#SB35864</t>
  </si>
  <si>
    <t>patricianichols@cox.net</t>
  </si>
  <si>
    <t>Cool JP compass iron black spare tire cover #h - Spare Tire Cover / All print / 34 inches</t>
  </si>
  <si>
    <t>Patricia Nichols</t>
  </si>
  <si>
    <t>168, Thurston Pl</t>
  </si>
  <si>
    <t>Crestview</t>
  </si>
  <si>
    <t>#SB35865</t>
  </si>
  <si>
    <t>marthafoster05@gmail.com</t>
  </si>
  <si>
    <t>Personalized Name &amp; Birthday Month A King Was Born In September Hoodie - Joggers #v - AOP Unisex Raglan Hoodie / L / All Print</t>
  </si>
  <si>
    <t>Martha Foster</t>
  </si>
  <si>
    <t>5504, Williams St</t>
  </si>
  <si>
    <t>Fort Lawn</t>
  </si>
  <si>
    <t>#SB35866</t>
  </si>
  <si>
    <t>bereniceramos.br.br@gmail.com</t>
  </si>
  <si>
    <t>Lion Couple Romantic Canvas Prints Art #100521H - 16X24in</t>
  </si>
  <si>
    <t>Berenice Ramos Reyes</t>
  </si>
  <si>
    <t>6408 52nd St NE</t>
  </si>
  <si>
    <t>Marysville</t>
  </si>
  <si>
    <t>#SB35867</t>
  </si>
  <si>
    <t>dlauer5@yahoo.com</t>
  </si>
  <si>
    <t>Hawaiian Aloha Shirts Busch Light Corn Dabbing - 2XL / Full Print</t>
  </si>
  <si>
    <t>Daniel Lauer</t>
  </si>
  <si>
    <t>4751 Bradwood Terrace</t>
  </si>
  <si>
    <t>#SB35868</t>
  </si>
  <si>
    <t>dillonbrianna21@gmail.com</t>
  </si>
  <si>
    <t>Mexico Mexican Cool Hoodie - Joggers 3D - AOP Unisex Raglan Hoodie / XL / All print</t>
  </si>
  <si>
    <t>hoodie3d-4-6636688769266</t>
  </si>
  <si>
    <t>Brianna Dillon</t>
  </si>
  <si>
    <t>115, Date Ct</t>
  </si>
  <si>
    <t>Seymour</t>
  </si>
  <si>
    <t>#SB35869</t>
  </si>
  <si>
    <t>kodalmit@gmail.com</t>
  </si>
  <si>
    <t>Faith Over Fear Jesus White Shoes J13 Sneakers #61221Lk - Men / 12 / Red</t>
  </si>
  <si>
    <t>Dani Carr</t>
  </si>
  <si>
    <t>5411 Thicket Way</t>
  </si>
  <si>
    <t>#SB35870</t>
  </si>
  <si>
    <t>boisvertmariepier80@gmail.com</t>
  </si>
  <si>
    <t>Burning Hockey Stick Personalized Duvet Cover Bedding Set with Your Name and Number #237l - US Queen</t>
  </si>
  <si>
    <t>Marie-pier Boisvert</t>
  </si>
  <si>
    <t>302, Avenue Barron</t>
  </si>
  <si>
    <t>Lachute</t>
  </si>
  <si>
    <t>J8H 4L6</t>
  </si>
  <si>
    <t>#SB35871</t>
  </si>
  <si>
    <t>bondurantjessica21@gmail.com</t>
  </si>
  <si>
    <t>She/He's My Favorite Cardio Workout gift for Valentine hoodie 3d #HD - AOP Unisex Raglan Hoodie / XL / All print</t>
  </si>
  <si>
    <t>Jessica Bondurant</t>
  </si>
  <si>
    <t>17917, Via Casitas</t>
  </si>
  <si>
    <t>Chino Hills</t>
  </si>
  <si>
    <t>She/He's My Favorite Cardio Workout gift for Valentine hoodie 3d #HD - AOP Unisex Raglan Hoodie / L / All print</t>
  </si>
  <si>
    <t>#SB35872</t>
  </si>
  <si>
    <t>hsemplemm@gmail.com</t>
  </si>
  <si>
    <t>Postal service - We deliver for you unisex t-shirt 3D - M / Full Print</t>
  </si>
  <si>
    <t>6973628416154-2</t>
  </si>
  <si>
    <t>Oralia Duff</t>
  </si>
  <si>
    <t>1713, Canvasback Dr</t>
  </si>
  <si>
    <t>Aubrey</t>
  </si>
  <si>
    <t>Custom name and text postal service red navy unisex t-shirt 3d - M / Full Print</t>
  </si>
  <si>
    <t>Custom name and text cool postal service unisex t-shirt 3d - M / Full Print</t>
  </si>
  <si>
    <t>10000077468365131-38</t>
  </si>
  <si>
    <t>Custom name postal service red flame unisex t-shirt 3d #v - M / Full Print</t>
  </si>
  <si>
    <t>32563938110-14</t>
  </si>
  <si>
    <t>Never underestimate a postal worker who does all things through Christ pink t-shirt 3D #v - M / Full Print</t>
  </si>
  <si>
    <t>10000003256392831-15</t>
  </si>
  <si>
    <t>Custom name and department save the  red navy hoodie 3D - AOP Unisex Raglan Hoodie / M / All print</t>
  </si>
  <si>
    <t>Custom department  postal worker we deliver for you mail carrier fleece bomber jacket - M / Full print</t>
  </si>
  <si>
    <t>1000000287137008-4</t>
  </si>
  <si>
    <t>Holographic  postal worker woman Hollow Tank Top - Legging 3D #l - Tank top / S / ALL PRINT</t>
  </si>
  <si>
    <t>6637876347122-1</t>
  </si>
  <si>
    <t>Custom your text pink blue holographic postal service unisex t-shirt 3d - M / Full print</t>
  </si>
  <si>
    <t>Vintage American flag postal service unisex t-shirt 3d #251121h - M / Full print</t>
  </si>
  <si>
    <t>Custom text  postal worker red blue t-shirt 3D - M / Full Print</t>
  </si>
  <si>
    <t>7019195695258-2</t>
  </si>
  <si>
    <t>#SB35873</t>
  </si>
  <si>
    <t>poynerl@verizon.net</t>
  </si>
  <si>
    <t>Personalized The oldest/ middle/ youngest sister Tie Dye AOP T-Shirt #Kv - L / Full Print</t>
  </si>
  <si>
    <t>T500A-may-3</t>
  </si>
  <si>
    <t>Lora Poyner</t>
  </si>
  <si>
    <t>9708 Becker Ct</t>
  </si>
  <si>
    <t>Personalized The oldest/ middle/ youngest sister Tie Dye AOP T-Shirt #Kv - M / Full Print</t>
  </si>
  <si>
    <t>T500A-may-2</t>
  </si>
  <si>
    <t>#SB35874</t>
  </si>
  <si>
    <t>jaytre92@yahoo.com</t>
  </si>
  <si>
    <t>Amazon Prime custom name 3D Baseball jersey #KV - 6XL / Full Print</t>
  </si>
  <si>
    <t>Joseph Rhodes</t>
  </si>
  <si>
    <t>1533, Mill Dam Rd</t>
  </si>
  <si>
    <t>Amazon Prime custom name 3D Baseball jersey #KV - 2XL / Full Print</t>
  </si>
  <si>
    <t>Love Amazon Prime blue t-shirt - hoodie 3D #101121l - UNISEX T-SHIRT 3D / 2XL / All print</t>
  </si>
  <si>
    <t>Love Amazon Prime blue t-shirt - hoodie 3D #101121l - AOP Unisex Raglan Hoodie / 2XL / All print</t>
  </si>
  <si>
    <t>#SB35875</t>
  </si>
  <si>
    <t>fvn_guerrero@yahoo.com</t>
  </si>
  <si>
    <t>Custom name Mick*y mouse Disney land red Baseball jersey #161221h - L / WHITE</t>
  </si>
  <si>
    <t>Don Favian Guerrero</t>
  </si>
  <si>
    <t>2784 Fashion Ave</t>
  </si>
  <si>
    <t>#SB35876</t>
  </si>
  <si>
    <t>rattleguard@gmail.com</t>
  </si>
  <si>
    <t>B&amp;W Lion Work Hard In Silence canvas wall art print - 24X36in</t>
  </si>
  <si>
    <t>Ruben Hinojosa</t>
  </si>
  <si>
    <t>808 Hughes Ave.</t>
  </si>
  <si>
    <t>Alice</t>
  </si>
  <si>
    <t>#SB35877</t>
  </si>
  <si>
    <t>twdon699@aol.com</t>
  </si>
  <si>
    <t>Stitch &amp; Angel From Our First Kiss Till Our Last Breath gift for Valentine hoodie 3d #HD - AOP Unisex Raglan Zip Hoodie / XL / All print</t>
  </si>
  <si>
    <t>100000027504538-76</t>
  </si>
  <si>
    <t>Thomas Donohue</t>
  </si>
  <si>
    <t>198 Ferry Lndg</t>
  </si>
  <si>
    <t>Colonial Beach</t>
  </si>
  <si>
    <t>#SB35878</t>
  </si>
  <si>
    <t>mendezpete1@gmail.com</t>
  </si>
  <si>
    <t>Peter Mendez</t>
  </si>
  <si>
    <t>32464, Crown Valley Pkwy</t>
  </si>
  <si>
    <t>Dana Point</t>
  </si>
  <si>
    <t>#SB35879</t>
  </si>
  <si>
    <t>shellyfriedrichsen@hotmail.com</t>
  </si>
  <si>
    <t>Shelly Friedrichsen</t>
  </si>
  <si>
    <t>13419, Lake Page Rd SE</t>
  </si>
  <si>
    <t>Port Washington</t>
  </si>
  <si>
    <t>#SB35880</t>
  </si>
  <si>
    <t>Terence.B.Lee@aero.org</t>
  </si>
  <si>
    <t>Knights Templar He who kneels before God can stand before anyone Unisex T-Shirt 3D #KV - L / Full Print</t>
  </si>
  <si>
    <t>unisextshirt-6954523885722-3</t>
  </si>
  <si>
    <t>Terence Lee</t>
  </si>
  <si>
    <t>6956 Granite Peak Driv</t>
  </si>
  <si>
    <t>#SB35881</t>
  </si>
  <si>
    <t>SP46FLORIDA@aol.com</t>
  </si>
  <si>
    <t>Parcel Service Parcel Service No Day Off Line Custom Name Hoodie 3D #301221V - UNISEX HOODIE ZIP-UP / 2XL / All Print</t>
  </si>
  <si>
    <t>hoodiezip-5-1000000283844783</t>
  </si>
  <si>
    <t>Henry Duhart</t>
  </si>
  <si>
    <t>1951, Central Florida Pkwy</t>
  </si>
  <si>
    <t>407973-3006</t>
  </si>
  <si>
    <t>#SB35882</t>
  </si>
  <si>
    <t>turbo454.mg@gmail.com</t>
  </si>
  <si>
    <t>Personalized name postal worker navy hoodie 3D #v - AOP Unisex Raglan Hoodie / 2XL / Full print</t>
  </si>
  <si>
    <t>Jequeldon Griffin</t>
  </si>
  <si>
    <t>9755 Black Willow Ln</t>
  </si>
  <si>
    <t>Ladson</t>
  </si>
  <si>
    <t>#SB35883</t>
  </si>
  <si>
    <t>cbjoe1958@gmail.com</t>
  </si>
  <si>
    <t>Amazing US Army veteran helmet hanging ornament #h - 1pcs / All print</t>
  </si>
  <si>
    <t>Fred Brooks</t>
  </si>
  <si>
    <t>3022 OLD CHANNEL RD</t>
  </si>
  <si>
    <t>LAUREL</t>
  </si>
  <si>
    <t>#SB35884</t>
  </si>
  <si>
    <t>FedEx Skull Custom Name Unisex T-Shirt 3D #DH - 4XL / Full Print</t>
  </si>
  <si>
    <t>TEE-7-1000000283733349</t>
  </si>
  <si>
    <t>#SB35885</t>
  </si>
  <si>
    <t>felix2530@comcast.net</t>
  </si>
  <si>
    <t>Dean Felix</t>
  </si>
  <si>
    <t>1056 Highway 96 E</t>
  </si>
  <si>
    <t>St Paul</t>
  </si>
  <si>
    <t>(651)472-4458</t>
  </si>
  <si>
    <t>#SB35886</t>
  </si>
  <si>
    <t>jse212122@yahoo.com</t>
  </si>
  <si>
    <t>Amazing Sugar Skull Happy Mardi Gras 2021 Hawaiian Shirts #040321h - 3XL / Full Print</t>
  </si>
  <si>
    <t>6156028018842-6</t>
  </si>
  <si>
    <t>Jamie Mortimore</t>
  </si>
  <si>
    <t>52867, Twin Lakeview Dr</t>
  </si>
  <si>
    <t>Dowagiac</t>
  </si>
  <si>
    <t>#SB35887</t>
  </si>
  <si>
    <t>Valentine's Day Be You Gift For LGBT White Shoes J13 Sneakers #Dh - Men / 10 / White</t>
  </si>
  <si>
    <t>#SB35888</t>
  </si>
  <si>
    <t>briantoney25@gmail.com</t>
  </si>
  <si>
    <t>BRAIN TONEY</t>
  </si>
  <si>
    <t>44 Platt Street</t>
  </si>
  <si>
    <t>New Haven</t>
  </si>
  <si>
    <t>#SB35889</t>
  </si>
  <si>
    <t>cinacoon.378@gmail.com</t>
  </si>
  <si>
    <t>Native Pride American Custom Name Hoodie 3D #170521H - HOODIE RAGLAN SLEEVE / 2XL / All Print</t>
  </si>
  <si>
    <t>Marie Coon</t>
  </si>
  <si>
    <t>815, SE Binkley St</t>
  </si>
  <si>
    <t>Colorful Magic Mushroom in The Night Hoodie 3D - AOP UNISEX HOODIE / L / All Print</t>
  </si>
  <si>
    <t>hoodie-thl-24688</t>
  </si>
  <si>
    <t>#SB35890</t>
  </si>
  <si>
    <t>#SB35891</t>
  </si>
  <si>
    <t>raymontanez1968@yahoo.com</t>
  </si>
  <si>
    <t>Hawaiian Aloha Shirts Mexico Aztec Vintage - L / Full Print</t>
  </si>
  <si>
    <t>hawaiishirt-3-6988514033818</t>
  </si>
  <si>
    <t>Raymond Montanez</t>
  </si>
  <si>
    <t>7711 GREENBACK LN &lt;BR&gt;144 RENAISSANCE 2</t>
  </si>
  <si>
    <t>APT 144</t>
  </si>
  <si>
    <t>CITRUS HEIGHTS</t>
  </si>
  <si>
    <t>#SB35892</t>
  </si>
  <si>
    <t>froggieallen65@gmail.com</t>
  </si>
  <si>
    <t>Simple black &amp; white Mick*y mouse signature fleece hoodie - Fleece hoodie / L / All print</t>
  </si>
  <si>
    <t>leah allen</t>
  </si>
  <si>
    <t>223 david st</t>
  </si>
  <si>
    <t>Grants</t>
  </si>
  <si>
    <t>#SB35893</t>
  </si>
  <si>
    <t>Annanglin1940@email.com</t>
  </si>
  <si>
    <t>American Flag Bald Eagle Retro Custom Name Classic Cap Head Wear #280821V - One size / All print</t>
  </si>
  <si>
    <t>Cap-6954396254362</t>
  </si>
  <si>
    <t>Eleanor Little</t>
  </si>
  <si>
    <t>1113 forest st</t>
  </si>
  <si>
    <t>Inglewood</t>
  </si>
  <si>
    <t>#SB35894</t>
  </si>
  <si>
    <t>erichoadley20@gmail.com</t>
  </si>
  <si>
    <t>Busch light Deer custom name Hoodie 3D #KV - AOP UNISEX HOODIE / L / All Print</t>
  </si>
  <si>
    <t>hoodie-3-1000000281387956</t>
  </si>
  <si>
    <t>Eric Hoadley</t>
  </si>
  <si>
    <t>260, Old Cemetary Ln</t>
  </si>
  <si>
    <t>Brownington</t>
  </si>
  <si>
    <t>Busch Light US Flag cracks Beach Shorts #KV - Shorts / M / Full Print</t>
  </si>
  <si>
    <t>Busch Light in USA custom name Hoodie - Joggers #KV - AOP Unisex Raglan Hoodie / L / All Print</t>
  </si>
  <si>
    <t>I Only Drink Busch Light 3 days a week Unisex T-Shirt 2D #KV - M / Full Print</t>
  </si>
  <si>
    <t>#SB35895</t>
  </si>
  <si>
    <t>nataliapal@mail.com</t>
  </si>
  <si>
    <t>Skull Lethal Angel Spare Tire Cover #311221V - All print / 30 inches</t>
  </si>
  <si>
    <t>Tire-Cover-1000000287944178</t>
  </si>
  <si>
    <t>Natalia Paluchniak</t>
  </si>
  <si>
    <t>40, Falmouth Rd</t>
  </si>
  <si>
    <t>Stamford</t>
  </si>
  <si>
    <t>#SB35896</t>
  </si>
  <si>
    <t>inda.kathryn@gmail.com</t>
  </si>
  <si>
    <t>Camera Eos Canon Unisex AOP T-shirt #KV - M / Full Print</t>
  </si>
  <si>
    <t>Tee-3-1000000279998371</t>
  </si>
  <si>
    <t>Kathryn Inda</t>
  </si>
  <si>
    <t>9643, Swinton Ave</t>
  </si>
  <si>
    <t>North Hills</t>
  </si>
  <si>
    <t>#SB35897</t>
  </si>
  <si>
    <t>josemiranda690@yahoo.com</t>
  </si>
  <si>
    <t>I'm the black jeep of the family tie dye flag spare tire cover #v - Spare Tire Cover / 32 inches / All print</t>
  </si>
  <si>
    <t>Jose Miranda</t>
  </si>
  <si>
    <t>732 North Poplar</t>
  </si>
  <si>
    <t>Kermit</t>
  </si>
  <si>
    <t>#SB35898</t>
  </si>
  <si>
    <t>anthernandez5154@gmail.com</t>
  </si>
  <si>
    <t>Police Back The Blue Custom Name Clunky Sneakers - Women / 8 / Black</t>
  </si>
  <si>
    <t>Michael Le</t>
  </si>
  <si>
    <t>716 Lakeshore Village Drive</t>
  </si>
  <si>
    <t>Slidell</t>
  </si>
  <si>
    <t>#SB35899</t>
  </si>
  <si>
    <t>gussjennings23@gmail.com</t>
  </si>
  <si>
    <t>CIH Case IH Farmall Hoodie - Joggers 3D #171221V - AOP Unisex Raglan Hoodie / 2XL / All Print</t>
  </si>
  <si>
    <t>Guss Jennings</t>
  </si>
  <si>
    <t>1010 W EL MONTE ST</t>
  </si>
  <si>
    <t>CIH Case IH Farmall Hoodie - Joggers 3D #171221V - Joggers / 2XL / All Print</t>
  </si>
  <si>
    <t>joggers-5-1000000284873146</t>
  </si>
  <si>
    <t>#SB35900</t>
  </si>
  <si>
    <t>Busch Light custom name Hoodie - Joggers #KV - AOP Unisex Raglan Hoodie / S / All Print</t>
  </si>
  <si>
    <t>#SB35901</t>
  </si>
  <si>
    <t>conniewozny@hotmail.com</t>
  </si>
  <si>
    <t>Connie groene</t>
  </si>
  <si>
    <t>668 10th Ave</t>
  </si>
  <si>
    <t>#SB35902</t>
  </si>
  <si>
    <t>claytonjr2013.ce@gmail.com</t>
  </si>
  <si>
    <t>Mexico Skull Flag Custom Name Baseball Jersey #201221V - 5XL / Full Print</t>
  </si>
  <si>
    <t>baseballjersey-8-6958425669786</t>
  </si>
  <si>
    <t>Clayton Esquivel</t>
  </si>
  <si>
    <t>29, Moosehead Blvd</t>
  </si>
  <si>
    <t>#SB35903</t>
  </si>
  <si>
    <t>mairhcaldo@gmail.com</t>
  </si>
  <si>
    <t>Jeep Girl On A Dark Desert Highway Black Hollow Tank Top - Legging 3D #h - Tank top / S / ALL PRINT</t>
  </si>
  <si>
    <t>6769817125018-8</t>
  </si>
  <si>
    <t>Aldo alvarez</t>
  </si>
  <si>
    <t>43711 cape cod ct</t>
  </si>
  <si>
    <t>Indio</t>
  </si>
  <si>
    <t>Jeep Girl On A Dark Desert Highway Black Hollow Tank Top - Legging 3D #h - Legging / S / ALL PRINT</t>
  </si>
  <si>
    <t>6769817125018-15</t>
  </si>
  <si>
    <t>#SB35904</t>
  </si>
  <si>
    <t>munozernestina1013@gmail.com</t>
  </si>
  <si>
    <t>Bull Riding Brown Custom Name Unisex AOP T-Shirt - M / Full Print</t>
  </si>
  <si>
    <t>Tina Munoz</t>
  </si>
  <si>
    <t>2033 W La Osa St.</t>
  </si>
  <si>
    <t>520-349-2039</t>
  </si>
  <si>
    <t>Bull Riding American Flag Cool Custom Name Unisex T-Shirt 3D - M / Full Print</t>
  </si>
  <si>
    <t>unisextshirt-2-6924316115098</t>
  </si>
  <si>
    <t>Bull Riding Leather Custom Name Unisex T-Shirt 3D - M / Full Print</t>
  </si>
  <si>
    <t>unisextshirt-2-6956629262490</t>
  </si>
  <si>
    <t>#SB35905</t>
  </si>
  <si>
    <t>#SB35906</t>
  </si>
  <si>
    <t>becerril79.eb@gmail.com</t>
  </si>
  <si>
    <t>Mexican Rooster Personalized Name Baseball Jersey #v - 2XL / Full Print</t>
  </si>
  <si>
    <t>6827774509210-baseballjersey-5</t>
  </si>
  <si>
    <t>Esperanza Becerril</t>
  </si>
  <si>
    <t>Oleander Ln</t>
  </si>
  <si>
    <t>Blythe</t>
  </si>
  <si>
    <t>#SB35907</t>
  </si>
  <si>
    <t>irenewaltjen@yahoo.com</t>
  </si>
  <si>
    <t>Custom name Mick*y mouse Disney land red Baseball jersey #161221h - L / RED</t>
  </si>
  <si>
    <t>Irene Hoffman</t>
  </si>
  <si>
    <t>18110 137th St Ct E</t>
  </si>
  <si>
    <t>Custom name Mick*y mouse Disney land red Baseball jersey #161221h - 4XL / RED</t>
  </si>
  <si>
    <t>6993106665626-baseballjersey-7</t>
  </si>
  <si>
    <t>#SB35908</t>
  </si>
  <si>
    <t>student.obryant@gmail.com</t>
  </si>
  <si>
    <t>Hawaiian Aloha Shirts - Beach Shorts US Forest Service Bigfoot #1821KV - Shorts / M / All Print</t>
  </si>
  <si>
    <t>Shorts-2-6918628704410</t>
  </si>
  <si>
    <t>Connor OBryant</t>
  </si>
  <si>
    <t>28705, 34th Ave S</t>
  </si>
  <si>
    <t>G302</t>
  </si>
  <si>
    <t>Auburn</t>
  </si>
  <si>
    <t>Hawaiian Aloha Shirts US Forest Service Bigfoot - M / Full Print</t>
  </si>
  <si>
    <t>hawaiian</t>
  </si>
  <si>
    <t>#SB35909</t>
  </si>
  <si>
    <t>jeslind05@yahoo.com</t>
  </si>
  <si>
    <t>PKM Pikachu Anime Fleece Blanket For Pokemon lover #KV - 50x60 in</t>
  </si>
  <si>
    <t>blanket-1000000302677128</t>
  </si>
  <si>
    <t>Manny de leon</t>
  </si>
  <si>
    <t>14250, Kimberley Ln</t>
  </si>
  <si>
    <t>#SB35910</t>
  </si>
  <si>
    <t>Teralynn1969@yahoo.com</t>
  </si>
  <si>
    <t>Foxtrot Juliet Bravo Let's Go Brandon Abraham Lincoln Unisex T-Shirt 2D #KV - XL / Black</t>
  </si>
  <si>
    <t>6835329695898-unisextshirt4</t>
  </si>
  <si>
    <t>Tera McKendree</t>
  </si>
  <si>
    <t>2640 North Ter</t>
  </si>
  <si>
    <t>Huntington</t>
  </si>
  <si>
    <t>#SB35911</t>
  </si>
  <si>
    <t>lhjrhigh@yahoo.com</t>
  </si>
  <si>
    <t>Amazing CAT Caterpillar Operator Hoodie 3D #Xh - HOODIE RAGLAN SLEEVE / 4XL / All Print</t>
  </si>
  <si>
    <t>LaRae Harner</t>
  </si>
  <si>
    <t>1815, Tunnel Hill Rd</t>
  </si>
  <si>
    <t>#SB35912</t>
  </si>
  <si>
    <t>44kwilliams@gmail.com</t>
  </si>
  <si>
    <t>1012, Yarmouth Rd</t>
  </si>
  <si>
    <t>Yarmouth Rd</t>
  </si>
  <si>
    <t>Grafton</t>
  </si>
  <si>
    <t>#SB35913</t>
  </si>
  <si>
    <t>seanhint@gmail.com</t>
  </si>
  <si>
    <t>Jesus and Lion believe in Christ Christian Hoodie 3D - AOP UNISEX HOODIE / 3XL / All Print</t>
  </si>
  <si>
    <t>hoodie-thl-24841</t>
  </si>
  <si>
    <t>Sean Hinton</t>
  </si>
  <si>
    <t>2290, Cotters Cres</t>
  </si>
  <si>
    <t>Ottawa</t>
  </si>
  <si>
    <t>K1V 8Y6</t>
  </si>
  <si>
    <t>#SB35914</t>
  </si>
  <si>
    <t>keelymad@msu.edu</t>
  </si>
  <si>
    <t>maddie keely</t>
  </si>
  <si>
    <t>908, Akers Rd</t>
  </si>
  <si>
    <t>West 382</t>
  </si>
  <si>
    <t>East Lansing</t>
  </si>
  <si>
    <t>#SB35915</t>
  </si>
  <si>
    <t>rickywhite91@yahoo.com</t>
  </si>
  <si>
    <t>Richard White</t>
  </si>
  <si>
    <t>814, Decatur St NE</t>
  </si>
  <si>
    <t>District of Columbia</t>
  </si>
  <si>
    <t>DC</t>
  </si>
  <si>
    <t>#SB35916</t>
  </si>
  <si>
    <t>pjpartain95@gmail.com</t>
  </si>
  <si>
    <t>Paula Partain</t>
  </si>
  <si>
    <t>40818 Pipestone Rd</t>
  </si>
  <si>
    <t>#SB35917</t>
  </si>
  <si>
    <t>Lupotz2018@gmail.com</t>
  </si>
  <si>
    <t>Mexico Personalized Custom Name Hoodie 3D #V - HOODIE RAGLAN SLEEVE / M / ALL PRINT</t>
  </si>
  <si>
    <t>Thalia Herrera</t>
  </si>
  <si>
    <t>931 w Pioneer AVE</t>
  </si>
  <si>
    <t>Porterville</t>
  </si>
  <si>
    <t>#SB35918</t>
  </si>
  <si>
    <t>michaellocati@yahoo.com</t>
  </si>
  <si>
    <t>Custom Name US Coast Guard Veteran Black Baseball Jersey #v - 4XL / Full Print</t>
  </si>
  <si>
    <t>6862039122074-baseballjersey-7</t>
  </si>
  <si>
    <t>Michael Locati</t>
  </si>
  <si>
    <t>13303 E MISSION AVE</t>
  </si>
  <si>
    <t>APT 87</t>
  </si>
  <si>
    <t>CITY OF SPOKANE VALLEY, WA</t>
  </si>
  <si>
    <t>#SB35919</t>
  </si>
  <si>
    <t>s_fasulo@yahoo.com</t>
  </si>
  <si>
    <t>Custom name US navy Popeye veteran All Gave Some, Some Gave All Hoodie #KV - HOODIE RAGLAN SLEEVE ZIP-UP / XL / All print</t>
  </si>
  <si>
    <t>ohoodie-6663343112346</t>
  </si>
  <si>
    <t>Samantha Fasulo</t>
  </si>
  <si>
    <t>838 Lesner Ave</t>
  </si>
  <si>
    <t>Norfolk</t>
  </si>
  <si>
    <t>#SB35920</t>
  </si>
  <si>
    <t>edean16@live.com</t>
  </si>
  <si>
    <t>Erin Dean</t>
  </si>
  <si>
    <t>7182 Plumdale Rd</t>
  </si>
  <si>
    <t>La Vista</t>
  </si>
  <si>
    <t>Busch Light Moutain custom name Hoodie - Joggers #KV - AOP Unisex Raglan Hoodie / S / All Print</t>
  </si>
  <si>
    <t>#SB35921</t>
  </si>
  <si>
    <t>Niklaswehmeyer@gmail.com</t>
  </si>
  <si>
    <t>FedEx Express Corporation Clunky Sneakers Shoes #Kv - Men / 12 / Black</t>
  </si>
  <si>
    <t>Niklas Wehmeyer</t>
  </si>
  <si>
    <t>592, Haventree Dr</t>
  </si>
  <si>
    <t>Hazelwood</t>
  </si>
  <si>
    <t>#SB35922</t>
  </si>
  <si>
    <t>carolynkb2003@yahoo.com</t>
  </si>
  <si>
    <t>Evan Brown</t>
  </si>
  <si>
    <t>1921 W Fulton ST</t>
  </si>
  <si>
    <t>LBK 1507</t>
  </si>
  <si>
    <t>#SB35923</t>
  </si>
  <si>
    <t>kdyer13522@gmail.com</t>
  </si>
  <si>
    <t>Buck n Doe Deer Hunting couple I Choose You Hoodie gift for valentine #V - AOP Unisex Raglan Zip Hoodie / L / All print</t>
  </si>
  <si>
    <t>ARZ-L-Q530PJX</t>
  </si>
  <si>
    <t>Kalob Dyer</t>
  </si>
  <si>
    <t>13522, E Kentucky Ave</t>
  </si>
  <si>
    <t>Aurora</t>
  </si>
  <si>
    <t>Buck n Doe Deer Hunting couple I Choose You Hoodie gift for valentine #V - AOP Unisex Raglan Hoodie / XL / All print</t>
  </si>
  <si>
    <t>ARH-XL-Q530PJX</t>
  </si>
  <si>
    <t>#SB35924</t>
  </si>
  <si>
    <t>emeagher28@gmail.com</t>
  </si>
  <si>
    <t>Scott Meagher</t>
  </si>
  <si>
    <t>1306, Belle Meade Rd</t>
  </si>
  <si>
    <t>Fallston</t>
  </si>
  <si>
    <t>#SB35925</t>
  </si>
  <si>
    <t>rwallace84@me.com</t>
  </si>
  <si>
    <t>Amazing Customized Duvet Cover Baseball Navy Bedding Set with your name - US Queen</t>
  </si>
  <si>
    <t>Ryan Wallace</t>
  </si>
  <si>
    <t>5370, Oxford Chase Way</t>
  </si>
  <si>
    <t>Atlanta</t>
  </si>
  <si>
    <t>#SB35926</t>
  </si>
  <si>
    <t>vanessakroon1131@gmail.com</t>
  </si>
  <si>
    <t>Irish Shamrock Baseball Jersey #H - 4XL / All Print</t>
  </si>
  <si>
    <t>Baseball-Jersey-7-6996656423066</t>
  </si>
  <si>
    <t>Jeremiah Kroon</t>
  </si>
  <si>
    <t>4104, N 61st St</t>
  </si>
  <si>
    <t>#SB35927</t>
  </si>
  <si>
    <t>absquadgeneral@gmail.com</t>
  </si>
  <si>
    <t>Boxing Anatomy canvas print #KV - 24X36in / Full Print</t>
  </si>
  <si>
    <t>CANVAS-6987342774426-3</t>
  </si>
  <si>
    <t>Anton Reynolds</t>
  </si>
  <si>
    <t>2608 North 169th Street</t>
  </si>
  <si>
    <t>#SB35928</t>
  </si>
  <si>
    <t>lauragruszka11@gmail.com</t>
  </si>
  <si>
    <t>Jeep Blue Flag Black Hoodie 3D #kv - HOODIE RAGLAN SLEEVE ZIP-UP / L / All Print</t>
  </si>
  <si>
    <t>6859108384922-11</t>
  </si>
  <si>
    <t>Laura Gruszka</t>
  </si>
  <si>
    <t>501, Rock Valley Rd</t>
  </si>
  <si>
    <t>Holyoke</t>
  </si>
  <si>
    <t>#SB35929</t>
  </si>
  <si>
    <t>islandpressurecleaning@yahoo.com</t>
  </si>
  <si>
    <t>Trust In God, Not the Government T-Shirt 3D #KV - M / Full Print</t>
  </si>
  <si>
    <t>6950920781978-2</t>
  </si>
  <si>
    <t>Wayne Laughlin</t>
  </si>
  <si>
    <t>1275 5th St</t>
  </si>
  <si>
    <t>Vero Beach</t>
  </si>
  <si>
    <t>hoa</t>
  </si>
  <si>
    <t>#SB35930</t>
  </si>
  <si>
    <t>Bevr54@outlook.com</t>
  </si>
  <si>
    <t>Personalized Custom Name and Number Hockey Ice Blanket - 50x60 in</t>
  </si>
  <si>
    <t>6156039389338-1</t>
  </si>
  <si>
    <t>Beverly Hess</t>
  </si>
  <si>
    <t>1102, Skyline Dr</t>
  </si>
  <si>
    <t>#SB35931</t>
  </si>
  <si>
    <t>eich111177@yahoo.com</t>
  </si>
  <si>
    <t>Us Army Veteran All some gave All some gave Hoodie 3D #KV - AOP Unisex Raglan Zip Hoodie / 4XL / All Print</t>
  </si>
  <si>
    <t>hoodie-15-1000000286966063</t>
  </si>
  <si>
    <t>Marcus Eich</t>
  </si>
  <si>
    <t>980 courthouse Rd #1209</t>
  </si>
  <si>
    <t>#SB35932</t>
  </si>
  <si>
    <t>plymouth674@gmail.com</t>
  </si>
  <si>
    <t>FedEx Cool Amour Custom Name Hoodie 3D #V - AOP UNISEX HOODIE / L / Black</t>
  </si>
  <si>
    <t>Marvin Banks</t>
  </si>
  <si>
    <t>1985 Banks Creek Rd</t>
  </si>
  <si>
    <t>Burnsville</t>
  </si>
  <si>
    <t>#SB35933</t>
  </si>
  <si>
    <t>sunllln@sbcglobal.net</t>
  </si>
  <si>
    <t>Custom Name US Air Force Blue Baseball Jersey #v - 2XL / Full Print</t>
  </si>
  <si>
    <t>Lillian Reed</t>
  </si>
  <si>
    <t>5517 Greenwich Drive</t>
  </si>
  <si>
    <t>#SB35934</t>
  </si>
  <si>
    <t>myra.zemaryalai@gmail.com</t>
  </si>
  <si>
    <t>Personalized Name &amp; Number American Football Duvet Cover Bedding Set #180820L - US Queen</t>
  </si>
  <si>
    <t>beddingset-thl-476</t>
  </si>
  <si>
    <t>Homaira Zemaryalai</t>
  </si>
  <si>
    <t>9704 Belladonna Dr</t>
  </si>
  <si>
    <t>San Ramon</t>
  </si>
  <si>
    <t>#SB35935</t>
  </si>
  <si>
    <t>msjimene4@yahoo.com</t>
  </si>
  <si>
    <t>Amazing Wrestling Thunder Unisex Hawaiian Shirts - Beach Shorts - Hawaiian shirt / L / Full Print</t>
  </si>
  <si>
    <t>6871977001114-3</t>
  </si>
  <si>
    <t>Mathew Jimenez</t>
  </si>
  <si>
    <t>569 Harrison St</t>
  </si>
  <si>
    <t>Walden</t>
  </si>
  <si>
    <t>#SB35936</t>
  </si>
  <si>
    <t>RMHutchins@gmail.com</t>
  </si>
  <si>
    <t>Awesome Canada Hockey maple red white hoodie 3D #l - HOODIE RAGLAN SLEEVE ZIP-UP / L / All Print</t>
  </si>
  <si>
    <t>Ryan Hutchins</t>
  </si>
  <si>
    <t>144 Smith Road</t>
  </si>
  <si>
    <t>Front</t>
  </si>
  <si>
    <t>Burrillville</t>
  </si>
  <si>
    <t>#SB35937</t>
  </si>
  <si>
    <t>Football Heartbeat Personalized Duvet Cover Bedding Set with Your Name - US Queen</t>
  </si>
  <si>
    <t>#SB35938</t>
  </si>
  <si>
    <t>Goodbud1989@gmail.com</t>
  </si>
  <si>
    <t>Fedex armor custom name hoodie 3D #KV - AOP Unisex Raglan Hoodie / 2XL / All print</t>
  </si>
  <si>
    <t>Max Day</t>
  </si>
  <si>
    <t>343, White Oak Ln</t>
  </si>
  <si>
    <t>Whittaker</t>
  </si>
  <si>
    <t>#SB35939</t>
  </si>
  <si>
    <t>mariacerpa29@gmail.com</t>
  </si>
  <si>
    <t>Maria Cerpa</t>
  </si>
  <si>
    <t>423, S Bedford St</t>
  </si>
  <si>
    <t>La Habra</t>
  </si>
  <si>
    <t>#SB35940</t>
  </si>
  <si>
    <t>wmilam4@gmail.com</t>
  </si>
  <si>
    <t>Dragon Couple Dreamcatcher Galaxy Quilt Bed Set gift for valentine #V - Queen (200x230)cm</t>
  </si>
  <si>
    <t>Wendy Milam</t>
  </si>
  <si>
    <t>527 Lawrence Switch Road</t>
  </si>
  <si>
    <t>#SB35941</t>
  </si>
  <si>
    <t>Jmiii19782015@gmail.com</t>
  </si>
  <si>
    <t>Disney 50th anniversary custom name Baseball Jersey #KV - XL / Full Print</t>
  </si>
  <si>
    <t>Joey Martinez</t>
  </si>
  <si>
    <t>824, Deer Park Dr</t>
  </si>
  <si>
    <t>Modesto</t>
  </si>
  <si>
    <t>#SB35942</t>
  </si>
  <si>
    <t>priscyg@hotmail.com</t>
  </si>
  <si>
    <t>Custom name &amp; number Basketball fire crack hoodie 3d #41221l - AOP Unisex Raglan Hoodie / M / All print</t>
  </si>
  <si>
    <t>100000027504538-98</t>
  </si>
  <si>
    <t>Priscila Rios</t>
  </si>
  <si>
    <t>2562 Scenic Crest Loop</t>
  </si>
  <si>
    <t>#SB35943</t>
  </si>
  <si>
    <t>dlynn1334@icloud.com</t>
  </si>
  <si>
    <t>Custom name Darts and Beer unisex t-shirt 3d #181221h - L / Full Print</t>
  </si>
  <si>
    <t>Dalton Lynn</t>
  </si>
  <si>
    <t>5343 Gillen Rd</t>
  </si>
  <si>
    <t>#SB35944</t>
  </si>
  <si>
    <t>ebhermann@aol.com</t>
  </si>
  <si>
    <t>Eric Hermann</t>
  </si>
  <si>
    <t>14469 Ponce de Leon Trl</t>
  </si>
  <si>
    <t>Port Charlotte</t>
  </si>
  <si>
    <t>#SB35945</t>
  </si>
  <si>
    <t>bailbondearl@gmail.com</t>
  </si>
  <si>
    <t>earl perkins</t>
  </si>
  <si>
    <t>1129 Berrys Lick Rd</t>
  </si>
  <si>
    <t>Lewisburg</t>
  </si>
  <si>
    <t>#SB35946</t>
  </si>
  <si>
    <t>robbymoon1314@gmail.com</t>
  </si>
  <si>
    <t>Life Goal Pet All The Dogs Bleached T-shirt 2D #Kv - L / Purple</t>
  </si>
  <si>
    <t>TEE-9-7036805972122</t>
  </si>
  <si>
    <t>Robert Moon</t>
  </si>
  <si>
    <t>5299, Fletcher Dr SW</t>
  </si>
  <si>
    <t>Witches Be Trippin Bleached T-shirt 2D #Kv - S / Black</t>
  </si>
  <si>
    <t>TEE-1-7036784181402</t>
  </si>
  <si>
    <t>#SB35947</t>
  </si>
  <si>
    <t>cindabutler5491@gmail.com</t>
  </si>
  <si>
    <t>Jeep 3D American Flag spare tire cover #KV - All print / 34 inches</t>
  </si>
  <si>
    <t>Cinda Butler</t>
  </si>
  <si>
    <t>18277, Brushy Fork Rd SE</t>
  </si>
  <si>
    <t>#SB35948</t>
  </si>
  <si>
    <t>rlwill59@yahoo.com</t>
  </si>
  <si>
    <t>WDN 50th Anniversary Of Magic Mouse Ears Disney hoodie 3d #HD - AOP Unisex Raglan Hoodie / 2XL / All print</t>
  </si>
  <si>
    <t>Rodney Williams</t>
  </si>
  <si>
    <t>1436 S Flatrock River Rd</t>
  </si>
  <si>
    <t>RUSHVILLE</t>
  </si>
  <si>
    <t>#SB35949</t>
  </si>
  <si>
    <t>puchalski.donald3@yahoo.com</t>
  </si>
  <si>
    <t>Stitch &amp; Angel From Our First Kiss Till Our Last Breath gift for Valentine hoodie 3d #HD - AOP Unisex Raglan Hoodie / XL / All print</t>
  </si>
  <si>
    <t>Donald Puchalski</t>
  </si>
  <si>
    <t>1452 Pleasant Street</t>
  </si>
  <si>
    <t>BURLINGTON</t>
  </si>
  <si>
    <t>#SB35950</t>
  </si>
  <si>
    <t>j.bennett2017sr@gmail.com</t>
  </si>
  <si>
    <t>Jordan Bennett</t>
  </si>
  <si>
    <t>164, Rhode Island St</t>
  </si>
  <si>
    <t>Upper</t>
  </si>
  <si>
    <t>#SB35951</t>
  </si>
  <si>
    <t>hockpoke@hotmail.com</t>
  </si>
  <si>
    <t>Disc Golf Player Simple Unisex AOP T-Shirt - XL / Full Print</t>
  </si>
  <si>
    <t>Steve Auger</t>
  </si>
  <si>
    <t>235, Avenue du Parc</t>
  </si>
  <si>
    <t>Granby</t>
  </si>
  <si>
    <t>J2G 2M6</t>
  </si>
  <si>
    <t>Personalized Name Disc Golf Roots White Navy Forest Pattern Baseball Jersey - XL / Full Print</t>
  </si>
  <si>
    <t>6854677627034-baseballjersey-4</t>
  </si>
  <si>
    <t>#SB35952</t>
  </si>
  <si>
    <t>friedough2@msn.com</t>
  </si>
  <si>
    <t>Carol Zwolinski</t>
  </si>
  <si>
    <t>Volusia County Speedway</t>
  </si>
  <si>
    <t>1500 FL-40</t>
  </si>
  <si>
    <t>DeLeon Springs</t>
  </si>
  <si>
    <t>#SB35953</t>
  </si>
  <si>
    <t>kareembarnes82@gmail.com</t>
  </si>
  <si>
    <t>Purple Butterfly in The Night Art Hoodie 3D #DH - AOP UNISEX HOODIE / XL / All Print</t>
  </si>
  <si>
    <t>hoodie-thl-29070</t>
  </si>
  <si>
    <t>Kareem Barnes</t>
  </si>
  <si>
    <t>PO Box 690578 2403 W Stan Schlueter Loop</t>
  </si>
  <si>
    <t>#SB35954</t>
  </si>
  <si>
    <t>gabbyplus3@gmail.com</t>
  </si>
  <si>
    <t>Black Mexico Personalized Name Baseball Jersey #v - 2XL / Full Print</t>
  </si>
  <si>
    <t>6827778539674-baseballjersey-5</t>
  </si>
  <si>
    <t>Lou Flores</t>
  </si>
  <si>
    <t>3719 Abilene St</t>
  </si>
  <si>
    <t>#SB35955</t>
  </si>
  <si>
    <t>adykman5@sbcglobal.net</t>
  </si>
  <si>
    <t>Butterfly Just Breathe by window Canvas Prints Art #KV - 24X36in</t>
  </si>
  <si>
    <t>Amy Dykman</t>
  </si>
  <si>
    <t>3723 E Alameda St</t>
  </si>
  <si>
    <t>#SB35956</t>
  </si>
  <si>
    <t>gaby040726@gmail.com</t>
  </si>
  <si>
    <t>MARIA MIRAMONTES</t>
  </si>
  <si>
    <t>1402 SW 59th St Apt. 4208</t>
  </si>
  <si>
    <t>APT 4208</t>
  </si>
  <si>
    <t>#SB35957</t>
  </si>
  <si>
    <t>reym168@yahoo.com</t>
  </si>
  <si>
    <t>I'm a simple girl I love beach and JP spare tire cover #161121l - All print / 32 inches / Spare Tire Cover</t>
  </si>
  <si>
    <t>1000000325639143-24</t>
  </si>
  <si>
    <t>Eric Smith</t>
  </si>
  <si>
    <t>15055 West Drive</t>
  </si>
  <si>
    <t>281546-8904</t>
  </si>
  <si>
    <t>#SB35958</t>
  </si>
  <si>
    <t>rianna.lasky@gmail.com</t>
  </si>
  <si>
    <t>Disney 50th anniversary custom name Baseball Jersey #KV - M / Full Print</t>
  </si>
  <si>
    <t>baseballjersey-2-7015910015130</t>
  </si>
  <si>
    <t>Rianna Lasky</t>
  </si>
  <si>
    <t>5501 W 73rd pl</t>
  </si>
  <si>
    <t>Disney 50th anniversary custom name Baseball Jersey #KV - 2XL / Full Print</t>
  </si>
  <si>
    <t>baseballjersey-5-7015910015130</t>
  </si>
  <si>
    <t>Disney 50th anniversary custom name Baseball Jersey #KV - 3XL / Full Print</t>
  </si>
  <si>
    <t>baseballjersey-6-7015910015130</t>
  </si>
  <si>
    <t>Disney 50th anniversary custom name Baseball Jersey #KV - S / Full Print</t>
  </si>
  <si>
    <t>#SB35959</t>
  </si>
  <si>
    <t>Jayjaz0608@yahoo.com</t>
  </si>
  <si>
    <t>Puerto Rico Flag custom name Hoodie 3D #H - HOODIE RAGLAN SLEEVE / L / All Print</t>
  </si>
  <si>
    <t>Stephanie Cutty</t>
  </si>
  <si>
    <t>183 Erick Blvd</t>
  </si>
  <si>
    <t>White Lake</t>
  </si>
  <si>
    <t>#SB35960</t>
  </si>
  <si>
    <t>Disney custom name Baseball Jersey #KV - L / Full Print</t>
  </si>
  <si>
    <t>Cute Mickey Brown Hoodie 3D - AOP UNISEX HOODIE / XL / All Print</t>
  </si>
  <si>
    <t>hoodie-thl-24839</t>
  </si>
  <si>
    <t>Mick*y &amp; Minnie Never too old for Disney red black hoodie 3D - AOP Unisex Raglan Hoodie / XL / All print</t>
  </si>
  <si>
    <t>MK so cute Christmas gift hoodie 3D - AOP Unisex Raglan Hoodie / XL / All print</t>
  </si>
  <si>
    <t>#SB35961</t>
  </si>
  <si>
    <t>twoclickybois@gmail.com</t>
  </si>
  <si>
    <t>postal service worker flag on back hoodie 3D #v - AOP Unisex Raglan Hoodie / M / All print</t>
  </si>
  <si>
    <t>6950848921754-2</t>
  </si>
  <si>
    <t>Cristian Barrios</t>
  </si>
  <si>
    <t>137, Trenton Ave</t>
  </si>
  <si>
    <t>White Plains</t>
  </si>
  <si>
    <t>#SB35962</t>
  </si>
  <si>
    <t>party2u17@gmail.com</t>
  </si>
  <si>
    <t>Chanda Dean</t>
  </si>
  <si>
    <t>905 Oak Vale</t>
  </si>
  <si>
    <t>Hermitage</t>
  </si>
  <si>
    <t>#SB35963</t>
  </si>
  <si>
    <t>harrell3111969@icloud.com</t>
  </si>
  <si>
    <t>Personalized US Foods Green Hoodie 3D #Dh - HOODIE RAGLAN SLEEVE / L / All Print</t>
  </si>
  <si>
    <t>Herb Harrell</t>
  </si>
  <si>
    <t>217, Pony Greer Rd</t>
  </si>
  <si>
    <t>Rayville</t>
  </si>
  <si>
    <t>#SB35964</t>
  </si>
  <si>
    <t>nicole2289jenkins@gmail.com</t>
  </si>
  <si>
    <t>Skeleton Ribbon Rock, Paper, Scissors, Throat Punch I win Hoodie 3D #KV - AOP UNISEX HOODIE / XL / All Print</t>
  </si>
  <si>
    <t>nicole jenkins</t>
  </si>
  <si>
    <t>1424 Oak Patch RD</t>
  </si>
  <si>
    <t>Eugene</t>
  </si>
  <si>
    <t>Skull Zero fucks given Hoodie 3D #KV - AOP UNISEX HOODIE / L / All Print</t>
  </si>
  <si>
    <t>#SB35965</t>
  </si>
  <si>
    <t>luccomtois@videotron.ca</t>
  </si>
  <si>
    <t>luc comtois</t>
  </si>
  <si>
    <t>1380 boul montarville</t>
  </si>
  <si>
    <t>condo # 06</t>
  </si>
  <si>
    <t>boucherville</t>
  </si>
  <si>
    <t>j4b8b8</t>
  </si>
  <si>
    <t>1-514-996-2990</t>
  </si>
  <si>
    <t>#SB35966</t>
  </si>
  <si>
    <t>orthodoxgr@aol.com</t>
  </si>
  <si>
    <t>50th Anniversary Of Magic Mouse Ears Disney hoodie 3d #HD - AOP Unisex Raglan Hoodie / XL / All print</t>
  </si>
  <si>
    <t>Despina Stephenson</t>
  </si>
  <si>
    <t>142, Franklin Ave</t>
  </si>
  <si>
    <t>Monaca</t>
  </si>
  <si>
    <t>#SB35967</t>
  </si>
  <si>
    <t>billiehard@gmail.com</t>
  </si>
  <si>
    <t>Billie Hard</t>
  </si>
  <si>
    <t>33800 Nw norstar ranch rd</t>
  </si>
  <si>
    <t>ridgefield</t>
  </si>
  <si>
    <t>#SB35968</t>
  </si>
  <si>
    <t>stacifoley66967@gmail.com</t>
  </si>
  <si>
    <t>Personalized name &amp; birthday month Lion - A black king was born in Hoodie - Joggers #v - AOP Unisex Raglan Hoodie / XL / All Print</t>
  </si>
  <si>
    <t>Staci Foley</t>
  </si>
  <si>
    <t>1201 N 17th St</t>
  </si>
  <si>
    <t>Superior</t>
  </si>
  <si>
    <t>#SB35969</t>
  </si>
  <si>
    <t>garylmorrow@sbcglobal.net</t>
  </si>
  <si>
    <t>Cool Vintage Golf Balls And Clubs Rectangle Rug #h - M / Full print</t>
  </si>
  <si>
    <t>Gary Morrow</t>
  </si>
  <si>
    <t>531 E Manning St</t>
  </si>
  <si>
    <t>Oakwood</t>
  </si>
  <si>
    <t>#SB35970</t>
  </si>
  <si>
    <t>dustin.rhodes76@gmail.com</t>
  </si>
  <si>
    <t>Busch Light Black &amp; Blue Beach Shorts #KV - Shorts / L / Full Print</t>
  </si>
  <si>
    <t>Dustin Rhodes</t>
  </si>
  <si>
    <t>402, Avenue B</t>
  </si>
  <si>
    <t>Rock Falls</t>
  </si>
  <si>
    <t>#SB35971</t>
  </si>
  <si>
    <t>knorris3317@yahoo.com</t>
  </si>
  <si>
    <t>Kyle Norris</t>
  </si>
  <si>
    <t>6411 sky blue Ave</t>
  </si>
  <si>
    <t>#SB35972</t>
  </si>
  <si>
    <t>arplumbing72@gmail.com</t>
  </si>
  <si>
    <t>Lion I Belong To Jesus Hoodie 3D #H - AOP UNISEX HOODIE / XL / All Print</t>
  </si>
  <si>
    <t>hoodie-thl-26311</t>
  </si>
  <si>
    <t>Bret Henkel</t>
  </si>
  <si>
    <t>5155, S Piccard Ct</t>
  </si>
  <si>
    <t>New Berlin</t>
  </si>
  <si>
    <t>#SB35973</t>
  </si>
  <si>
    <t>tileguytucson@gmail.com</t>
  </si>
  <si>
    <t>Custom name simple black &amp; white Darts time unisex t-shirt 3d #301221l - L / Full Print</t>
  </si>
  <si>
    <t>1000000288622448-24</t>
  </si>
  <si>
    <t>Barry Heikkila</t>
  </si>
  <si>
    <t>1184 Mackubin Street</t>
  </si>
  <si>
    <t>Saint Paul</t>
  </si>
  <si>
    <t>#SB35974</t>
  </si>
  <si>
    <t>Kyle.Thompson.dc@gmail.com</t>
  </si>
  <si>
    <t>Sunset Busch Light Beach Shorts #KV - Shorts / 2XL / Full Print</t>
  </si>
  <si>
    <t>Kyle R. Thompson</t>
  </si>
  <si>
    <t>130 Summit Dr.</t>
  </si>
  <si>
    <t>Cedar Falls</t>
  </si>
  <si>
    <t>#SB35975</t>
  </si>
  <si>
    <t>Leigh913@rocketmail.com</t>
  </si>
  <si>
    <t>Who Gives A Split Bowling Hawaiian Shirts #Xh - L / Full Print</t>
  </si>
  <si>
    <t>hawaiishirt-6667672715418b</t>
  </si>
  <si>
    <t>Leigh Justice</t>
  </si>
  <si>
    <t>256, Deviney St</t>
  </si>
  <si>
    <t>Spindale</t>
  </si>
  <si>
    <t>Who Gives A Split Bowling Hawaiian Shirts #Xh - 3XL / Full Print</t>
  </si>
  <si>
    <t>hawaiishirt-6667672715418e</t>
  </si>
  <si>
    <t>#SB35976</t>
  </si>
  <si>
    <t>jorge.crabtree@gmail.com</t>
  </si>
  <si>
    <t>Custom Name Mexico Eagle Baseball Jersey - XL / Full Print</t>
  </si>
  <si>
    <t>6921105146010-baseballjersey-4</t>
  </si>
  <si>
    <t>Jorge Crabtree</t>
  </si>
  <si>
    <t>232, Kentucky St</t>
  </si>
  <si>
    <t>Madisonville</t>
  </si>
  <si>
    <t>#SB35977</t>
  </si>
  <si>
    <t>jimg26@icloud.com</t>
  </si>
  <si>
    <t>Death Sons Of Anarchy Redwood Original Fleece Hoodie 3D #V - Fleece Hoodie / L / Grey</t>
  </si>
  <si>
    <t>James Gannon</t>
  </si>
  <si>
    <t>11036 Lombard Ave</t>
  </si>
  <si>
    <t>Chicago Ridge</t>
  </si>
  <si>
    <t>#SB35978</t>
  </si>
  <si>
    <t>cowgirl80807@gmail.com</t>
  </si>
  <si>
    <t>Dreamcatcher &amp; butterfly parcel service woman purple t-shirt 3D #v - XL / Full Print</t>
  </si>
  <si>
    <t>7015813808282-12</t>
  </si>
  <si>
    <t>Dorothy Johnson</t>
  </si>
  <si>
    <t>744 N 13th St</t>
  </si>
  <si>
    <t>Parcel Service Symbol Floral Unisex T-Shirt 3D - XL / Full Print</t>
  </si>
  <si>
    <t>TEE-4-7029747843226</t>
  </si>
  <si>
    <t>#SB35979</t>
  </si>
  <si>
    <t>Shanegrant0915@gmail.com</t>
  </si>
  <si>
    <t>Busch Light Beach Shorts #KV - Shorts / M / Full Print</t>
  </si>
  <si>
    <t>Shane Grant</t>
  </si>
  <si>
    <t>4921 walnut drive</t>
  </si>
  <si>
    <t>Busch Light Ice pattern Beach Shorts #KV - Shorts / S / Full Print</t>
  </si>
  <si>
    <t>#SB35980</t>
  </si>
  <si>
    <t>ladyhawkerose6@gmail.com</t>
  </si>
  <si>
    <t>St Patricks Day Skull Irish Zero Fks Given AOP T-shirt #HD - 3XL / All Print</t>
  </si>
  <si>
    <t>Tee-6-1000000283200789</t>
  </si>
  <si>
    <t>Carrie Burr</t>
  </si>
  <si>
    <t>5812 Gloryvine CT</t>
  </si>
  <si>
    <t>#206-9</t>
  </si>
  <si>
    <t>Richmond</t>
  </si>
  <si>
    <t>St Patricks Day Skull Shamrock smoke AOP T-shirt #HD - XL / All Print</t>
  </si>
  <si>
    <t>Tee-4-1000000283200789</t>
  </si>
  <si>
    <t>#SB35981</t>
  </si>
  <si>
    <t>F&amp;AM 357 Freemason Baseball Jersey #h - 2XL / Full Print</t>
  </si>
  <si>
    <t>#SB35982</t>
  </si>
  <si>
    <t>allensnyder@outlook.com</t>
  </si>
  <si>
    <t>Allen Snyder</t>
  </si>
  <si>
    <t>9235, Jeffery Ave S</t>
  </si>
  <si>
    <t>Cottage Grove</t>
  </si>
  <si>
    <t>#SB35983</t>
  </si>
  <si>
    <t>markprgex@gmail.com</t>
  </si>
  <si>
    <t>Custom name Amazon prime blue t-shirt - hoodie 3D #l - UNISEX T-SHIRT 3D / 2XL / All print</t>
  </si>
  <si>
    <t>Mark Perkins</t>
  </si>
  <si>
    <t>3511 west 52</t>
  </si>
  <si>
    <t>#SB35984</t>
  </si>
  <si>
    <t>vanec28@gmail.com</t>
  </si>
  <si>
    <t>Vanessa Mosquera</t>
  </si>
  <si>
    <t>16501 Redcliff Dr.</t>
  </si>
  <si>
    <t>Apt 2L</t>
  </si>
  <si>
    <t>Huntersville</t>
  </si>
  <si>
    <t>#SB35985</t>
  </si>
  <si>
    <t>mssubtlty@gmail.com</t>
  </si>
  <si>
    <t>Faith Over Fear Knight Jesus Christ Aloha Hawaiian Shirts #KV - XL / Full Print</t>
  </si>
  <si>
    <t>4hawaiishirt~6778597114010</t>
  </si>
  <si>
    <t>Sherry Hoffman</t>
  </si>
  <si>
    <t>17978 Lookout Lake Circle</t>
  </si>
  <si>
    <t>Flint</t>
  </si>
  <si>
    <t>#SB35986</t>
  </si>
  <si>
    <t>lisadowns43@gmail.com</t>
  </si>
  <si>
    <t>Eagle King of Sky Custom name Hoodie #KV - HOODIE RAGLAN SLEEVE / L / All Print</t>
  </si>
  <si>
    <t>3hoodie6646606430362</t>
  </si>
  <si>
    <t>Lisa DOWNs</t>
  </si>
  <si>
    <t>1916 81st ave</t>
  </si>
  <si>
    <t>Greeley</t>
  </si>
  <si>
    <t>#SB35987</t>
  </si>
  <si>
    <t>tknoshal@gmail.com</t>
  </si>
  <si>
    <t>Personalized Custom Name Fire Dept Firefighter Fireman Olive Hoodie 3D All over print #050421l - AOP Unisex Raglan Hoodie / XL / All print</t>
  </si>
  <si>
    <t>6950920945818-4</t>
  </si>
  <si>
    <t>tyler knoshal</t>
  </si>
  <si>
    <t>8015, 30th Ave NW</t>
  </si>
  <si>
    <t>Maynard</t>
  </si>
  <si>
    <t>#SB35988</t>
  </si>
  <si>
    <t>karmalaura@yahoo.com</t>
  </si>
  <si>
    <t>When you believe beyond what your can eyes see Butterfly Canvas Print Wall Art - 24X36in</t>
  </si>
  <si>
    <t>canvas</t>
  </si>
  <si>
    <t>Laura Laura</t>
  </si>
  <si>
    <t>7850 Oneida St.</t>
  </si>
  <si>
    <t>Commerce City</t>
  </si>
  <si>
    <t>#SB35989</t>
  </si>
  <si>
    <t>wemahiser@gmail.com</t>
  </si>
  <si>
    <t>Accordion To Me, You're Awesome Unisex Hawaiian Shirts - 4XL / Full Print</t>
  </si>
  <si>
    <t>Wendy Emahiser</t>
  </si>
  <si>
    <t>17613, W 62nd St</t>
  </si>
  <si>
    <t>Eden Prairie</t>
  </si>
  <si>
    <t>#SB35990</t>
  </si>
  <si>
    <t>sweetjuniper972@aol.com</t>
  </si>
  <si>
    <t>US Marine Corps Semper Honor 1775 Hoodie 3D #Va - HOODIE RAGLAN SLEEVE ZIP-UP / L / All Print</t>
  </si>
  <si>
    <t>hoodie-zipup6670028931226b</t>
  </si>
  <si>
    <t>Virginia Mcpherson</t>
  </si>
  <si>
    <t>14 Maple St.</t>
  </si>
  <si>
    <t>Apt. 101</t>
  </si>
  <si>
    <t>Savona</t>
  </si>
  <si>
    <t>#SB35991</t>
  </si>
  <si>
    <t>Fedex Dark Purple custom name hoodie 3D 2 #KV - AOP Unisex Raglan Hoodie / XL / All print</t>
  </si>
  <si>
    <t>#SB35992</t>
  </si>
  <si>
    <t>djam3g@comcast.net</t>
  </si>
  <si>
    <t>Peanuts Charlie Brown custom name Baseball Jersey #KV - 5XL / Full Print</t>
  </si>
  <si>
    <t>baseballjersey-8-7015910015130</t>
  </si>
  <si>
    <t>Dave Ditzler</t>
  </si>
  <si>
    <t>35 Stanton Street</t>
  </si>
  <si>
    <t>Schuylkill Haven</t>
  </si>
  <si>
    <t>#SB35993</t>
  </si>
  <si>
    <t>nzirelli@hotmail.com</t>
  </si>
  <si>
    <t>A Martini Cocktail Shaken Not Stirred Hawaiian Shirts #Dh - 2XL / Full Print</t>
  </si>
  <si>
    <t>HWSH2-6878255382682d</t>
  </si>
  <si>
    <t>nancy zirelli</t>
  </si>
  <si>
    <t>2 Portofino Ct.</t>
  </si>
  <si>
    <t>SAN CARLOS</t>
  </si>
  <si>
    <t>All I Need Are Cocktail Hawaiian Shirts #Dh - 2XL / Full Print</t>
  </si>
  <si>
    <t>HWSH2-6830883733658d</t>
  </si>
  <si>
    <t>#SB35994</t>
  </si>
  <si>
    <t>broadleywest@aol.com</t>
  </si>
  <si>
    <t>Aloha Bass Guitar Hawaiian Shirt #Xh - 3XL / Full Print</t>
  </si>
  <si>
    <t>hawaiishirt-6654049714330e</t>
  </si>
  <si>
    <t>Stacy Benge</t>
  </si>
  <si>
    <t>6856 Park Grove Blvd</t>
  </si>
  <si>
    <t>Whitestown</t>
  </si>
  <si>
    <t>#SB35995</t>
  </si>
  <si>
    <t>jow36742@aol.com</t>
  </si>
  <si>
    <t>Best day ever &amp; Most expensive day ever Disney Matching gift for Valentine Unisex T-Shirt 2D #HD - XL / Black</t>
  </si>
  <si>
    <t>Jeff Wong</t>
  </si>
  <si>
    <t>PO Box 27013</t>
  </si>
  <si>
    <t>Anaheim</t>
  </si>
  <si>
    <t>#SB35996</t>
  </si>
  <si>
    <t>llbedrock@yahoo.com</t>
  </si>
  <si>
    <t>Jeep There's only one Black Red Hoodie 3D All over print #1610421l - HOODIE RAGLAN SLEEVE ZIP-UP / 2XL / All Print</t>
  </si>
  <si>
    <t>Linda Lawrence</t>
  </si>
  <si>
    <t>15941, S M 37 Hwy</t>
  </si>
  <si>
    <t>Battle Creek</t>
  </si>
  <si>
    <t>#SB35997</t>
  </si>
  <si>
    <t>SuperCabron@yahoo.com</t>
  </si>
  <si>
    <t>Original Of Guadalupe Virgin Mary 3D T-Shirt #KV - L / Full Print</t>
  </si>
  <si>
    <t>6875529674906-3-unisextshirt</t>
  </si>
  <si>
    <t>Jose Devecchi</t>
  </si>
  <si>
    <t>6801 Hollywood Blvd., Suite 170</t>
  </si>
  <si>
    <t>Suite 170</t>
  </si>
  <si>
    <t>Original Of Guadalupe Virgin Mary 3D T-Shirt #KV - 3XL / Full Print</t>
  </si>
  <si>
    <t>6875529674906-6-unisextshirt</t>
  </si>
  <si>
    <t>#SB35998</t>
  </si>
  <si>
    <t>queenofcards143@gmail.com</t>
  </si>
  <si>
    <t>Disc Golf Black And Green Custom Name Clunky Sneakers #150122V - Men / 11 / Black</t>
  </si>
  <si>
    <t>Daniel Shaw</t>
  </si>
  <si>
    <t>132, Mansker Park Dr</t>
  </si>
  <si>
    <t>#SB35999</t>
  </si>
  <si>
    <t>01devc@gmail.com</t>
  </si>
  <si>
    <t>Daisy God says you are Jeep spare tire cover #KV - All print / 30 inches / Spare Tire Cover</t>
  </si>
  <si>
    <t>Duca Cavaliere</t>
  </si>
  <si>
    <t>584 Trimm Road</t>
  </si>
  <si>
    <t>Winfield</t>
  </si>
  <si>
    <t>#SB36000</t>
  </si>
  <si>
    <t>bernatowiczone@gmail.com</t>
  </si>
  <si>
    <t>Custom Name  Postal Service Vintage Color Baseball Jersey - XL / Full Print</t>
  </si>
  <si>
    <t>6945362083994-baseballjersey-4</t>
  </si>
  <si>
    <t>Steven Bernatowicz</t>
  </si>
  <si>
    <t>5045 Del Mar Lane</t>
  </si>
  <si>
    <t>CLAYTON</t>
  </si>
  <si>
    <t>#SB36001</t>
  </si>
  <si>
    <t>Darr1201jordan@gmail.com</t>
  </si>
  <si>
    <t>UPS United Parcel Service custom name Hoodie 3D #KV - AOP Unisex Raglan Hoodie / M / All print</t>
  </si>
  <si>
    <t>hoodie3d-6988769853594-2</t>
  </si>
  <si>
    <t>Jordan Darr</t>
  </si>
  <si>
    <t>3715 S 1st St</t>
  </si>
  <si>
    <t>UPS United Parcel Service custom name Hoodie 3D #KV - AOP Unisex Raglan Hoodie / L / All print</t>
  </si>
  <si>
    <t>hoodie3d-6988769853594-3</t>
  </si>
  <si>
    <t>#SB36002</t>
  </si>
  <si>
    <t>nodine_larry@yahoo.com</t>
  </si>
  <si>
    <t>Custom name simple black &amp; white Darts time unisex t-shirt 3d #301221l - XL / Full Print</t>
  </si>
  <si>
    <t>larry nodine</t>
  </si>
  <si>
    <t>2606, Jennifer Dr</t>
  </si>
  <si>
    <t>Jefferson City</t>
  </si>
  <si>
    <t>Custom name simple black &amp; white Darts time unisex t-shirt 3d #301221l - 3XL / Full Print</t>
  </si>
  <si>
    <t>Custom name simple black &amp; white Darts time unisex t-shirt 3d #301221l - S / Full Print</t>
  </si>
  <si>
    <t>#SB36003</t>
  </si>
  <si>
    <t>ronnieh56@aol.com</t>
  </si>
  <si>
    <t>Ronnie Hodges</t>
  </si>
  <si>
    <t>3645 Gateway Drive</t>
  </si>
  <si>
    <t>Apt. 1C</t>
  </si>
  <si>
    <t>Portsmouth</t>
  </si>
  <si>
    <t>#SB36004</t>
  </si>
  <si>
    <t>Personalized Dollar Tree Green AOP Fleece Hoodie #Dh - Fleece hoodie / L / All print</t>
  </si>
  <si>
    <t>6993167319194-38</t>
  </si>
  <si>
    <t>#SB36005</t>
  </si>
  <si>
    <t>jamescopher120@gmail.com</t>
  </si>
  <si>
    <t>Sheriff Under Armor Simple custom name hoodie 3D #KV - AOP Unisex Raglan Hoodie / M / All print</t>
  </si>
  <si>
    <t>James Copher</t>
  </si>
  <si>
    <t>685 Fraley Rd</t>
  </si>
  <si>
    <t>Salt Lick</t>
  </si>
  <si>
    <t>#SB36006</t>
  </si>
  <si>
    <t>s_simmerer@yahoo.com</t>
  </si>
  <si>
    <t>postal service worker flag on back unisex t-shirt 3D #v - L / Full Print</t>
  </si>
  <si>
    <t>6973659316378-3</t>
  </si>
  <si>
    <t>Stephen Simmerer</t>
  </si>
  <si>
    <t>1711, Bertha St</t>
  </si>
  <si>
    <t>Key West</t>
  </si>
  <si>
    <t>Mickey so cute - We deliver for you t-shirt 3D - L / Full Print</t>
  </si>
  <si>
    <t>7015813808282-4</t>
  </si>
  <si>
    <t>Custom Name  Postal Service Vintage Color Baseball Jersey - L / Full Print</t>
  </si>
  <si>
    <t>6945362083994-baseballjersey-3</t>
  </si>
  <si>
    <t>#SB36007</t>
  </si>
  <si>
    <t>warwick30@yahoo.com</t>
  </si>
  <si>
    <t>Dominic Warwick</t>
  </si>
  <si>
    <t>5450, Perch Lake Rd</t>
  </si>
  <si>
    <t>#SB36008</t>
  </si>
  <si>
    <t>minisapphire@yahoo.com</t>
  </si>
  <si>
    <t>Custom Name And Number US Army Black Yellow Line Baseball Jersey #v - 4XL / Full Print</t>
  </si>
  <si>
    <t>Darlene Caraballo</t>
  </si>
  <si>
    <t>1435, Glenfield Dr NE</t>
  </si>
  <si>
    <t>Lawrenceville</t>
  </si>
  <si>
    <t>#SB36009</t>
  </si>
  <si>
    <t>davedeboard79@gmail.com</t>
  </si>
  <si>
    <t>B&amp;W Jesus Way Maker Hoodie 3D - HOODIE RAGLAN SLEEVE / L / All print</t>
  </si>
  <si>
    <t>3hoodie-6686586273946</t>
  </si>
  <si>
    <t>Dave DeBoard</t>
  </si>
  <si>
    <t>5221 S Larry Dr</t>
  </si>
  <si>
    <t>Connersville</t>
  </si>
  <si>
    <t>Way Maker Miracle Worker My God Orange Brown Hoodie 3D - HOODIE RAGLAN SLEEVE / L / All Print</t>
  </si>
  <si>
    <t>6107763081370-3</t>
  </si>
  <si>
    <t>#SB36010</t>
  </si>
  <si>
    <t>acothrum89@gmail.com</t>
  </si>
  <si>
    <t>St Patricks Day Skull Shamrock smoke Hoodie 3D #HD - HOODIE RAGLAN SLEEVE / 2XL / All Print</t>
  </si>
  <si>
    <t>Ashley Sanders</t>
  </si>
  <si>
    <t>3583 Austin Rd lot 20</t>
  </si>
  <si>
    <t>Lot 20</t>
  </si>
  <si>
    <t>Geneva</t>
  </si>
  <si>
    <t>#SB36011</t>
  </si>
  <si>
    <t>jordanweslyspears@icloud.com</t>
  </si>
  <si>
    <t>jordan spears</t>
  </si>
  <si>
    <t>1875, Sioux Dr</t>
  </si>
  <si>
    <t>Circleville</t>
  </si>
  <si>
    <t>#SB36012</t>
  </si>
  <si>
    <t>tconnstarr@aol.com</t>
  </si>
  <si>
    <t>I'm Not a perfect Son but my Mom love me so much Unisex T-Shirt 2D #KV - 4XL / Black</t>
  </si>
  <si>
    <t>6853609848986-unisextshirt7</t>
  </si>
  <si>
    <t>Jody Connor</t>
  </si>
  <si>
    <t>313 vista portola loop</t>
  </si>
  <si>
    <t>Liberty Hill</t>
  </si>
  <si>
    <t>#SB36013</t>
  </si>
  <si>
    <t>dukeimani@gmail.com</t>
  </si>
  <si>
    <t>Lion Dad to my daughter this old Lion will always have your back Fleece Blanket #KV - 50x60 in</t>
  </si>
  <si>
    <t>Rashaun Imani</t>
  </si>
  <si>
    <t>3101, Mumford Rd</t>
  </si>
  <si>
    <t>#SB36014</t>
  </si>
  <si>
    <t>miggiefish123@icloud.com</t>
  </si>
  <si>
    <t>HVAC Under Armor Simple custom name hoodie 3D #KV - AOP Unisex Raglan Hoodie / L / All print</t>
  </si>
  <si>
    <t>Miguel Lopez</t>
  </si>
  <si>
    <t>2844, Wright St</t>
  </si>
  <si>
    <t>Apt.135</t>
  </si>
  <si>
    <t>#SB36015</t>
  </si>
  <si>
    <t>Anthonypiazza78@gmail.com</t>
  </si>
  <si>
    <t>Skull Gamer Be Quiet I'm Gaming custom name Hoodie 3D #KV - HOODIE RAGLAN SLEEVE / S / All Print</t>
  </si>
  <si>
    <t>Anthony Piazza</t>
  </si>
  <si>
    <t>14320 Arabian Point Ave</t>
  </si>
  <si>
    <t>El Paso</t>
  </si>
  <si>
    <t>#SB36016</t>
  </si>
  <si>
    <t>red47chevy@gmail.com</t>
  </si>
  <si>
    <t>PHILLIP SLAUGHTER</t>
  </si>
  <si>
    <t>2148 ASH ST</t>
  </si>
  <si>
    <t>NORTH BEND</t>
  </si>
  <si>
    <t>#SB36017</t>
  </si>
  <si>
    <t>mgrant68@hotmail.com</t>
  </si>
  <si>
    <t>Mark Grant</t>
  </si>
  <si>
    <t>1032, Greenly Dr</t>
  </si>
  <si>
    <t>Pfafftown</t>
  </si>
  <si>
    <t>(336)473-3788</t>
  </si>
  <si>
    <t>#SB36018</t>
  </si>
  <si>
    <t>Jeffpyle4@gmail.com</t>
  </si>
  <si>
    <t>Personalized Name And Photo Painting Baseball Player Canvas Print Wall Art #h - 24X36in / Full print</t>
  </si>
  <si>
    <t>Canvas-H</t>
  </si>
  <si>
    <t>Jeffrey Pyle</t>
  </si>
  <si>
    <t>7152, White River Ct</t>
  </si>
  <si>
    <t>Timnath</t>
  </si>
  <si>
    <t>#SB36019</t>
  </si>
  <si>
    <t>memeboles49@gmail.com</t>
  </si>
  <si>
    <t>Black Jeep Girl Pink Floral Skull Hoodie 3d all over print #v - AOP Unisex Raglan Zip Hoodie / 3XL / All Print</t>
  </si>
  <si>
    <t>Hoodiezipper-BlackJeepGirl0605V</t>
  </si>
  <si>
    <t>Cindy Boles</t>
  </si>
  <si>
    <t>111, Misty Oak Ln</t>
  </si>
  <si>
    <t>Aiken</t>
  </si>
  <si>
    <t>#SB36020</t>
  </si>
  <si>
    <t>kylemartel17@gmail.com</t>
  </si>
  <si>
    <t>Kyle Martel</t>
  </si>
  <si>
    <t>3077, Rue College</t>
  </si>
  <si>
    <t>J1M 2E5</t>
  </si>
  <si>
    <t>#SB36021</t>
  </si>
  <si>
    <t>Whoaguy11@yahoo.com</t>
  </si>
  <si>
    <t>Lion King Thunder Black &amp; White custom name Hoodie 3D #H - HOODIE RAGLAN SLEEVE / L / All Print</t>
  </si>
  <si>
    <t>BRANDON RAMOS</t>
  </si>
  <si>
    <t>47-568 Halemanu Street</t>
  </si>
  <si>
    <t>KANEOHE</t>
  </si>
  <si>
    <t>#SB36022</t>
  </si>
  <si>
    <t>tmidd@live.com</t>
  </si>
  <si>
    <t>UPS United Parcel Service custom name Hoodie 3D #KV - AOP Unisex Raglan Hoodie / XL / All print</t>
  </si>
  <si>
    <t>hoodie3d-6988769853594-4</t>
  </si>
  <si>
    <t>Tosh Middleton</t>
  </si>
  <si>
    <t>2107 Kidd Ave</t>
  </si>
  <si>
    <t>Maryville</t>
  </si>
  <si>
    <t>#SB36023</t>
  </si>
  <si>
    <t>sher621@att.net</t>
  </si>
  <si>
    <t>WDN 50th Anniversary Of Magic Mouse Ears Disney hoodie 3d #HD - AOP Unisex Raglan Hoodie / 5XL / All print</t>
  </si>
  <si>
    <t>Sheryl Self</t>
  </si>
  <si>
    <t>7203 Hibiscus Road</t>
  </si>
  <si>
    <t>Fort Pierce</t>
  </si>
  <si>
    <t>#SB36024</t>
  </si>
  <si>
    <t>spillmycup@aol.com</t>
  </si>
  <si>
    <t>Jesus Holding his hand Canvas Prints #KV - 16X24in</t>
  </si>
  <si>
    <t>Shirley Marsh</t>
  </si>
  <si>
    <t>2727 SW Springtown Rd</t>
  </si>
  <si>
    <t>Plattsburg</t>
  </si>
  <si>
    <t>#SB36025</t>
  </si>
  <si>
    <t>redrum5252@gmail.com</t>
  </si>
  <si>
    <t>Personalized name  postal service mail carrier hoodie 3D #v - AOP Unisex Raglan Hoodie / L / All print</t>
  </si>
  <si>
    <t>7019149918362-3</t>
  </si>
  <si>
    <t>JayR Smith</t>
  </si>
  <si>
    <t>6825, Jenkins Ave</t>
  </si>
  <si>
    <t>#SB36026</t>
  </si>
  <si>
    <t>careca4art@gmail.com</t>
  </si>
  <si>
    <t>Cool JP compass iron black spare tire cover #h - Spare Tire Cover / All print / 32 inches</t>
  </si>
  <si>
    <t>Michael Freitas</t>
  </si>
  <si>
    <t>1 Osler crt</t>
  </si>
  <si>
    <t>L9H 4L2</t>
  </si>
  <si>
    <t>#SB36027</t>
  </si>
  <si>
    <t>Amazon Prime Worker Custom Name Fleece Bomber Jacket #61221L - 3XL / Full Print</t>
  </si>
  <si>
    <t>Jacket-6-1000000287908526</t>
  </si>
  <si>
    <t>#SB36028</t>
  </si>
  <si>
    <t>DrLRD@comcast.net</t>
  </si>
  <si>
    <t>Faith Over Fear Jesus Version 2 White Shoes J13 Sneakers #Lk - Men / 8 / white</t>
  </si>
  <si>
    <t>Lisa Dowdy</t>
  </si>
  <si>
    <t>4435 International Court , Apt. C49</t>
  </si>
  <si>
    <t>Berrien Springs</t>
  </si>
  <si>
    <t>All days saints Clog Crocband #V - All Print / US Man 8 / Made of 100% eva</t>
  </si>
  <si>
    <t>1000000277121563-5</t>
  </si>
  <si>
    <t>All days saints Clog Crocband #V - All Print / US Man 9 / Made of 100% eva</t>
  </si>
  <si>
    <t>All days saints Clog Crocband #V - All Print / US Man 10 / Made of 100% eva</t>
  </si>
  <si>
    <t>All days saints Clog Crocband #V - All Print / US Man 13 / Made of 100% eva</t>
  </si>
  <si>
    <t>All days saints Clog Crocband #V - All Print / US Man 12 / Made of 100% eva</t>
  </si>
  <si>
    <t>#SB36029</t>
  </si>
  <si>
    <t>kenbigr@hotmail.com</t>
  </si>
  <si>
    <t>Personalized Name Black US Marine Corps Unisex Hawaiian Shirts #v - 2XL / Full Print</t>
  </si>
  <si>
    <t>6689133133978-5</t>
  </si>
  <si>
    <t>Kenneth Radabaugh</t>
  </si>
  <si>
    <t>721 5th street</t>
  </si>
  <si>
    <t>Belpre</t>
  </si>
  <si>
    <t>614-214-5997</t>
  </si>
  <si>
    <t>Personalized Name Black Red US Marine Corps Veteran Unisex Hawaiian Shirts - Beach Shorts #v - Hawaiian Shirt / 2XL / Full Print</t>
  </si>
  <si>
    <t>6982700859546-9</t>
  </si>
  <si>
    <t>#SB36030</t>
  </si>
  <si>
    <t>slg1368@yahoo.com</t>
  </si>
  <si>
    <t>Sherri Glenn</t>
  </si>
  <si>
    <t>1818, N Main St</t>
  </si>
  <si>
    <t>Jefferson</t>
  </si>
  <si>
    <t>#SB36031</t>
  </si>
  <si>
    <t>laura.coughanour@century21.com</t>
  </si>
  <si>
    <t>Hawaiian Aloha Shirts The Beach Boys #30721V - M / Full Print</t>
  </si>
  <si>
    <t>hawaiishirt-2-6833206558874</t>
  </si>
  <si>
    <t>Laura Coughanour</t>
  </si>
  <si>
    <t>2000 W Wickenburg Way Ste 100</t>
  </si>
  <si>
    <t>Wickenburg</t>
  </si>
  <si>
    <t>#SB36032</t>
  </si>
  <si>
    <t>averybrooke2017@gmail.com</t>
  </si>
  <si>
    <t>Avery Heilbrunn</t>
  </si>
  <si>
    <t>5 Augusta Court</t>
  </si>
  <si>
    <t>Purchase</t>
  </si>
  <si>
    <t>#SB36033</t>
  </si>
  <si>
    <t>Fcatando@gmail.com</t>
  </si>
  <si>
    <t>FedEx Symbol Custom Name And Department Hoodie 3D #DH - AOP UNISEX HOODIE / L / All Print</t>
  </si>
  <si>
    <t>hoodie-3-1000000283742154</t>
  </si>
  <si>
    <t>Francis catando</t>
  </si>
  <si>
    <t>221 arnold place, N/A</t>
  </si>
  <si>
    <t>FedEx Symbol Custom Name And Department Hoodie 3D #DH - UNISEX HOODIE ZIP-UP / 2XL / All Print</t>
  </si>
  <si>
    <t>hoodiezip-5-1000000283742154</t>
  </si>
  <si>
    <t>FedEx Symbol Custom Name And Department Hoodie 3D #DH - UNISEX HOODIE ZIP-UP / L / All Print</t>
  </si>
  <si>
    <t>hoodiezip-3-1000000283742154</t>
  </si>
  <si>
    <t>#SB36034</t>
  </si>
  <si>
    <t>arikaplan13@gmail.com</t>
  </si>
  <si>
    <t>Custom name Amazon smile symbol t-shirt - hoodie 3D #121121h - AOP Unisex Raglan Hoodie / XL / All print</t>
  </si>
  <si>
    <t>Ari Kaplan</t>
  </si>
  <si>
    <t>13258 Clyde Park Ave</t>
  </si>
  <si>
    <t>#SB36035</t>
  </si>
  <si>
    <t>crbmom1217@gmail.com</t>
  </si>
  <si>
    <t>Jamie Brown</t>
  </si>
  <si>
    <t>304 e. Division st.</t>
  </si>
  <si>
    <t>New castle</t>
  </si>
  <si>
    <t>#SB36036</t>
  </si>
  <si>
    <t>zkidoo67@gmail.com</t>
  </si>
  <si>
    <t>Stephen Ziobrowski</t>
  </si>
  <si>
    <t>1198 Cornerstone Ct</t>
  </si>
  <si>
    <t>Cheshire</t>
  </si>
  <si>
    <t>#SB36037</t>
  </si>
  <si>
    <t>darrenross124@gmail.com</t>
  </si>
  <si>
    <t>American Airlines Hoodie 3D - UNISEX HOODIE ZIP-UP / 2XL / All Print</t>
  </si>
  <si>
    <t>hoodiezip-5-1000000283691345</t>
  </si>
  <si>
    <t>Jay Owens</t>
  </si>
  <si>
    <t>11381, Chambers Dr</t>
  </si>
  <si>
    <t>#SB36038</t>
  </si>
  <si>
    <t>billrawls94@yahoo.com</t>
  </si>
  <si>
    <t>Hawaiian Aloha Shirts Bowling Custom Name Blue #170821L - XL / Full Print</t>
  </si>
  <si>
    <t>hawaiishirt-4-6840194891930</t>
  </si>
  <si>
    <t>William Rawls</t>
  </si>
  <si>
    <t>106 E Main St</t>
  </si>
  <si>
    <t>Marlton</t>
  </si>
  <si>
    <t>Hawaiian Aloha Shirts Bowling Custom Name Blue #170821L - L / Full Print</t>
  </si>
  <si>
    <t>hawaiishirt-3-6840194891930</t>
  </si>
  <si>
    <t>#SB36039</t>
  </si>
  <si>
    <t>mglopez1024@yahoo.com</t>
  </si>
  <si>
    <t>Jesus Faith Don't Cry For Me Canvas Prints Art #DH - 24X36in</t>
  </si>
  <si>
    <t>Canvas-lymap-6</t>
  </si>
  <si>
    <t>Margot Lopez</t>
  </si>
  <si>
    <t>1209 E Bexar St</t>
  </si>
  <si>
    <t>Crystal City</t>
  </si>
  <si>
    <t>#SB36040</t>
  </si>
  <si>
    <t>zomgspartans@hotmail.com</t>
  </si>
  <si>
    <t>FedEx FE Cool Custom Name Unisex T-Shirt 3D #DH - M / Full Print</t>
  </si>
  <si>
    <t>TEE-2-1000000283734094</t>
  </si>
  <si>
    <t>4230 Solargeln dr.</t>
  </si>
  <si>
    <t>#SB36041</t>
  </si>
  <si>
    <t>mchead@ymail.com</t>
  </si>
  <si>
    <t>The Deadliest Virus In America Is The Media T-Shirt 3D #KV - L / Full Print</t>
  </si>
  <si>
    <t>unisextshirt-6954568745114-3</t>
  </si>
  <si>
    <t>Matthew Head</t>
  </si>
  <si>
    <t>3038, Shetland Ln</t>
  </si>
  <si>
    <t>The Deadliest Virus In America Is The Media T-Shirt 3D #KV - XL / Full Print</t>
  </si>
  <si>
    <t>unisextshirt-6954568745114-4</t>
  </si>
  <si>
    <t>#SB36042</t>
  </si>
  <si>
    <t>doglover1234@sbcglobal.net</t>
  </si>
  <si>
    <t>Mary Roth</t>
  </si>
  <si>
    <t>64, Thatch Palm St E</t>
  </si>
  <si>
    <t>Largo</t>
  </si>
  <si>
    <t>#SB36043</t>
  </si>
  <si>
    <t>jhmagee@yahoo.com</t>
  </si>
  <si>
    <t>When Tyranny Becomes Law Rebellion Becomes Duty Unisex AOP T-Shirt 3D #KV - L / Full Print</t>
  </si>
  <si>
    <t>unisextshirt-3-1000000277354628</t>
  </si>
  <si>
    <t>James Magee</t>
  </si>
  <si>
    <t>2830, Randall Blvd</t>
  </si>
  <si>
    <t>(239)300-1007</t>
  </si>
  <si>
    <t>#SB36044</t>
  </si>
  <si>
    <t>bonniex4@gmail.com</t>
  </si>
  <si>
    <t>Personalized Name and Number Princess Peach Mario Hoodie or Joggers #120222Xh - Unisex Raglan Hoodie / L</t>
  </si>
  <si>
    <t>Bonnie Arnold</t>
  </si>
  <si>
    <t>7742 SW Roanoke Dr S</t>
  </si>
  <si>
    <t>Wilsonville</t>
  </si>
  <si>
    <t>503-855-8265</t>
  </si>
  <si>
    <t>#SB36045</t>
  </si>
  <si>
    <t>craiggraupe123@gmail.com</t>
  </si>
  <si>
    <t>Craig Graupe</t>
  </si>
  <si>
    <t>1723, Brampton Pl</t>
  </si>
  <si>
    <t>Brentwood</t>
  </si>
  <si>
    <t>kl, linh</t>
  </si>
  <si>
    <t>#SB36046</t>
  </si>
  <si>
    <t>cristinadiaz4lif15@gmail.com</t>
  </si>
  <si>
    <t>In A World Full Of Roses Be A Weed 3D Combo Hoodie and Legging #1812L - LEGGING / S / All Print</t>
  </si>
  <si>
    <t>legging-1-6613979955354</t>
  </si>
  <si>
    <t>Cristina Diaz</t>
  </si>
  <si>
    <t>286 S 2nd St</t>
  </si>
  <si>
    <t>Apt 6A</t>
  </si>
  <si>
    <t>#SB36047</t>
  </si>
  <si>
    <t>bshamrocks@sbcglobal.net</t>
  </si>
  <si>
    <t>Barbara Brueski</t>
  </si>
  <si>
    <t>11 Ledgewood Court Circle</t>
  </si>
  <si>
    <t>Norwalk</t>
  </si>
  <si>
    <t>#SB36048</t>
  </si>
  <si>
    <t>mcoc2@comcast.net</t>
  </si>
  <si>
    <t>Cornhole Lover Custom Name Unisex T-shirt 3D #H - XL / Full Print</t>
  </si>
  <si>
    <t>Viola Christner</t>
  </si>
  <si>
    <t>5233 Silver Maple St</t>
  </si>
  <si>
    <t>#SB36049</t>
  </si>
  <si>
    <t>penny_cnn@yahoo.com</t>
  </si>
  <si>
    <t>Game Console Duvet Cover Bedding Set - US King / Full print</t>
  </si>
  <si>
    <t>Penny Cann</t>
  </si>
  <si>
    <t>3301, SW 13th St</t>
  </si>
  <si>
    <t>Apt. S263</t>
  </si>
  <si>
    <t>#SB36050</t>
  </si>
  <si>
    <t>charles.alfa@hotmail.com</t>
  </si>
  <si>
    <t>My home my blood American Italia skull hoodie 3d - AOP Unisex Raglan Hoodie / 2XL / All print</t>
  </si>
  <si>
    <t>100000027504538-133</t>
  </si>
  <si>
    <t>Charlien Alfa</t>
  </si>
  <si>
    <t>28, Charles St</t>
  </si>
  <si>
    <t>East Weymouth</t>
  </si>
  <si>
    <t>#SB36051</t>
  </si>
  <si>
    <t>Dionna1994@outlook.com</t>
  </si>
  <si>
    <t>Gamer Choose your weapon custom name Hoodie #KV - HOODIE RAGLAN SLEEVE / 4XL / All Print</t>
  </si>
  <si>
    <t>6hoodie6650917388442</t>
  </si>
  <si>
    <t>Dionna Bliss</t>
  </si>
  <si>
    <t>3514 Everett Ave</t>
  </si>
  <si>
    <t>Everett</t>
  </si>
  <si>
    <t>#SB36052</t>
  </si>
  <si>
    <t>pamelamaynard51@gmail.com</t>
  </si>
  <si>
    <t>Skull Flag DILLIGAF Hoodie 3D #V - AOP UNISEX HOODIE / 3XL / All Print</t>
  </si>
  <si>
    <t>hoodie-6-1000000284404998</t>
  </si>
  <si>
    <t>PAMELA MAYNARD</t>
  </si>
  <si>
    <t>309 Beaver St</t>
  </si>
  <si>
    <t>North Adams</t>
  </si>
  <si>
    <t>#SB36053</t>
  </si>
  <si>
    <t>newjersiedaddy@yahoo.com</t>
  </si>
  <si>
    <t>Douglas Ehrig</t>
  </si>
  <si>
    <t>34 Regina Rd</t>
  </si>
  <si>
    <t>Morganville</t>
  </si>
  <si>
    <t>#SB36054</t>
  </si>
  <si>
    <t>lynettejiles79@gmail.com</t>
  </si>
  <si>
    <t>Custom name Amazon prime blue t-shirt - hoodie 3D #l - UNISEX T-SHIRT 3D / S / All print</t>
  </si>
  <si>
    <t>Nicole Jiles</t>
  </si>
  <si>
    <t>7625 Green Road</t>
  </si>
  <si>
    <t>Lakeland</t>
  </si>
  <si>
    <t>#SB36055</t>
  </si>
  <si>
    <t>blankmelissa998@gmail.com</t>
  </si>
  <si>
    <t>Gift for Mother Don't Care Bear Weed Hollow Tank Top - Legging 3D All Over Print #160421l - Tank Top + Legging / XL / ALL PRINT</t>
  </si>
  <si>
    <t>6608796418202-4</t>
  </si>
  <si>
    <t>Melissa Ibarra</t>
  </si>
  <si>
    <t>11044, E Elton Ave</t>
  </si>
  <si>
    <t>thl, DH</t>
  </si>
  <si>
    <t>Amazing Weed Pattern Hollow Tank Top - Leggings 3D #21521DH - TANK TOP / XL / All Print</t>
  </si>
  <si>
    <t>tanktop-thl-1611634</t>
  </si>
  <si>
    <t>Love Skull Weed don't care bear 420 Hoodie 3D #V - AOP Unisex Raglan Zip Hoodie / XL / All Print</t>
  </si>
  <si>
    <t>ARZ-XL-C0PX7O3</t>
  </si>
  <si>
    <t>#SB36056</t>
  </si>
  <si>
    <t>bradleydhoffman@gmail.com</t>
  </si>
  <si>
    <t>bradley Hoffman</t>
  </si>
  <si>
    <t>1 Rambling Brook Ln</t>
  </si>
  <si>
    <t>#SB36057</t>
  </si>
  <si>
    <t>barker.david24@yahoo.com</t>
  </si>
  <si>
    <t>Postal service worker white navy logo hoodie 3D #v - AOP Unisex Raglan Hoodie / L / Full print</t>
  </si>
  <si>
    <t>David Barker</t>
  </si>
  <si>
    <t>11509, 216th St</t>
  </si>
  <si>
    <t>Lakewood</t>
  </si>
  <si>
    <t>#SB36058</t>
  </si>
  <si>
    <t>medicalwarrior@yahoo.com</t>
  </si>
  <si>
    <t>Nurse Life Pink Rose Custom Name Hoodie 3D #240821L - AOP Unisex Raglan Hoodie / 3XL / All Print</t>
  </si>
  <si>
    <t>Casey Lockhart</t>
  </si>
  <si>
    <t>6442 Benning Street #2</t>
  </si>
  <si>
    <t>Orangevale</t>
  </si>
  <si>
    <t>#SB36059</t>
  </si>
  <si>
    <t>ebaker8432@comcast.net</t>
  </si>
  <si>
    <t>Simple Fedex black classic unisex hoodie or jogger #111221l - Jogger / XL / Black</t>
  </si>
  <si>
    <t>100000027781226-12</t>
  </si>
  <si>
    <t>Shawna Winters</t>
  </si>
  <si>
    <t>8432 Hamilton Street</t>
  </si>
  <si>
    <t>HUMMELSTOWN</t>
  </si>
  <si>
    <t>#SB36060</t>
  </si>
  <si>
    <t>remoterau@gmail.com</t>
  </si>
  <si>
    <t>Lee Boroff</t>
  </si>
  <si>
    <t>436 SE 197th Ave Unit 5</t>
  </si>
  <si>
    <t>Portland</t>
  </si>
  <si>
    <t>#SB36061</t>
  </si>
  <si>
    <t>sadierosecallies29@gmail.com</t>
  </si>
  <si>
    <t>Weed Holographic Hoodie 3D #1212l - HOODIE RAGLAN SLEEVE / XL / All Print</t>
  </si>
  <si>
    <t>hoodie3d-WeedHolographic1612Lfix</t>
  </si>
  <si>
    <t>Sadie Callies</t>
  </si>
  <si>
    <t>112, Mill St</t>
  </si>
  <si>
    <t>Neosho, Village of</t>
  </si>
  <si>
    <t>Colorful Weed Mandala Black Hoodie 3D - HOODIE RAGLAN SLEEVE / 2XL / All print</t>
  </si>
  <si>
    <t>hoodie-ColorfulWeed2404L</t>
  </si>
  <si>
    <t>#SB36062</t>
  </si>
  <si>
    <t>michaelnusser88@icloud.com</t>
  </si>
  <si>
    <t>Mikey Nusser</t>
  </si>
  <si>
    <t>Hough Road</t>
  </si>
  <si>
    <t>Chillicothe</t>
  </si>
  <si>
    <t>#SB36063</t>
  </si>
  <si>
    <t>dserrano1017@yahoo.com</t>
  </si>
  <si>
    <t>Puerto Rico Coqui Clunky Sneakers - Women / 7 / Black</t>
  </si>
  <si>
    <t>Daniella Serrano</t>
  </si>
  <si>
    <t>842, SW McComb Ave</t>
  </si>
  <si>
    <t>Port St Lucie</t>
  </si>
  <si>
    <t>#SB36064</t>
  </si>
  <si>
    <t>eileenkinner@gmail.com</t>
  </si>
  <si>
    <t>Daniel Flynn</t>
  </si>
  <si>
    <t>801 Washington Rd</t>
  </si>
  <si>
    <t>Door in back of house across the from th</t>
  </si>
  <si>
    <t>Pittsburgh</t>
  </si>
  <si>
    <t>#SB36065</t>
  </si>
  <si>
    <t>anthonyrivers473@yahoo.com</t>
  </si>
  <si>
    <t>U.S. Navy custom name &amp; rank Leather Jacket Hooded #KV - 3XL / Black</t>
  </si>
  <si>
    <t>WILLIE Rivers</t>
  </si>
  <si>
    <t>308mahaley</t>
  </si>
  <si>
    <t>Salisbury</t>
  </si>
  <si>
    <t>#SB36066</t>
  </si>
  <si>
    <t>kimshine2480@gmail.com</t>
  </si>
  <si>
    <t>Jeep Pink Stone Wine spare tire cover #KV - All print / 34 inches / Spare Tire Cover</t>
  </si>
  <si>
    <t>Kimla Shine</t>
  </si>
  <si>
    <t>6601 Ridgeview Cir</t>
  </si>
  <si>
    <t>#SB36067</t>
  </si>
  <si>
    <t>fastwalleyefinger@yahoo.com</t>
  </si>
  <si>
    <t>Custom name triple Darts unisex t-shirt 3d #h - 2XL / Full Print</t>
  </si>
  <si>
    <t>chris warren</t>
  </si>
  <si>
    <t>6713 Tower Ave</t>
  </si>
  <si>
    <t>#SB36068</t>
  </si>
  <si>
    <t>anetamonasterska915@gmail.com</t>
  </si>
  <si>
    <t>Aneta Monasterska</t>
  </si>
  <si>
    <t>37 Lee street</t>
  </si>
  <si>
    <t>#SB36069</t>
  </si>
  <si>
    <t>tflack1@icloud.com</t>
  </si>
  <si>
    <t>SpongeBob Squarepants Yellow Christmas Hoodie - Joggers 3D #080122Xh - AOP Unisex Raglan Hoodie / S / All Print</t>
  </si>
  <si>
    <t>hoodie-1-1000000298951106</t>
  </si>
  <si>
    <t>Teresa Flack</t>
  </si>
  <si>
    <t>3211 E MOORES PIKE APT 209</t>
  </si>
  <si>
    <t>Bloomington</t>
  </si>
  <si>
    <t>SpongeBob Squarepants Yellow Christmas Hoodie - Joggers 3D #080122Xh - Joggers / S / All Print</t>
  </si>
  <si>
    <t>joggers-1-1000000287915197</t>
  </si>
  <si>
    <t>#SB36070</t>
  </si>
  <si>
    <t>pamela.taylor94@yahoo.com</t>
  </si>
  <si>
    <t>Pamela Taylor</t>
  </si>
  <si>
    <t>5801 N Military Trl</t>
  </si>
  <si>
    <t>Riviera Beach</t>
  </si>
  <si>
    <t>#SB36071</t>
  </si>
  <si>
    <t>bischofdj@yahoo.com</t>
  </si>
  <si>
    <t>US Navy Veteran Eagle Pride Runs Deep Hoodie 3D - AOP UNISEX HOODIE / 3XL / All Print</t>
  </si>
  <si>
    <t>hoodie-6-1000000284171793</t>
  </si>
  <si>
    <t>Darlene Bischoff</t>
  </si>
  <si>
    <t>3072, Wexford Blvd</t>
  </si>
  <si>
    <t>Stow</t>
  </si>
  <si>
    <t>#SB36072</t>
  </si>
  <si>
    <t>stacs2169@aol.com</t>
  </si>
  <si>
    <t>Jeep Life Saint Patrick's Day Us Flag unisex t-shirt 3d #HD - S / All print</t>
  </si>
  <si>
    <t>stacey seitz</t>
  </si>
  <si>
    <t>1064 buena vista drive</t>
  </si>
  <si>
    <t>#SB36073</t>
  </si>
  <si>
    <t>mardav@ptd.net</t>
  </si>
  <si>
    <t>Busch light custom name Baseball Jersey #KV - L / Full Print</t>
  </si>
  <si>
    <t>Marla Lucykanish</t>
  </si>
  <si>
    <t>2700, W Lizard Creek Rd</t>
  </si>
  <si>
    <t>Lehighton</t>
  </si>
  <si>
    <t>#SB36074</t>
  </si>
  <si>
    <t>fpiga83@gmail.com</t>
  </si>
  <si>
    <t>Matteo Russo</t>
  </si>
  <si>
    <t>Marco Island, Huntingdon Street</t>
  </si>
  <si>
    <t>Nottingham</t>
  </si>
  <si>
    <t>NG11AS</t>
  </si>
  <si>
    <t>United Kingdom</t>
  </si>
  <si>
    <t>447762000000 00000</t>
  </si>
  <si>
    <t>#SB36075</t>
  </si>
  <si>
    <t>vrob53@gmail.com</t>
  </si>
  <si>
    <t>Robert Cochenour</t>
  </si>
  <si>
    <t>1301 Breckenridge Dr.</t>
  </si>
  <si>
    <t>Van Buren</t>
  </si>
  <si>
    <t>#SB36076</t>
  </si>
  <si>
    <t>lowe.timothy90@yahoo.com</t>
  </si>
  <si>
    <t>Timothy Lowe</t>
  </si>
  <si>
    <t>3219 Airline Road</t>
  </si>
  <si>
    <t>Anderson</t>
  </si>
  <si>
    <t>#SB36077</t>
  </si>
  <si>
    <t>ryancoope@icloud.com</t>
  </si>
  <si>
    <t>Ryan Coope</t>
  </si>
  <si>
    <t>275, Mt Carmel Ave</t>
  </si>
  <si>
    <t>Hamden</t>
  </si>
  <si>
    <t>#SB36078</t>
  </si>
  <si>
    <t>katrinakane.wise@gmail.com</t>
  </si>
  <si>
    <t>Personalized your Pet photo Jeep spare tire cover #KV - All print / 32 inches / Spare Tire Cover</t>
  </si>
  <si>
    <t>Katrina Wise</t>
  </si>
  <si>
    <t>127, E Hartwell Ln</t>
  </si>
  <si>
    <t>E Hartwell Lane</t>
  </si>
  <si>
    <t>#SB36079</t>
  </si>
  <si>
    <t>Natethereactor@gmail.com</t>
  </si>
  <si>
    <t>Eagle God bless American Flag hoodie 3D All over print #V - HOODIE RAGLAN SLEEVE / 2XL / All Print</t>
  </si>
  <si>
    <t>5hoodie-6538460594330</t>
  </si>
  <si>
    <t>Nathan Luscumb</t>
  </si>
  <si>
    <t>434 E State St</t>
  </si>
  <si>
    <t>Ly, van</t>
  </si>
  <si>
    <t>#SB36080</t>
  </si>
  <si>
    <t>dknowles18@yahoo.com</t>
  </si>
  <si>
    <t>Personalized Pet in hand of Jesus Christ Canvas Prints Art #Va - 12X18in / Full Print</t>
  </si>
  <si>
    <t>Canvas-lulu-4</t>
  </si>
  <si>
    <t>Debra Knowles</t>
  </si>
  <si>
    <t>138 Joy Dr</t>
  </si>
  <si>
    <t>Ly, linh</t>
  </si>
  <si>
    <t>#SB36081</t>
  </si>
  <si>
    <t>leti.perez@me.com</t>
  </si>
  <si>
    <t>Leti Perez</t>
  </si>
  <si>
    <t>225 Ramona Pl</t>
  </si>
  <si>
    <t>Camarillo</t>
  </si>
  <si>
    <t>#SB36082</t>
  </si>
  <si>
    <t>cldavis0322@gmail.com</t>
  </si>
  <si>
    <t>Personalized Name &amp; Birthday Month never mistake my kindness purple wolf girl Hoodie - Joggers #111121h - AOP Unisex Raglan Hoodie / 2XL / All Print</t>
  </si>
  <si>
    <t>Carolyn Hickman</t>
  </si>
  <si>
    <t>867, N 79th St</t>
  </si>
  <si>
    <t>East St Louis</t>
  </si>
  <si>
    <t>October Lion January Girl Make no mistake Custom Name &amp; Month Hoodie - Joggers #KV - AOP Unisex Raglan Hoodie / S / All Print</t>
  </si>
  <si>
    <t>#SB36083</t>
  </si>
  <si>
    <t>michaelgantt16@gmail.com</t>
  </si>
  <si>
    <t>Michael Gantt</t>
  </si>
  <si>
    <t>4307 Ridge Rd.</t>
  </si>
  <si>
    <t>#SB36084</t>
  </si>
  <si>
    <t>torrese15@hotmail.com</t>
  </si>
  <si>
    <t>Custom Name Puerto Rico Coqui Sol Taino Baseball Jersey #020821h - 2XL / Full Print</t>
  </si>
  <si>
    <t>6859891146906-baseballjersey-5</t>
  </si>
  <si>
    <t>Edwin Torres</t>
  </si>
  <si>
    <t>3862, MacKenzie Dr</t>
  </si>
  <si>
    <t>#SB36085</t>
  </si>
  <si>
    <t>daustinart@gmail.com</t>
  </si>
  <si>
    <t>Dan Dodge</t>
  </si>
  <si>
    <t>171 Champion Ave</t>
  </si>
  <si>
    <t>Webster</t>
  </si>
  <si>
    <t>#SB36086</t>
  </si>
  <si>
    <t>Custom Name White Boricua Puerto Rico Sol Taino Baseball Jersey #020821h - 2XL / Full Print</t>
  </si>
  <si>
    <t>6859887902874-baseballjersey-5</t>
  </si>
  <si>
    <t>Boriken Puerto Rico Sol Taino Coqui Baseball Jersey #070122l - 2XL / Full Print</t>
  </si>
  <si>
    <t>6859062902938-baseballjersey-5</t>
  </si>
  <si>
    <t>#SB36087</t>
  </si>
  <si>
    <t>evolutionxd@outlook.com</t>
  </si>
  <si>
    <t>Fedex Ground custom name hoodie 3D #KV - AOP Unisex Raglan Zip Hoodie / 2XL / All print</t>
  </si>
  <si>
    <t>6993167319194-13</t>
  </si>
  <si>
    <t>WeiMing Liao</t>
  </si>
  <si>
    <t>1208 Brighton st</t>
  </si>
  <si>
    <t>#SB36088</t>
  </si>
  <si>
    <t>ahapshie82@yahoo.com</t>
  </si>
  <si>
    <t>Death Sons Of Anarchy Redwood Original Fleece Hoodie 3D #V - Fleece Hoodie / 5XL / Black</t>
  </si>
  <si>
    <t>hoodie3d-8-1000000286744305</t>
  </si>
  <si>
    <t>Abraham Hapshie</t>
  </si>
  <si>
    <t>2201 Spiedel drive</t>
  </si>
  <si>
    <t>#SB36089</t>
  </si>
  <si>
    <t>joshmartin84@yahoo.com</t>
  </si>
  <si>
    <t>Couple Love -  His Anchor Her Wings Hoodie - Joggers #v - AOP Unisex Raglan Hoodie / XL / All Print</t>
  </si>
  <si>
    <t>Allisa Martin</t>
  </si>
  <si>
    <t>825 Sue Dr</t>
  </si>
  <si>
    <t>Caro</t>
  </si>
  <si>
    <t>#SB36090</t>
  </si>
  <si>
    <t>Disney castle custom name Night Light For Kids Bedroom #HD - Default / All print</t>
  </si>
  <si>
    <t>#SB36091</t>
  </si>
  <si>
    <t>Palomerajazmin@yahoo.com</t>
  </si>
  <si>
    <t>Personalized Name B&amp;W Rooster Hoodie 3D #v - AOP Unisex Raglan Hoodie / 2XL / All print</t>
  </si>
  <si>
    <t>1000000275206860-18</t>
  </si>
  <si>
    <t>Lizeth Palomera</t>
  </si>
  <si>
    <t>P.O. Box 393</t>
  </si>
  <si>
    <t>Tipton</t>
  </si>
  <si>
    <t>#SB36092</t>
  </si>
  <si>
    <t>dariabraddock@gmail.com</t>
  </si>
  <si>
    <t>Mickey Mouse 50th Anniversary Magic World Heart custom name 3D Hoodie or Legging #KV - HOODIE RAGLAN SLEEVE / XL / All Print</t>
  </si>
  <si>
    <t>hoodie-4-6698772037786</t>
  </si>
  <si>
    <t>Daria Braddock</t>
  </si>
  <si>
    <t>827 Rennard Street</t>
  </si>
  <si>
    <t>#SB36093</t>
  </si>
  <si>
    <t>tmmatt14@gmail.com</t>
  </si>
  <si>
    <t>Deer hunting Busch light Custom Text Hoodie 3D #KV - AOP UNISEX HOODIE / L / All Print</t>
  </si>
  <si>
    <t>Tim Matt</t>
  </si>
  <si>
    <t>782 Truman St</t>
  </si>
  <si>
    <t>#SB36094</t>
  </si>
  <si>
    <t>celestemirele22@gmail.com</t>
  </si>
  <si>
    <t>Black Mexico Personalized Name Baseball Jersey #v - S / Full Print</t>
  </si>
  <si>
    <t>6827778539674-baseballjersey-1</t>
  </si>
  <si>
    <t>Celeste Mirelez</t>
  </si>
  <si>
    <t>1227, Broken Arrow Dr</t>
  </si>
  <si>
    <t>Alamo</t>
  </si>
  <si>
    <t>#SB36095</t>
  </si>
  <si>
    <t>johnnykroos1990@gmail.com</t>
  </si>
  <si>
    <t>Johnny Sanchez</t>
  </si>
  <si>
    <t>1016 n transom dr 89128</t>
  </si>
  <si>
    <t>#SB36096</t>
  </si>
  <si>
    <t>smn42177@gmail.com</t>
  </si>
  <si>
    <t>Rusty Farm Window View Canvas Prints - 24X36in</t>
  </si>
  <si>
    <t>Shannon Neuman</t>
  </si>
  <si>
    <t>10013 prairie creek rd</t>
  </si>
  <si>
    <t>#SB36097</t>
  </si>
  <si>
    <t>Mooncussersound@yahoo.com</t>
  </si>
  <si>
    <t>Mike Gross</t>
  </si>
  <si>
    <t>905 biddinger ln</t>
  </si>
  <si>
    <t>#SB36098</t>
  </si>
  <si>
    <t>buchmatt23@gmail.com</t>
  </si>
  <si>
    <t>Hawaiian Aloha Shirts JP I Don't Give A Duck - L / Full Print</t>
  </si>
  <si>
    <t>hawaiishirt-3-6924229509274</t>
  </si>
  <si>
    <t>Matt Buch</t>
  </si>
  <si>
    <t>406, E 2nd St</t>
  </si>
  <si>
    <t>Woodward</t>
  </si>
  <si>
    <t>#SB36099</t>
  </si>
  <si>
    <t>kellibroin@gmail.com</t>
  </si>
  <si>
    <t>Personalized Amazon Blue Origin Space Suit Fleece Bomber Jacket #201121Xh - M / Full Print</t>
  </si>
  <si>
    <t>1000000274749732-2</t>
  </si>
  <si>
    <t>Kelli Broin C/o Debbie Peterson</t>
  </si>
  <si>
    <t>2351, Sonoma Dr W</t>
  </si>
  <si>
    <t>#SB36100</t>
  </si>
  <si>
    <t>lasalleplumbing@gmail.com</t>
  </si>
  <si>
    <t>Fishing Hooked American Flag Jeep spare tire cover #KV - All print / 34 inches / Spare Tire Cover</t>
  </si>
  <si>
    <t>Andrew LaSalle</t>
  </si>
  <si>
    <t>4636, Box Canyon Springs Rd</t>
  </si>
  <si>
    <t>#SB36101</t>
  </si>
  <si>
    <t>bevmasse33@gmail.com</t>
  </si>
  <si>
    <t>Gift for Mother Softball I Can DO All Things Hoodie Hollow Tank Top - Legging 3D Print - HOODIE RAGLAN SLEEVE / L / All Print</t>
  </si>
  <si>
    <t>6602466230426-6</t>
  </si>
  <si>
    <t>Beverly Massengale</t>
  </si>
  <si>
    <t>130, N Johnsonville St</t>
  </si>
  <si>
    <t>Lamar</t>
  </si>
  <si>
    <t>Gift for Mother Softball I Can DO All Things Hoodie Hollow Tank Top - Legging 3D Print - LEGGING / M / All Print</t>
  </si>
  <si>
    <t>6602466230426-17</t>
  </si>
  <si>
    <t>#SB36102</t>
  </si>
  <si>
    <t>ron.bagley@outlook.com</t>
  </si>
  <si>
    <t>Ron Bagley</t>
  </si>
  <si>
    <t>4526 N Stoneybrook Way</t>
  </si>
  <si>
    <t>Lehi</t>
  </si>
  <si>
    <t>#SB36103</t>
  </si>
  <si>
    <t>maxwell.zach17@gmail.com</t>
  </si>
  <si>
    <t>Personalized Dollar General Yellow White Hoodie 3D #Dh - HOODIE RAGLAN SLEEVE / M / All Print</t>
  </si>
  <si>
    <t>Zachary Maxwell</t>
  </si>
  <si>
    <t>31834, River Rd</t>
  </si>
  <si>
    <t>Whitesboro</t>
  </si>
  <si>
    <t>#SB36104</t>
  </si>
  <si>
    <t>makikogibson@gmail.com</t>
  </si>
  <si>
    <t>Proud  postal service black grey hoodie 3d #181121h - AOP Unisex Raglan Hoodie / 2XL / All print</t>
  </si>
  <si>
    <t>Makiko Gibson</t>
  </si>
  <si>
    <t>2391, Christi Lakes Ct</t>
  </si>
  <si>
    <t>Custom name and department cool red black steel  postal service hoodie 3d - AOP Unisex Raglan Hoodie / L / All print</t>
  </si>
  <si>
    <t>#SB36105</t>
  </si>
  <si>
    <t>carlouwat@me.com</t>
  </si>
  <si>
    <t>Jeep Duck Ain't Nothing But A Jeep Thang spare tire cover #KV - All print / 32 inches / Spare Tire Cover With Backup Camera Hole</t>
  </si>
  <si>
    <t>Carla Waters</t>
  </si>
  <si>
    <t>120 Orchard Street</t>
  </si>
  <si>
    <t>Middletown</t>
  </si>
  <si>
    <t>513-435-1082</t>
  </si>
  <si>
    <t>#SB36106</t>
  </si>
  <si>
    <t>cheryltatewhite@gmail.com</t>
  </si>
  <si>
    <t>Golf Girl Life In Pink Polo Shirt - XL / Full Print</t>
  </si>
  <si>
    <t>Cheryl White</t>
  </si>
  <si>
    <t>24 Warren Dr</t>
  </si>
  <si>
    <t>Port Wentworth</t>
  </si>
  <si>
    <t>#SB36107</t>
  </si>
  <si>
    <t>mshinosky@gmail.com</t>
  </si>
  <si>
    <t>St.Patrick's Day Song Of Ireland American Chapter Personalized Custom Name Hoodie 3D #221221V - AOP Unisex Raglan Hoodie / XL / All Print</t>
  </si>
  <si>
    <t>ARH-XL-OQE1VDR</t>
  </si>
  <si>
    <t>Mary Shinosky</t>
  </si>
  <si>
    <t>207 hillcrest</t>
  </si>
  <si>
    <t>Hubbard</t>
  </si>
  <si>
    <t>#SB36108</t>
  </si>
  <si>
    <t>u.rahman21@gmail.com</t>
  </si>
  <si>
    <t>Umeed Rahman</t>
  </si>
  <si>
    <t>3301, Spanish Moss Ter</t>
  </si>
  <si>
    <t>Lauderhill</t>
  </si>
  <si>
    <t>#SB36109</t>
  </si>
  <si>
    <t>justinalex957@gmail.com</t>
  </si>
  <si>
    <t>Deer Hunting Camo Flag Cool Custom Name Hoodie 3D #DH - AOP UNISEX HOODIE / L / All Print</t>
  </si>
  <si>
    <t>Justin Brown</t>
  </si>
  <si>
    <t>5591, US Highway 278 W</t>
  </si>
  <si>
    <t>Cullman</t>
  </si>
  <si>
    <t>#SB36110</t>
  </si>
  <si>
    <t>mandocortez02@gmail.com</t>
  </si>
  <si>
    <t>armando cortez</t>
  </si>
  <si>
    <t>11864 Urbici Soler Drive</t>
  </si>
  <si>
    <t>#SB36111</t>
  </si>
  <si>
    <t>dalen.nixon@ca.rr.com</t>
  </si>
  <si>
    <t>Vintage Owl Quilt Blanket #DH - TWIN (150x200) cm</t>
  </si>
  <si>
    <t>quilt-thl-27-TWI</t>
  </si>
  <si>
    <t>Dalen Nixon</t>
  </si>
  <si>
    <t>9367 Belvoir Ave</t>
  </si>
  <si>
    <t>La Crescenta</t>
  </si>
  <si>
    <t>#SB36112</t>
  </si>
  <si>
    <t>scott.mctighe@hotmail.com</t>
  </si>
  <si>
    <t>Excavator Yellow Tractor Car Seat Covers (Set of 2) #Lk - Image</t>
  </si>
  <si>
    <t>CSC-Image-1000000296324825</t>
  </si>
  <si>
    <t>Scott McTighe</t>
  </si>
  <si>
    <t>1086 Laurel Dr</t>
  </si>
  <si>
    <t>North Fort Myers</t>
  </si>
  <si>
    <t>#SB36113</t>
  </si>
  <si>
    <t>james_raczka@yahoo.com</t>
  </si>
  <si>
    <t>Boba Fett Star Wars Round Rug #KV - XL / Full print</t>
  </si>
  <si>
    <t>6778551074970-4</t>
  </si>
  <si>
    <t>james raczka</t>
  </si>
  <si>
    <t>3857 Raspberry Ridge</t>
  </si>
  <si>
    <t>NW</t>
  </si>
  <si>
    <t>PRIOR LAKE</t>
  </si>
  <si>
    <t>#SB36114</t>
  </si>
  <si>
    <t>macgugans@gmail.com</t>
  </si>
  <si>
    <t>Disc Golf The Tree Giveth The Tree Taketh Away Baseball Jersey - 2XL / All Print</t>
  </si>
  <si>
    <t>Sean MacGugan</t>
  </si>
  <si>
    <t>5393 175th PL SE</t>
  </si>
  <si>
    <t>Bellevue</t>
  </si>
  <si>
    <t>18+19+20/02/2022</t>
  </si>
  <si>
    <t>#SB36115</t>
  </si>
  <si>
    <t>dlgprest@aol.com</t>
  </si>
  <si>
    <t>Custom Name Vintage U.S Air Force Logo Fleece Blanket With Name #090121l - 60x80 in</t>
  </si>
  <si>
    <t>Debra Prest</t>
  </si>
  <si>
    <t>787 North Kansas Avenue</t>
  </si>
  <si>
    <t>East Wenatchee</t>
  </si>
  <si>
    <t>#SB36116</t>
  </si>
  <si>
    <t>Familylife11320@gmail.com</t>
  </si>
  <si>
    <t>In A World Full Of Roses Be A Weed 3D Combo Hoodie and Legging #1812L - HOODIE RAGLAN SLEEVE / XL / All Print</t>
  </si>
  <si>
    <t>hoodie-4-6613979955354</t>
  </si>
  <si>
    <t>Nola Stamper</t>
  </si>
  <si>
    <t>357 Crawford Quarry Rd</t>
  </si>
  <si>
    <t>Falling Waters</t>
  </si>
  <si>
    <t>#SB36117</t>
  </si>
  <si>
    <t>C-vid Nurse Because Superhero Isn't An Official Job Title Hoodie 3D #H - AOP UNISEX HOODIE / 3XL / All Print</t>
  </si>
  <si>
    <t>hoodie-thl-18744</t>
  </si>
  <si>
    <t>#SB36118</t>
  </si>
  <si>
    <t>raeny1976@gmail.com</t>
  </si>
  <si>
    <t>Eeyore Cartoon Blue 3D Baseball jersey #Dh - 5XL / Full Print</t>
  </si>
  <si>
    <t>1000000277213439</t>
  </si>
  <si>
    <t>Andrea Monroe</t>
  </si>
  <si>
    <t>326, S MacArthur Blvd</t>
  </si>
  <si>
    <t>Eeyore Paint custom name Hoodie 3D #HD - AOP UNISEX HOODIE / M / All Print</t>
  </si>
  <si>
    <t>hoodie-thl-26309</t>
  </si>
  <si>
    <t>Grumpy Dwarf custom name Hoodie 3D #HD - AOP UNISEX HOODIE / 5XL / All Print</t>
  </si>
  <si>
    <t>hoodie-thl-26315</t>
  </si>
  <si>
    <t>#SB36119</t>
  </si>
  <si>
    <t>knez.bryan@yahoo.com</t>
  </si>
  <si>
    <t>Hawaiian Aloha Shirts Busch Light Corn - M / Full Print</t>
  </si>
  <si>
    <t>hawaiishirt-2-6827810979994</t>
  </si>
  <si>
    <t>Bryan Knez</t>
  </si>
  <si>
    <t>606 N 8th St</t>
  </si>
  <si>
    <t>Oostburg</t>
  </si>
  <si>
    <t>#SB36120</t>
  </si>
  <si>
    <t>kennedyone2003@gmail.com</t>
  </si>
  <si>
    <t>Juneteenth Black girl You Are Beautiful Hollow Tank Top Or Legging 3D #KV - TANK TOP / M / All Print</t>
  </si>
  <si>
    <t>Kennedy Thomas</t>
  </si>
  <si>
    <t>2508 Stallings lane #A</t>
  </si>
  <si>
    <t>Jonesboro</t>
  </si>
  <si>
    <t>Juneteenth Black girl, Afro girl Hollow Tank Top 3D Print #KV - TANK TOP / M / All Print</t>
  </si>
  <si>
    <t>2tanktop-legging6843893317786</t>
  </si>
  <si>
    <t>Green Hawaii Style Hollow Tank Top OR Legging 3D #Va - Tank Top + Legging / M / ALL PRINT</t>
  </si>
  <si>
    <t>tanktop-legging6646130639002a</t>
  </si>
  <si>
    <t>African Black Girl Hollow Tank Top OR Legging 3D #Va - Tank Top + Legging / M / ALL PRINT</t>
  </si>
  <si>
    <t>tanktop-legging6646142337178a</t>
  </si>
  <si>
    <t>Yellow Pattern African Girl Hollow Tank Top or Legging 3D #Va - Tank Top + Legging / M / ALL PRINT</t>
  </si>
  <si>
    <t>tanktop-legging6646162260122a</t>
  </si>
  <si>
    <t>#SB36121</t>
  </si>
  <si>
    <t>linda.lea50@yahoo.com</t>
  </si>
  <si>
    <t>Jeep Blue Flag Black Hoodie 3D #kv - HOODIE RAGLAN SLEEVE ZIP-UP / S / All Print</t>
  </si>
  <si>
    <t>6859108384922-9</t>
  </si>
  <si>
    <t>Linda Taylor</t>
  </si>
  <si>
    <t>2, 79th St S</t>
  </si>
  <si>
    <t>St Petersburg</t>
  </si>
  <si>
    <t>Pink Jeep girl so cute fleece hoodie #dh - Fleece hoodie / blue/ M</t>
  </si>
  <si>
    <t>6993167319194-179</t>
  </si>
  <si>
    <t>#SB36122</t>
  </si>
  <si>
    <t>rsdogs72@gmail.com</t>
  </si>
  <si>
    <t>Buckle Up Buttercup Jeep Black Hoodie 3D - HOODIE RAGLAN SLEEVE / L / All print</t>
  </si>
  <si>
    <t>hoodie-6679448715418-3</t>
  </si>
  <si>
    <t>Ronnie Stewart</t>
  </si>
  <si>
    <t>148 oliver dr</t>
  </si>
  <si>
    <t>#SB36123</t>
  </si>
  <si>
    <t>justhemp86@gmail.com</t>
  </si>
  <si>
    <t>Justin Hemphill</t>
  </si>
  <si>
    <t>201 REGAN RD</t>
  </si>
  <si>
    <t>15b</t>
  </si>
  <si>
    <t>VERNON ROCKVILLE</t>
  </si>
  <si>
    <t>#SB36124</t>
  </si>
  <si>
    <t>brbusdriver@gmail.com</t>
  </si>
  <si>
    <t>Lion warrior I would rather Stand With God Be Judged By The World T-shirt 2D #KV - Unisex Short Sleeve Classic Tee / Black / 4XL</t>
  </si>
  <si>
    <t>CDMANK5 / hanes-5250 / Black / 4XL</t>
  </si>
  <si>
    <t>Brian Robbins</t>
  </si>
  <si>
    <t>11171 Oakwood Drive</t>
  </si>
  <si>
    <t>M 210</t>
  </si>
  <si>
    <t>Loma Linda</t>
  </si>
  <si>
    <t>#SB36125</t>
  </si>
  <si>
    <t>mmb61212@gmail.com</t>
  </si>
  <si>
    <t>Mandy Brown</t>
  </si>
  <si>
    <t>510 pin oak st</t>
  </si>
  <si>
    <t>Alvin</t>
  </si>
  <si>
    <t>#SB36126</t>
  </si>
  <si>
    <t>pjh.harley@yahoo.com</t>
  </si>
  <si>
    <t>Custom name Jeep Dad army pattern unisex t-shirt 3D - L / Full Print</t>
  </si>
  <si>
    <t>6997505015962-3</t>
  </si>
  <si>
    <t>PAMELA HARTZOK</t>
  </si>
  <si>
    <t>1249 Paul Mar Dr Chambersburg, PA</t>
  </si>
  <si>
    <t>Chambersburg</t>
  </si>
  <si>
    <t>#SB36127</t>
  </si>
  <si>
    <t>evonnerider@gmail.com</t>
  </si>
  <si>
    <t>WDN 50th Anniversary Of Magic Mouse Ears Disney hoodie 3d #HD - AOP Unisex Raglan Zip Hoodie / S / All print</t>
  </si>
  <si>
    <t>Evonne Rider</t>
  </si>
  <si>
    <t>2437 State Route 174 Apt 2</t>
  </si>
  <si>
    <t>#SB36128</t>
  </si>
  <si>
    <t>coxj315@icloud.com</t>
  </si>
  <si>
    <t>Jamie Cox</t>
  </si>
  <si>
    <t>1037 Drury Lane</t>
  </si>
  <si>
    <t>Lawrenceburg</t>
  </si>
  <si>
    <t>Personalized Color Her King His Queen Crown Couple Hoodie or Joggers #Xh - Unisex Joggers / XL / His Queen</t>
  </si>
  <si>
    <t>Marley Weed Crown Hoodie or Joggers #Xh - Unisex Joggers / XL / all print</t>
  </si>
  <si>
    <t>#SB36129</t>
  </si>
  <si>
    <t>Personalized Color Her King His Queen Crown Couple Hoodie or Joggers #Xh - Unisex Raglan Hoodie / M / Her King</t>
  </si>
  <si>
    <t>hoodie6752255475866i</t>
  </si>
  <si>
    <t>Personalized Color Her King His Queen Crown Couple Hoodie or Joggers #Xh - Unisex Raglan Hoodie / XL / His Queen</t>
  </si>
  <si>
    <t>hoodie6752255475866k</t>
  </si>
  <si>
    <t>Marley Weed Crown Hoodie or Joggers #Xh - Unisex Raglan Hoodie / XL / all print</t>
  </si>
  <si>
    <t>#SB36130</t>
  </si>
  <si>
    <t>domocunningham244@gmail.com</t>
  </si>
  <si>
    <t>Valentine's Gift SpongeBob Cartoon Couple Hoodie 3D #Dh - HOODIE RAGLAN SLEEVE / S / Yellow Character</t>
  </si>
  <si>
    <t>hoodie1000000317735163</t>
  </si>
  <si>
    <t>Natasha Winter</t>
  </si>
  <si>
    <t>329, Born Pl</t>
  </si>
  <si>
    <t>Waukesha</t>
  </si>
  <si>
    <t>#SB36131</t>
  </si>
  <si>
    <t>timbradley98@gmail.com</t>
  </si>
  <si>
    <t>Tim Bradley</t>
  </si>
  <si>
    <t>16, Huntsman Dr</t>
  </si>
  <si>
    <t>Garnet Valley</t>
  </si>
  <si>
    <t>#SB36132</t>
  </si>
  <si>
    <t>ashanidenise@yahoo.com</t>
  </si>
  <si>
    <t>Personalized name &amp; birthday month Lion - A black king was born in Hoodie - Joggers #v - AOP Unisex Raglan Hoodie / 4XL / All Print</t>
  </si>
  <si>
    <t>Ashani Knight</t>
  </si>
  <si>
    <t>5082 Havenwood Oaks Terr</t>
  </si>
  <si>
    <t>Personalized name &amp; birthday month Lion - A black king was born in Hoodie - Joggers #v - AOP Unisex Joggers / 3XL / All Print</t>
  </si>
  <si>
    <t>7004006678682-6</t>
  </si>
  <si>
    <t>#SB36133</t>
  </si>
  <si>
    <t>jolene.tarvin@gmail.com</t>
  </si>
  <si>
    <t>Fedex purple light custom name hoodie 3D #KV - AOP Unisex Raglan Zip Hoodie / XL / All print</t>
  </si>
  <si>
    <t>Jolene Tarvin</t>
  </si>
  <si>
    <t>721 17th Street NW</t>
  </si>
  <si>
    <t>Bemidji</t>
  </si>
  <si>
    <t>#SB36134</t>
  </si>
  <si>
    <t>georgebell257@gmail.com</t>
  </si>
  <si>
    <t>George Bell</t>
  </si>
  <si>
    <t>257 Green Ave</t>
  </si>
  <si>
    <t>Freeport</t>
  </si>
  <si>
    <t>#SB36135</t>
  </si>
  <si>
    <t>Personalized name &amp; birthday month the beast inside me is sleeping not dead Lion queen girl purple black Hoodie - Joggers #v - AOP Unisex Raglan Hoodie / L / All Print</t>
  </si>
  <si>
    <t>#SB36136</t>
  </si>
  <si>
    <t>terrid55@yahoo.com</t>
  </si>
  <si>
    <t>Skull Rose Just A Woman Who Loves Skulls And Tattoo Hoodie #KV - HOODIE RAGLAN SLEEVE / L / All Print</t>
  </si>
  <si>
    <t>3hoodie6644140212378</t>
  </si>
  <si>
    <t>Teresa Dillow</t>
  </si>
  <si>
    <t>4127 North Shore Drive</t>
  </si>
  <si>
    <t>#SB36137</t>
  </si>
  <si>
    <t>csalexander5@verizon.net</t>
  </si>
  <si>
    <t>Clyde Alexander</t>
  </si>
  <si>
    <t>4424, Via Santa Maria</t>
  </si>
  <si>
    <t>Santa Maria</t>
  </si>
  <si>
    <t>#SB36138</t>
  </si>
  <si>
    <t>sdwalsh58@comcast.net</t>
  </si>
  <si>
    <t>Hawaiian Aloha Shirts The Muppets Count Von Count - 2XL / Full Print</t>
  </si>
  <si>
    <t>hawaiishirt-5-1000000281362744</t>
  </si>
  <si>
    <t>Suzanne Walsh</t>
  </si>
  <si>
    <t>58 Bow Lane</t>
  </si>
  <si>
    <t>Pembroke</t>
  </si>
  <si>
    <t>#SB36139</t>
  </si>
  <si>
    <t>bnsamp@gmail.com</t>
  </si>
  <si>
    <t>Jack And Sally We're A Team Meeting You Was Fate gift for Valentine Canvas Prints custom name #HD - 16X24in</t>
  </si>
  <si>
    <t>Canvas-lg-286322207-2</t>
  </si>
  <si>
    <t>Curtis Parker</t>
  </si>
  <si>
    <t>207 Morris Circle</t>
  </si>
  <si>
    <t>Union</t>
  </si>
  <si>
    <t>#SB36140</t>
  </si>
  <si>
    <t>alexargall53@gmail.com</t>
  </si>
  <si>
    <t>50th Anniversary Of Magic Disney fairy hoodie 3d #HD - AOP Unisex Raglan Hoodie / M / All print</t>
  </si>
  <si>
    <t>Tonya Vosberg</t>
  </si>
  <si>
    <t>1410 Birch St</t>
  </si>
  <si>
    <t>Hazel Green</t>
  </si>
  <si>
    <t>#SB36141</t>
  </si>
  <si>
    <t>ksym92583@gmail.com</t>
  </si>
  <si>
    <t>American NASA Space 2022 White Shoes J13 Sneakers #Lk - Women / 6 / White</t>
  </si>
  <si>
    <t>Lobo Rodriguez</t>
  </si>
  <si>
    <t>6163, Silver Fox Trl</t>
  </si>
  <si>
    <t>#SB36142</t>
  </si>
  <si>
    <t>kconnauton@outlook.com</t>
  </si>
  <si>
    <t>Kevin Connauton</t>
  </si>
  <si>
    <t>601, Laurel Oak Rd</t>
  </si>
  <si>
    <t>Voorhees</t>
  </si>
  <si>
    <t>#SB36143</t>
  </si>
  <si>
    <t>alfredoestevez@ymail.com</t>
  </si>
  <si>
    <t>Postal service worker white navy logo hoodie 3D #v - AOP Unisex Raglan Zip Hoodie / 2XL / Full print</t>
  </si>
  <si>
    <t>Alfredo Estevez</t>
  </si>
  <si>
    <t>15 Sw 96 ct</t>
  </si>
  <si>
    <t>#SB36144</t>
  </si>
  <si>
    <t>Karinaramirez2189@gmail.come</t>
  </si>
  <si>
    <t>Mexican Blood Rooster Eagles Duvet Cover Bedding Set #KV - US King</t>
  </si>
  <si>
    <t>Karina Ramirez</t>
  </si>
  <si>
    <t>224, Jack Exum Ln</t>
  </si>
  <si>
    <t>#SB36145</t>
  </si>
  <si>
    <t>mikees21@aol.com</t>
  </si>
  <si>
    <t>Bentley Simple Leather Jacket Hooded #161221H - 2XL / Black</t>
  </si>
  <si>
    <t>Mike Shannon</t>
  </si>
  <si>
    <t>322, Karen Ave</t>
  </si>
  <si>
    <t>Unit 901</t>
  </si>
  <si>
    <t>#SB36146</t>
  </si>
  <si>
    <t>cdknox43008@gmail.com</t>
  </si>
  <si>
    <t>Custom name simple  parcel service logo black brown hoodie 3D #v - AOP Unisex Raglan Hoodie / M / Black</t>
  </si>
  <si>
    <t>Crystal Knox</t>
  </si>
  <si>
    <t>924, Ayers St</t>
  </si>
  <si>
    <t>Zanesville</t>
  </si>
  <si>
    <t>#SB36147</t>
  </si>
  <si>
    <t>courtcase101@yahoo.com</t>
  </si>
  <si>
    <t>Larry York</t>
  </si>
  <si>
    <t>2634 Staunton Road</t>
  </si>
  <si>
    <t>Troy</t>
  </si>
  <si>
    <t>618-514-8114</t>
  </si>
  <si>
    <t>mail custom</t>
  </si>
  <si>
    <t>#SB36148</t>
  </si>
  <si>
    <t>Kellypamn@yahoo.com</t>
  </si>
  <si>
    <t>50th Anniversary Of Magic Disney  hoodie 3d #HD - AOP Unisex Raglan Hoodie / XL / All print</t>
  </si>
  <si>
    <t>Kelly Nelson</t>
  </si>
  <si>
    <t>2319 Ryeland ct</t>
  </si>
  <si>
    <t>Fort collins</t>
  </si>
  <si>
    <t>50th Anniversary Of Magic Disney hologram hoodie 3d #HD - AOP Unisex Raglan Hoodie / XL / All print</t>
  </si>
  <si>
    <t>#SB36149</t>
  </si>
  <si>
    <t>fgeggers1967@gmail.com</t>
  </si>
  <si>
    <t>Fred Eggers</t>
  </si>
  <si>
    <t>508 PORTER ST APT B</t>
  </si>
  <si>
    <t>LAPORTE</t>
  </si>
  <si>
    <t>#SB36150</t>
  </si>
  <si>
    <t>FedEx Skull Custom Name Unisex T-Shirt 3D #DH - 2XL / Full Print</t>
  </si>
  <si>
    <t>TEE-5-1000000283733349</t>
  </si>
  <si>
    <t>Strong man FedEx we deliver for you black white t-shirt - hoodie 3D #v - UNISEX T-SHIRT 3D / 2XL / All print</t>
  </si>
  <si>
    <t>Fedex Skull Custom Name Fleece Bomber Jacket #DH - 2XL / Full Print</t>
  </si>
  <si>
    <t>I don't stop when I'm tired Fedex express custom name Unisex AOP T-Shirt #KV - 2XL / Purple</t>
  </si>
  <si>
    <t>TEE-5-1000000286980508</t>
  </si>
  <si>
    <t>#SB36151</t>
  </si>
  <si>
    <t>cobenlayne1@gmail.com</t>
  </si>
  <si>
    <t>American Football Player Flag Bedding Set with Your Name #259v - US Queen</t>
  </si>
  <si>
    <t>Alyssa Cody</t>
  </si>
  <si>
    <t>254, Wildcat St NW</t>
  </si>
  <si>
    <t>Lake Placid</t>
  </si>
  <si>
    <t>#SB36152</t>
  </si>
  <si>
    <t>FedEx Cool Amour Custom Name Hoodie 3D #V - UNISEX HOODIE ZIP-UP / L / Black</t>
  </si>
  <si>
    <t>hoodiezip-3-1000000284171793</t>
  </si>
  <si>
    <t>#SB36153</t>
  </si>
  <si>
    <t>toplinetool1@gmail.com</t>
  </si>
  <si>
    <t>Hawaiian Aloha Shirts The Beach Boys #30721V - XL / Full Print</t>
  </si>
  <si>
    <t>hawaiishirt-4-6833206558874</t>
  </si>
  <si>
    <t>David Turner</t>
  </si>
  <si>
    <t>10871 Bloomfield st.</t>
  </si>
  <si>
    <t>Los Alamitos</t>
  </si>
  <si>
    <t>#SB36154</t>
  </si>
  <si>
    <t>baseball51@gmail.com</t>
  </si>
  <si>
    <t>Custom your text mail carrier we deliver for you red royal unisex t-shirt 3d - 4XL / Full print</t>
  </si>
  <si>
    <t>10000003256392831-32</t>
  </si>
  <si>
    <t>Ryan Wilson</t>
  </si>
  <si>
    <t>1301, N Spokane St</t>
  </si>
  <si>
    <t>Post Falls</t>
  </si>
  <si>
    <t>Custom Name Postal Service Vintage Color Baseball Jersey #v - 4XL / Full Print</t>
  </si>
  <si>
    <t>6945362083994-baseballjersey-7</t>
  </si>
  <si>
    <t>Postal service eagle - We deliver for you unisex t-shirt 3D - 4XL / Full Print</t>
  </si>
  <si>
    <t>Proud  postal service black grey hoodie 3d #181121h - AOP Unisex Raglan Hoodie / 4XL / All print</t>
  </si>
  <si>
    <t>100000027504538-71</t>
  </si>
  <si>
    <t>Vintage  flag black unisex t-shirt #021121l - Unisex Short Sleeve Classic Tee / Black / 4XL</t>
  </si>
  <si>
    <t>6984334475418-TEE-7</t>
  </si>
  <si>
    <t>#SB36155</t>
  </si>
  <si>
    <t>tonya.frost72@gmail.com</t>
  </si>
  <si>
    <t>Tonya Frost</t>
  </si>
  <si>
    <t>401 5TH AVE N</t>
  </si>
  <si>
    <t>GREAT FALLS</t>
  </si>
  <si>
    <t>#SB36156</t>
  </si>
  <si>
    <t>ronee.Chapman@yahoo.com</t>
  </si>
  <si>
    <t>Ronee Chapman</t>
  </si>
  <si>
    <t>15 buck run</t>
  </si>
  <si>
    <t>Odenville</t>
  </si>
  <si>
    <t>#SB36157</t>
  </si>
  <si>
    <t>jontmor@comcast.net</t>
  </si>
  <si>
    <t>Jonathan Morley</t>
  </si>
  <si>
    <t>9224 Clematis Court</t>
  </si>
  <si>
    <t>#SB36158</t>
  </si>
  <si>
    <t>beyer.thomas95@gmail.com</t>
  </si>
  <si>
    <t>PKM Pikachu Anime Fleece Blanket For Pokemon lover #KV - 60x80 in</t>
  </si>
  <si>
    <t>Chris LMF</t>
  </si>
  <si>
    <t>2045, Hummingbird Dr</t>
  </si>
  <si>
    <t>Missoula</t>
  </si>
  <si>
    <t>#SB36159</t>
  </si>
  <si>
    <t>anthony.andrew91@gmail.com</t>
  </si>
  <si>
    <t>Walmart Simple White Clunky Sneakers - Men / 11 / White</t>
  </si>
  <si>
    <t>Andrew Anthony</t>
  </si>
  <si>
    <t>105 Roy Street</t>
  </si>
  <si>
    <t>#SB36160</t>
  </si>
  <si>
    <t>evo.mts@gmail.com</t>
  </si>
  <si>
    <t>Custom Name and Number Mickey 4 Baseball Jersey - XL / Full Print</t>
  </si>
  <si>
    <t>baseballjersey-thl-13</t>
  </si>
  <si>
    <t>mike schroeder</t>
  </si>
  <si>
    <t>1136 Dresser Ave</t>
  </si>
  <si>
    <t>#SB36161</t>
  </si>
  <si>
    <t>ultravision@sbcglobal.net</t>
  </si>
  <si>
    <t>I’m A Wee Bit Irish Hoodie 3D #L - AOP UNISEX HOODIE ZIP-UP / M / All Print</t>
  </si>
  <si>
    <t>hoodiezip-thl-28656</t>
  </si>
  <si>
    <t>Michael Ramos</t>
  </si>
  <si>
    <t>7491 El Rosal Circle</t>
  </si>
  <si>
    <t>Buena Park</t>
  </si>
  <si>
    <t>626-379-4748</t>
  </si>
  <si>
    <t>#SB36162</t>
  </si>
  <si>
    <t>Tabetharosenbaum82@gmail.com</t>
  </si>
  <si>
    <t>Faith Over Fear Jesus White Shoes J13 Sneakers #61221Lk - Men / 11 / Red</t>
  </si>
  <si>
    <t>tabetha rosenbaum</t>
  </si>
  <si>
    <t>4844 Highway 29 S</t>
  </si>
  <si>
    <t>Hope</t>
  </si>
  <si>
    <t>#SB36163</t>
  </si>
  <si>
    <t>carrieawebster1@gmail.com</t>
  </si>
  <si>
    <t>Deer Bedding Personalized Name Duvet Cover Bedding Set #1512L - US Queen</t>
  </si>
  <si>
    <t>Carrie Webster</t>
  </si>
  <si>
    <t>2239, Goose Creek Valley Rd</t>
  </si>
  <si>
    <t>Montvale</t>
  </si>
  <si>
    <t>#SB36164</t>
  </si>
  <si>
    <t>espinoza_elaine6372@yahoo.com</t>
  </si>
  <si>
    <t>Simple  United Parcel Service black Classic Unisex Hoodie #v - Classic Unisex Hoodie / XL / Black</t>
  </si>
  <si>
    <t>7009754316954-4</t>
  </si>
  <si>
    <t>Elaine Espinoza</t>
  </si>
  <si>
    <t>829, Banbury Ln</t>
  </si>
  <si>
    <t>Millbrae</t>
  </si>
  <si>
    <t>Simple  United Parcel Service hoodie 3d #v - AOP Unisex Raglan Hoodie / S / Fatigue Green</t>
  </si>
  <si>
    <t>7009754316954-1</t>
  </si>
  <si>
    <t>Simple  United Parcel Service hoodie 3d #v - AOP Unisex Raglan Hoodie / S / BLACK</t>
  </si>
  <si>
    <t>Simple  United Parcel Service hoodie 3d #v - AOP Unisex Raglan Hoodie / XL / BROWN</t>
  </si>
  <si>
    <t>#SB36165</t>
  </si>
  <si>
    <t>hyoung2005@yahoo.com</t>
  </si>
  <si>
    <t>Scottish By Blood American by birth Patriot by Choice Unisex T-Shirt 3D #KV - 2XL / Full Print</t>
  </si>
  <si>
    <t>Heather Young</t>
  </si>
  <si>
    <t>326 North Clinton Street</t>
  </si>
  <si>
    <t>Carthage</t>
  </si>
  <si>
    <t>#SB36166</t>
  </si>
  <si>
    <t>a.hasanzadeh13@gmail.com</t>
  </si>
  <si>
    <t>Personalized Walmart Blue White Hoodie 3D #Dh - HOODIE RAGLAN SLEEVE / 2XL / All Print</t>
  </si>
  <si>
    <t>Ali Hasanzadeh</t>
  </si>
  <si>
    <t>90, Hadley Vlg</t>
  </si>
  <si>
    <t>HAD111-CB</t>
  </si>
  <si>
    <t>#SB36167</t>
  </si>
  <si>
    <t>Dan@3d-networks.net</t>
  </si>
  <si>
    <t>Busch Light in USA custom name Hoodie - Joggers #KV - AOP Unisex Raglan Hoodie / 2XL / All Print</t>
  </si>
  <si>
    <t>Mr Dan McGraw</t>
  </si>
  <si>
    <t>10091 View Lane</t>
  </si>
  <si>
    <t>Mohave Valley</t>
  </si>
  <si>
    <t>#SB36168</t>
  </si>
  <si>
    <t>dylanchapman95@gmail.com</t>
  </si>
  <si>
    <t>Custom name Arborist army green &amp; black hoodie 3d #v - AOP Unisex Raglan Hoodie / M / Black</t>
  </si>
  <si>
    <t>100000027504538-1-18</t>
  </si>
  <si>
    <t>DylanDylan chapman</t>
  </si>
  <si>
    <t>1250 New York 122</t>
  </si>
  <si>
    <t>Constable</t>
  </si>
  <si>
    <t>#SB36169</t>
  </si>
  <si>
    <t>destinystover133@gmail.com</t>
  </si>
  <si>
    <t>Custom name Amazon Prime old navy t-shirt - hoodie 3D #221121l - UNISEX T-SHIRT 3D / M / All print</t>
  </si>
  <si>
    <t>Destiny Stover</t>
  </si>
  <si>
    <t>403, E Airwood Dr</t>
  </si>
  <si>
    <t>East Alton</t>
  </si>
  <si>
    <t>#SB36170</t>
  </si>
  <si>
    <t>carbajalsteve81@outlook.com</t>
  </si>
  <si>
    <t>B&amp;W Black Label Society Baseball jersey #61221h - 2XL / Full Print</t>
  </si>
  <si>
    <t>Stephen Carbajal</t>
  </si>
  <si>
    <t>3550 Oakwood Rd</t>
  </si>
  <si>
    <t>Woodlawn</t>
  </si>
  <si>
    <t>#SB36171</t>
  </si>
  <si>
    <t>braydenhargrove.12.31.01@gmail.com</t>
  </si>
  <si>
    <t>Brayden Hargrove</t>
  </si>
  <si>
    <t>2128 Coleman Dr</t>
  </si>
  <si>
    <t>#SB36172</t>
  </si>
  <si>
    <t>marvinm6631@gmail.com</t>
  </si>
  <si>
    <t>marvin mitchell</t>
  </si>
  <si>
    <t>52, Mark Ter</t>
  </si>
  <si>
    <t>Randolph</t>
  </si>
  <si>
    <t>#SB36173</t>
  </si>
  <si>
    <t>micaelcartier@gmail.com</t>
  </si>
  <si>
    <t>Personalized name &amp; department workwear neon yellow black fleece bomber jacket - L / Full print</t>
  </si>
  <si>
    <t>1000000287137008-1</t>
  </si>
  <si>
    <t>micael cartier</t>
  </si>
  <si>
    <t>7321 State Route 374</t>
  </si>
  <si>
    <t>chateaugay</t>
  </si>
  <si>
    <t>#SB36174</t>
  </si>
  <si>
    <t>me.5girls1984@gmail.com</t>
  </si>
  <si>
    <t>Skull Pink Warrior Breast Cancer American Flag Hoodie 3D #KV - HOODIE RAGLAN SLEEVE / L / All Print</t>
  </si>
  <si>
    <t>3hoodie6633056534682</t>
  </si>
  <si>
    <t>Melissa Cline</t>
  </si>
  <si>
    <t>140 Johnny Allen Rd</t>
  </si>
  <si>
    <t>Cherokee</t>
  </si>
  <si>
    <t>#SB36175</t>
  </si>
  <si>
    <t>rickthehousedoctor@gmail.com</t>
  </si>
  <si>
    <t>Busch Light Trophy Can custom name Hoodie 3D #KV - AOP UNISEX HOODIE / XL / All Print</t>
  </si>
  <si>
    <t>Richard Marr</t>
  </si>
  <si>
    <t>2087, 60th St</t>
  </si>
  <si>
    <t>Somerset, Town of</t>
  </si>
  <si>
    <t>#SB36176</t>
  </si>
  <si>
    <t>hiteefahf38@gmail.com</t>
  </si>
  <si>
    <t>FedEx Purple custom name Hoodie 3D #KV - HOODIE RAGLAN SLEEVE / M / All Print</t>
  </si>
  <si>
    <t>Hiteefah Flythe</t>
  </si>
  <si>
    <t>195, Pennington St</t>
  </si>
  <si>
    <t>2a</t>
  </si>
  <si>
    <t>#SB36177</t>
  </si>
  <si>
    <t>hamiltonnathan538@gmail.com</t>
  </si>
  <si>
    <t>Deer Hunting Black Flag Metal Camo Classic Cap Head Wear #21221V - One size / All print</t>
  </si>
  <si>
    <t>Cap-1000000290524379</t>
  </si>
  <si>
    <t>Nathan Hamilton</t>
  </si>
  <si>
    <t>613, Vinton Mill Ct NE</t>
  </si>
  <si>
    <t>Roanoke</t>
  </si>
  <si>
    <t>#SB36178</t>
  </si>
  <si>
    <t>Smoopy25@hotmail.com</t>
  </si>
  <si>
    <t>Melissa Shephard</t>
  </si>
  <si>
    <t>1197 Route 860</t>
  </si>
  <si>
    <t>Smithtown</t>
  </si>
  <si>
    <t>E5n4a2</t>
  </si>
  <si>
    <t>#SB36179</t>
  </si>
  <si>
    <t>feyfs3@gmail.com</t>
  </si>
  <si>
    <t>Fey Saephanh</t>
  </si>
  <si>
    <t>8530 5TH AVE W APT B303</t>
  </si>
  <si>
    <t>Apt B303</t>
  </si>
  <si>
    <t>EVERETT</t>
  </si>
  <si>
    <t>#SB36180</t>
  </si>
  <si>
    <t>aparush@fau.edu</t>
  </si>
  <si>
    <t>Fedex Black Orange custom name hoodie 3D #KV - AOP Unisex Raglan Zip Hoodie / M / All print</t>
  </si>
  <si>
    <t>Amber Parush de Almeida</t>
  </si>
  <si>
    <t>1622, Worcester Rd</t>
  </si>
  <si>
    <t>Apt 605B</t>
  </si>
  <si>
    <t>Framingham</t>
  </si>
  <si>
    <t>Fedex polka dots custom name hoodie 3D #KV - AOP Unisex Raglan Hoodie / M / All print</t>
  </si>
  <si>
    <t>#SB36181</t>
  </si>
  <si>
    <t>Scott@aquahavenpools.com</t>
  </si>
  <si>
    <t>Scott Hoffman</t>
  </si>
  <si>
    <t>11453 Claybank PLace</t>
  </si>
  <si>
    <t>#SB36182</t>
  </si>
  <si>
    <t>aprils.santos@yahoo.com</t>
  </si>
  <si>
    <t>Skull King And Queen Poker Card Couple Hoodie 3D - AOP Unisex Raglan Hoodie / XL / All print</t>
  </si>
  <si>
    <t>hoodie3d-4-6988459376794</t>
  </si>
  <si>
    <t>Marques Santos</t>
  </si>
  <si>
    <t>1924, Greenwood Ln</t>
  </si>
  <si>
    <t>Newcastle</t>
  </si>
  <si>
    <t>#SB36183</t>
  </si>
  <si>
    <t>moneymant2020@icloud.com</t>
  </si>
  <si>
    <t>Stitch &amp; Angel From Our First Kiss Till Our Last Breath gift for Valentine hoodie 3d #HD - AOP Unisex Raglan Hoodie / 5XL / All print</t>
  </si>
  <si>
    <t>100000027504538-72</t>
  </si>
  <si>
    <t>Terri Scarber</t>
  </si>
  <si>
    <t>P.O. Box 3181</t>
  </si>
  <si>
    <t>Batesville</t>
  </si>
  <si>
    <t>#SB36184</t>
  </si>
  <si>
    <t>torryjones10@hotmail.com</t>
  </si>
  <si>
    <t>Postal service worker white navy logo hoodie 3D #v - AOP Unisex Raglan Hoodie / 4XL / Full print</t>
  </si>
  <si>
    <t>Torry Jones</t>
  </si>
  <si>
    <t>6350, Quince Rd</t>
  </si>
  <si>
    <t>Personalized name  skull navy black hoodie 3D #v - AOP Unisex Raglan Hoodie / 4XL / All print</t>
  </si>
  <si>
    <t>6973567598746-7</t>
  </si>
  <si>
    <t>#SB36185</t>
  </si>
  <si>
    <t>22pfan22@gmail.com</t>
  </si>
  <si>
    <t>Hawaiian Aloha Shirts Darts Skull Smoke Custom Name - 2XL / Full Print</t>
  </si>
  <si>
    <t>hawaiishirt-5-6860130287770</t>
  </si>
  <si>
    <t>Jesse Pfannenstein</t>
  </si>
  <si>
    <t>6416, Lombardy Ln</t>
  </si>
  <si>
    <t>#SB36186</t>
  </si>
  <si>
    <t>lewispalacios9975@gmail.com</t>
  </si>
  <si>
    <t>Poker King Card Casino Baseball Jersey #261121V - 2XL / Full Print</t>
  </si>
  <si>
    <t>baseballjersey-5-6970030260378</t>
  </si>
  <si>
    <t>Luis Palacios</t>
  </si>
  <si>
    <t>2442, Ravina Dr</t>
  </si>
  <si>
    <t>#SB36187</t>
  </si>
  <si>
    <t>dmoni406@yahoo.com</t>
  </si>
  <si>
    <t>Cool JP compass iron black spare tire cover #h - Spare Tire Cover / All print / 30 inches</t>
  </si>
  <si>
    <t>Doris Hull</t>
  </si>
  <si>
    <t>115 gabion loop</t>
  </si>
  <si>
    <t>Ellenwood</t>
  </si>
  <si>
    <t>#SB36188</t>
  </si>
  <si>
    <t>long@weaimplyrule.com</t>
  </si>
  <si>
    <t>Hawaiian Aloha Shirts Fozzie Bear The Muppets - M / Full Print</t>
  </si>
  <si>
    <t>hawaiishirt-2-1000000281299283</t>
  </si>
  <si>
    <t>LONG VO</t>
  </si>
  <si>
    <t>8372 satinwood circle</t>
  </si>
  <si>
    <t>WESTMINSTER</t>
  </si>
  <si>
    <t>#SB36189</t>
  </si>
  <si>
    <t>info@taramruk.com</t>
  </si>
  <si>
    <t>Baseball is my favorite season gray sweatshirt #h - 2XL / Full print</t>
  </si>
  <si>
    <t>1000000277124803-5</t>
  </si>
  <si>
    <t>Tara Mruk</t>
  </si>
  <si>
    <t>2556 river tree circle</t>
  </si>
  <si>
    <t>Sanford</t>
  </si>
  <si>
    <t>#SB36190</t>
  </si>
  <si>
    <t>w.bernard21@gmail.com</t>
  </si>
  <si>
    <t>Amazon Prime Proud Custom Flag Unisex AOP T-Shirt #251121L - M / Full Print</t>
  </si>
  <si>
    <t>TEE-2-1000000283748573</t>
  </si>
  <si>
    <t>Wendell Bernard</t>
  </si>
  <si>
    <t>2828, McNeil Rd</t>
  </si>
  <si>
    <t>(917)935-0834</t>
  </si>
  <si>
    <t>#SB36191</t>
  </si>
  <si>
    <t>orozco.a@live.com</t>
  </si>
  <si>
    <t>Big Mac Unisex Hawaiian Shirts #110222h - M / Full Print</t>
  </si>
  <si>
    <t>6905728565402-hawaiishirt-2</t>
  </si>
  <si>
    <t>Alejandro Orozco</t>
  </si>
  <si>
    <t>225 Carolina St</t>
  </si>
  <si>
    <t>#SB36192</t>
  </si>
  <si>
    <t>jessmithenterprise@gmail.com</t>
  </si>
  <si>
    <t>The Home Depot color custom name hoodie 3D #KV - AOP Unisex Raglan Hoodie / L / All print</t>
  </si>
  <si>
    <t>Jes Smith</t>
  </si>
  <si>
    <t>156 Indian trace ct</t>
  </si>
  <si>
    <t>#SB36193</t>
  </si>
  <si>
    <t>JCap02@aol.com</t>
  </si>
  <si>
    <t>Mickey Mouse 50th Anniversary Magic World Heart custom name 3D Hoodie or Legging #KV - LEGGING / L / All Print</t>
  </si>
  <si>
    <t>legging-3-6698772037786</t>
  </si>
  <si>
    <t>John Capron</t>
  </si>
  <si>
    <t>760 Orchard Dr</t>
  </si>
  <si>
    <t>Mickey Mouse 50th Anniversary Magic World Heart custom name 3D Hoodie or Legging #KV - HOODIE RAGLAN SLEEVE ZIP-UP / L / All Print</t>
  </si>
  <si>
    <t>hoodiezipper-3-6698772037786</t>
  </si>
  <si>
    <t>#SB36194</t>
  </si>
  <si>
    <t>msmappraisals@comcast.net</t>
  </si>
  <si>
    <t>Faith Over Fear Jesus White Shoes J13 Sneakers #61221Lk - Men / 13 / Blue</t>
  </si>
  <si>
    <t>Michael Moore</t>
  </si>
  <si>
    <t>513, Fairway Woods Dr</t>
  </si>
  <si>
    <t>Chester</t>
  </si>
  <si>
    <t>#SB36195</t>
  </si>
  <si>
    <t>danielchevreuil1@hotmail.com</t>
  </si>
  <si>
    <t>Personalized Name Deer Skull Hunting Brown Camo Forest Pattern Classic Cap Hats Head Wear #171121h - One size / All print</t>
  </si>
  <si>
    <t>daniel blanchet</t>
  </si>
  <si>
    <t>1119, Rue du Pasteur</t>
  </si>
  <si>
    <t>Lévis</t>
  </si>
  <si>
    <t>G6Z 3C3</t>
  </si>
  <si>
    <t>#SB36196</t>
  </si>
  <si>
    <t>montbosin@gmail.com</t>
  </si>
  <si>
    <t>Monty Bosin</t>
  </si>
  <si>
    <t>334, Perry Ave</t>
  </si>
  <si>
    <t>South Beloit</t>
  </si>
  <si>
    <t>#SB36197</t>
  </si>
  <si>
    <t>sarah.matcha@hotmail.com</t>
  </si>
  <si>
    <t>Baby Yoda Too Cute Iam custom name Hoodie or Legging #HD - LEGGING / S / All Print</t>
  </si>
  <si>
    <t>Sarah Matcha</t>
  </si>
  <si>
    <t>2808, 38 1/2 Ave S</t>
  </si>
  <si>
    <t>Fargo</t>
  </si>
  <si>
    <t>Baby Yoda Too Cute Iam custom name Hoodie or Legging #HD - HOODIE RAGLAN SLEEVE ZIP-UP / S / All Print</t>
  </si>
  <si>
    <t>T186A-1-6637380763890</t>
  </si>
  <si>
    <t>#SB36198</t>
  </si>
  <si>
    <t>gregzirbser@gmail.com</t>
  </si>
  <si>
    <t>Jeep Skull Hologram spare tire cover #KV - All print / 30 inches / Spare Tire Cover</t>
  </si>
  <si>
    <t>Gregory Zirbser</t>
  </si>
  <si>
    <t>647 Pierre Avenue</t>
  </si>
  <si>
    <t>Mantua</t>
  </si>
  <si>
    <t>904-377-1225</t>
  </si>
  <si>
    <t>#SB36199</t>
  </si>
  <si>
    <t>jmarshall_cpt@yahoo.com</t>
  </si>
  <si>
    <t>Custom name nurse heartbeat green army color hoodie 3d #211221l - AOP Unisex Raglan Zip Hoodie / XL / All print</t>
  </si>
  <si>
    <t>100000027504538-12</t>
  </si>
  <si>
    <t>Jennie Marshall</t>
  </si>
  <si>
    <t>219, S Circle Ave</t>
  </si>
  <si>
    <t>Bloomingdale</t>
  </si>
  <si>
    <t>#SB36200</t>
  </si>
  <si>
    <t>westonjohnson14@yahoo.com</t>
  </si>
  <si>
    <t>Cinco De Mayo Tacos Black Mexico Unisex Hawaiian Shirts - XL / Full Print</t>
  </si>
  <si>
    <t>6726982303898-4</t>
  </si>
  <si>
    <t>Weston Johnson</t>
  </si>
  <si>
    <t>6989, Sunburst Ave</t>
  </si>
  <si>
    <t>Firestone</t>
  </si>
  <si>
    <t>#SB36201</t>
  </si>
  <si>
    <t>daneauterry@yahoo.com</t>
  </si>
  <si>
    <t>Jeep Girl Love Turtle Hoodie 3D All over print - HOODIE RAGLAN SLEEVE / L / All Print</t>
  </si>
  <si>
    <t>hoodie3d-JeepGirlLove2404DH</t>
  </si>
  <si>
    <t>Terry Daneau</t>
  </si>
  <si>
    <t>PO Box 322</t>
  </si>
  <si>
    <t>Derry</t>
  </si>
  <si>
    <t>JP Girl Love Turtle Hoodie 3D All over print - HOODIE RAGLAN SLEEVE / M / All Print</t>
  </si>
  <si>
    <t>#SB36202</t>
  </si>
  <si>
    <t>palu_tome@hotmail.com</t>
  </si>
  <si>
    <t>Personalized Custom Name B&amp;W Love Baseball Hoodie 3D - HOODIE RAGLAN SLEEVE / S / All Print</t>
  </si>
  <si>
    <t>1000000279932202-9</t>
  </si>
  <si>
    <t>Ana Paula Argo</t>
  </si>
  <si>
    <t>327, Greenwood Ave</t>
  </si>
  <si>
    <t>Lepanto</t>
  </si>
  <si>
    <t>#SB36203</t>
  </si>
  <si>
    <t>Dawnkeating8569@yahoo.com</t>
  </si>
  <si>
    <t>Dawn Keating</t>
  </si>
  <si>
    <t>4141 Elbern Ave</t>
  </si>
  <si>
    <t>Whitehall</t>
  </si>
  <si>
    <t>#SB36204</t>
  </si>
  <si>
    <t>sanchezbrandie19@gmail.com</t>
  </si>
  <si>
    <t>Darts King And Queen Matching Couple Custom Name Unisex AOP T-shirt #V - 2XL / King</t>
  </si>
  <si>
    <t>TEE-5-7034038812826</t>
  </si>
  <si>
    <t>Brandie Sanchez</t>
  </si>
  <si>
    <t>310, E Bradley Ave</t>
  </si>
  <si>
    <t>#SB36205</t>
  </si>
  <si>
    <t>breanna.n.martin@gmail.com</t>
  </si>
  <si>
    <t>LGBT Pride I licked it so it's mine Baseball Jersey #KV - S / Full Print</t>
  </si>
  <si>
    <t>1baseballjersey6849214382234</t>
  </si>
  <si>
    <t>Breanna Martin</t>
  </si>
  <si>
    <t>320 11th st East + Apt 5202</t>
  </si>
  <si>
    <t>#SB36206</t>
  </si>
  <si>
    <t>aztrailerhawk@gmail.com</t>
  </si>
  <si>
    <t>Jeep Girl Tie Dye Flag When It Gets Hot My Top Comes Off Cross Tank Top - Legging 3D - CRISS CROSS TANK TOP / 2XL / All Print</t>
  </si>
  <si>
    <t>aaron zbierski</t>
  </si>
  <si>
    <t>Jayhawk Trailers</t>
  </si>
  <si>
    <t>5600 E. 72nd Ave</t>
  </si>
  <si>
    <t>JP Girl Tie Dye Flag When It Gets Hot My Top Comes Off Cross Tank Top - Legging 3D - LEGGING / 2XL / All Print</t>
  </si>
  <si>
    <t>legging</t>
  </si>
  <si>
    <t>#SB36207</t>
  </si>
  <si>
    <t>01rumblebee@gmail.com</t>
  </si>
  <si>
    <t>Caterpillar CAT Skull Gold Hoodie 3D #KV - AOP UNISEX HOODIE / S / All Print</t>
  </si>
  <si>
    <t>61072273245701-8768</t>
  </si>
  <si>
    <t>Arthur Parisi</t>
  </si>
  <si>
    <t>303 HTY road</t>
  </si>
  <si>
    <t>Kunkletown</t>
  </si>
  <si>
    <t>#SB36208</t>
  </si>
  <si>
    <t>blondeboyz6969@gmail.com</t>
  </si>
  <si>
    <t>Kevin Harvick Busch Light beer Fleece Bomber Jacket #KV - S / Full Print</t>
  </si>
  <si>
    <t>Jacket-1-1000000297930401</t>
  </si>
  <si>
    <t>Braeden Hamill</t>
  </si>
  <si>
    <t>3428, Chatsworth Dr</t>
  </si>
  <si>
    <t>Green Bay</t>
  </si>
  <si>
    <t>#SB36209</t>
  </si>
  <si>
    <t>tonypoulin21@gmail.com</t>
  </si>
  <si>
    <t>Corona Extra Beer Hoodie - Joggers 3D #221221Xh - AOP Unisex Raglan Hoodie / M / All Print</t>
  </si>
  <si>
    <t>hoodie-2-1000000287915197</t>
  </si>
  <si>
    <t>Anthony Poulin</t>
  </si>
  <si>
    <t>396, Waterville Rd</t>
  </si>
  <si>
    <t>Norridgewock</t>
  </si>
  <si>
    <t>#SB36210</t>
  </si>
  <si>
    <t>gtompkinson@aol.com</t>
  </si>
  <si>
    <t>JP flip flop spare tire cover #h - All print / 30 inches</t>
  </si>
  <si>
    <t>10000003246068651-29</t>
  </si>
  <si>
    <t>GLORIA TOMPKINSON</t>
  </si>
  <si>
    <t>9043 HERNANDO WAY</t>
  </si>
  <si>
    <t>WEEKI WACHEE</t>
  </si>
  <si>
    <t>#SB36211</t>
  </si>
  <si>
    <t>bigcityfarmboy@aol.com</t>
  </si>
  <si>
    <t>Drag racing car hanging ornament #h - 1pcs / All print</t>
  </si>
  <si>
    <t>1000000278026987</t>
  </si>
  <si>
    <t>CHRISTOPHE Bradley</t>
  </si>
  <si>
    <t>104 ridgewood dr</t>
  </si>
  <si>
    <t>104 RIDGEWOOD DR</t>
  </si>
  <si>
    <t>Georgetown</t>
  </si>
  <si>
    <t>#SB36212</t>
  </si>
  <si>
    <t>kaeleb5150@gmail.com</t>
  </si>
  <si>
    <t>Mickey mouse Magic custom name 3D Hoodie or Legging #KV - HOODIE RAGLAN SLEEVE / S / All Print</t>
  </si>
  <si>
    <t>hoodie-1-6698772037786</t>
  </si>
  <si>
    <t>Tuesday Fields</t>
  </si>
  <si>
    <t>5055, Jeffreys St</t>
  </si>
  <si>
    <t>A109</t>
  </si>
  <si>
    <t>#SB36213</t>
  </si>
  <si>
    <t>jsharber60@gmail.com</t>
  </si>
  <si>
    <t>Jeremy Sharber</t>
  </si>
  <si>
    <t>10960 Jordan Road</t>
  </si>
  <si>
    <t>Lascassas</t>
  </si>
  <si>
    <t>#SB36214</t>
  </si>
  <si>
    <t>lmpaul812@hotmail.com</t>
  </si>
  <si>
    <t>Hawaiian Aloha Shirts Irish St Patrick's Day Green Hat and Shamrock #2302L - L / Full Print</t>
  </si>
  <si>
    <t>hawaiishirt-3-6635531141362</t>
  </si>
  <si>
    <t>Lisa Paul</t>
  </si>
  <si>
    <t>5131 Dinant Drive</t>
  </si>
  <si>
    <t>Johns Creek</t>
  </si>
  <si>
    <t>#SB36215</t>
  </si>
  <si>
    <t>gottshirley@gmail.com</t>
  </si>
  <si>
    <t>Bowling Just A Girl Who Loves Bowling Hollow Tank Top - Legging 3D #19721H - Legging / L / ALL PRINT</t>
  </si>
  <si>
    <t>tanktop-legging-18-6700286574746</t>
  </si>
  <si>
    <t>Shirley Gott</t>
  </si>
  <si>
    <t>29A Market</t>
  </si>
  <si>
    <t>Beaufort</t>
  </si>
  <si>
    <t>#SB36216</t>
  </si>
  <si>
    <t>Sheriff Under Armor Simple custom name hoodie 3D #KV - AOP Unisex Raglan Hoodie / XL / All print</t>
  </si>
  <si>
    <t>109, E Chestnut St</t>
  </si>
  <si>
    <t>Carlisle</t>
  </si>
  <si>
    <t>#SB36217</t>
  </si>
  <si>
    <t>cpwilder1@comcast.net</t>
  </si>
  <si>
    <t>#SB36218</t>
  </si>
  <si>
    <t>dmb0712@yahoo.com</t>
  </si>
  <si>
    <t>50th Anniversary Of Magic Disney hoodie 3d #HD - AOP Unisex Raglan Hoodie / 2XL / All print</t>
  </si>
  <si>
    <t>Diane Baxter</t>
  </si>
  <si>
    <t>1 Caitlin Dr.</t>
  </si>
  <si>
    <t>Abington</t>
  </si>
  <si>
    <t>50th Anniversary Magic Kingdom Bleached T-shirt 2D #Kv - L / Gold</t>
  </si>
  <si>
    <t>TEE-9-7036828680346</t>
  </si>
  <si>
    <t>#SB36219</t>
  </si>
  <si>
    <t>roxanne@esedona.net</t>
  </si>
  <si>
    <t>Colorful Hippie Weed Old Man Be Groovy Unisex Hawaiian Shirts - 2XL / Full Print</t>
  </si>
  <si>
    <t>6801697603738-hawaiishirt-5</t>
  </si>
  <si>
    <t>Jerry Foley</t>
  </si>
  <si>
    <t>16680 E. Hawk Dr.</t>
  </si>
  <si>
    <t>#SB36220</t>
  </si>
  <si>
    <t>tinaageorge@yahoo.com</t>
  </si>
  <si>
    <t>Fedex blue custom name hoodie 3D #KV - AOP Unisex Raglan Hoodie / 3XL / All print</t>
  </si>
  <si>
    <t>Tina George</t>
  </si>
  <si>
    <t>1703, Meadowlark Ct</t>
  </si>
  <si>
    <t>#107</t>
  </si>
  <si>
    <t>#SB36221</t>
  </si>
  <si>
    <t>kyetcooper81@gmail.com</t>
  </si>
  <si>
    <t>German By Blood Cross Flag Unisex T-Shirt 3D #271121V - M / Full Print</t>
  </si>
  <si>
    <t>TEE-2-7019923144858</t>
  </si>
  <si>
    <t>KYE COOPER</t>
  </si>
  <si>
    <t>14183 YOUNG RD</t>
  </si>
  <si>
    <t>GONZALES</t>
  </si>
  <si>
    <t>#SB36222</t>
  </si>
  <si>
    <t>raichs@gmail.com</t>
  </si>
  <si>
    <t>Rachel Schneider</t>
  </si>
  <si>
    <t>1166 East 32 Street</t>
  </si>
  <si>
    <t>#SB36223</t>
  </si>
  <si>
    <t>Flahertylynsie@gmail.com</t>
  </si>
  <si>
    <t>Game MTG Brisela, Voice Of Nightmares Blanket - 60x80 in</t>
  </si>
  <si>
    <t>Lynsie Flaherty</t>
  </si>
  <si>
    <t>2118 Ohio St</t>
  </si>
  <si>
    <t>#SB36224</t>
  </si>
  <si>
    <t>gabrielcampuzano7@icloud.com</t>
  </si>
  <si>
    <t>Mexico Gold Eagle Baseball Jersey #131021V - M / Full Print</t>
  </si>
  <si>
    <t>Gabriel Campuzano</t>
  </si>
  <si>
    <t>2700, Falcon St + Spc 61</t>
  </si>
  <si>
    <t>White City</t>
  </si>
  <si>
    <t>#SB36225</t>
  </si>
  <si>
    <t>Tborrayo78@gmail.com</t>
  </si>
  <si>
    <t>Skull CAT Caterpillar tractor 2022 diesel Hoodie 3D #120222Xh - HOODIE RAGLAN SLEEVE / 2XL / All Print</t>
  </si>
  <si>
    <t>Travis Borrayo</t>
  </si>
  <si>
    <t>740, Villa Ave</t>
  </si>
  <si>
    <t>Apt 154</t>
  </si>
  <si>
    <t>Clovis</t>
  </si>
  <si>
    <t>#SB36226</t>
  </si>
  <si>
    <t>ladybugdenise53@gmail.com</t>
  </si>
  <si>
    <t>Patriotism USA Flag Eagle Bring Cross Black Hoodie 3D All over print #v - HOODIE RAGLAN SLEEVE / S / All Print</t>
  </si>
  <si>
    <t>Bakke Bakke</t>
  </si>
  <si>
    <t>2995 E Hoquiam Rd</t>
  </si>
  <si>
    <t>#SB36227</t>
  </si>
  <si>
    <t>emmettross1959@gmail.com</t>
  </si>
  <si>
    <t>FedEx Truck Simple Custom Name Hoodie - Joggers #V - Joggers / M / All Print</t>
  </si>
  <si>
    <t>joggers-2-1000000284873146</t>
  </si>
  <si>
    <t>Emmett Ross</t>
  </si>
  <si>
    <t>639, Garden Walk Blvd + Apt 2203</t>
  </si>
  <si>
    <t>FedEx Truck Simple Custom Name Hoodie - Joggers #V - AOP Unisex Raglan Hoodie / M / All Print</t>
  </si>
  <si>
    <t>hoodie-2-1000000284873146</t>
  </si>
  <si>
    <t>#SB36228</t>
  </si>
  <si>
    <t>gingerbiscuit19@gmail.com</t>
  </si>
  <si>
    <t>PTSD Ribbon T-Shirt 3D #KV - S / Full Print</t>
  </si>
  <si>
    <t>unisextshirt-6973172220058-1</t>
  </si>
  <si>
    <t>Kat Zenz</t>
  </si>
  <si>
    <t>3103 N Hill Rd</t>
  </si>
  <si>
    <t>#SB36229</t>
  </si>
  <si>
    <t>marionmess@hotmail.com</t>
  </si>
  <si>
    <t>Soccer field Rectangle Rug #0307V - M / Full print</t>
  </si>
  <si>
    <t>RER-M-HHWA9LB</t>
  </si>
  <si>
    <t>Marion Thomas</t>
  </si>
  <si>
    <t>1110, Dallas Rd</t>
  </si>
  <si>
    <t>#SB36230</t>
  </si>
  <si>
    <t>jtaymon@hotmail.com</t>
  </si>
  <si>
    <t>Disc Golf Love Black And White Custom Name AOP Unisex T-Shirt #V - 2XL / Full Print</t>
  </si>
  <si>
    <t>AOP-unisextshirt-5-6653927063706</t>
  </si>
  <si>
    <t>John Taymon</t>
  </si>
  <si>
    <t>351 Bonair drive</t>
  </si>
  <si>
    <t>Arab</t>
  </si>
  <si>
    <t>Personalized Name Disc Golf Roots White Navy Forest Pattern Baseball Jersey #v - 2XL / Full Print</t>
  </si>
  <si>
    <t>6854677627034-baseballjersey-5</t>
  </si>
  <si>
    <t>Amazing Eagle One Nation Under God T-shirt 3D #Xh - 2XL / Full Print</t>
  </si>
  <si>
    <t>tshirt-5-1000000274219399</t>
  </si>
  <si>
    <t>#SB36231</t>
  </si>
  <si>
    <t>aundraystewart@gmail.com</t>
  </si>
  <si>
    <t>All Gave Some Some Gave All 9-11-2001 20th Anniversary unisex t-shirt 3D #KV - 2XL / Full Print</t>
  </si>
  <si>
    <t>Tee-6986818519194-5</t>
  </si>
  <si>
    <t>Aundray Stewart</t>
  </si>
  <si>
    <t>9314, E State Road 160</t>
  </si>
  <si>
    <t>Salem</t>
  </si>
  <si>
    <t>#SB36232</t>
  </si>
  <si>
    <t>tdailey5@gmail.com</t>
  </si>
  <si>
    <t>Tattoo King And Queen Skull Couple Baseball Jersey - M / Full Print</t>
  </si>
  <si>
    <t>baseballjersey-2-6960963649690</t>
  </si>
  <si>
    <t>Tammy Dailey</t>
  </si>
  <si>
    <t>900, Westgate Ave</t>
  </si>
  <si>
    <t>University City</t>
  </si>
  <si>
    <t>cancel size L</t>
  </si>
  <si>
    <t>Tattoo King And Queen Skull Couple Baseball Jersey - L / Full Print</t>
  </si>
  <si>
    <t>baseballjersey-3-6960963649690</t>
  </si>
  <si>
    <t>#SB36233</t>
  </si>
  <si>
    <t>luis.fundora85@gmail.com</t>
  </si>
  <si>
    <t>UPS United Parcel Service custom name Unisex T-Shirt 3D #KV - M / Full Print</t>
  </si>
  <si>
    <t>TEE-6988769919130-2</t>
  </si>
  <si>
    <t>Luis Lobaina</t>
  </si>
  <si>
    <t>4569 E</t>
  </si>
  <si>
    <t>9 Line</t>
  </si>
  <si>
    <t>Hialeah</t>
  </si>
  <si>
    <t>#SB36234</t>
  </si>
  <si>
    <t>mzilch@adelphia.net</t>
  </si>
  <si>
    <t>St Patricks Day Skull Irish Zero Fks Given AOP T-shirt #HD - XL / All Print</t>
  </si>
  <si>
    <t>matt zilch</t>
  </si>
  <si>
    <t>4025 kenyon ave</t>
  </si>
  <si>
    <t>Lorain</t>
  </si>
  <si>
    <t>#SB36235</t>
  </si>
  <si>
    <t>rob82abn@hotmail.com</t>
  </si>
  <si>
    <t>Oogie Boogie custom name Hoodie 3D #KV - AOP UNISEX HOODIE / 5XL / All Print</t>
  </si>
  <si>
    <t>hoodie-8-1000000280094804</t>
  </si>
  <si>
    <t>Rob Waugh</t>
  </si>
  <si>
    <t>457 BRUSH ROAD</t>
  </si>
  <si>
    <t>#SB36236</t>
  </si>
  <si>
    <t>christib2009@gmail.com</t>
  </si>
  <si>
    <t>Rugrats watercolor black hoodie 3D #131221h - AOP Unisex Raglan Hoodie / L / All print</t>
  </si>
  <si>
    <t>100000027781226-10</t>
  </si>
  <si>
    <t>CHRISTINE BARRERA-JONES</t>
  </si>
  <si>
    <t>11714 Katherine St</t>
  </si>
  <si>
    <t>#SB36237</t>
  </si>
  <si>
    <t>scottsoxx71@yahoo.com</t>
  </si>
  <si>
    <t>Scott Adrian</t>
  </si>
  <si>
    <t>210, Pelham Rd + 2R</t>
  </si>
  <si>
    <t>New Rochelle</t>
  </si>
  <si>
    <t>#SB36238</t>
  </si>
  <si>
    <t>kkeeping86@gmail.com</t>
  </si>
  <si>
    <t>Personalized Ninja Turtles 3D Hockey Jersey #Xh - L / Full Print</t>
  </si>
  <si>
    <t>hockey-jersey-lulu</t>
  </si>
  <si>
    <t>Kyle Keeping</t>
  </si>
  <si>
    <t>106 King Street</t>
  </si>
  <si>
    <t>Dauphin</t>
  </si>
  <si>
    <t>R7N1N5</t>
  </si>
  <si>
    <t>Manitoba</t>
  </si>
  <si>
    <t>MB</t>
  </si>
  <si>
    <t>#SB36239</t>
  </si>
  <si>
    <t>mywebpirate@gmail.com</t>
  </si>
  <si>
    <t>Mickey so cute - We deliver for you t-shirt 3D #h - M / Full Print</t>
  </si>
  <si>
    <t>Ray Maddox</t>
  </si>
  <si>
    <t>5445 S Alameda</t>
  </si>
  <si>
    <t>9E</t>
  </si>
  <si>
    <t>#SB36240</t>
  </si>
  <si>
    <t>lance.e.russell@gmail.com</t>
  </si>
  <si>
    <t>Only You Can Prevent Socialism Unisex T-Shirt 3D - L / Full Print</t>
  </si>
  <si>
    <t>TEE-3-7024642916506</t>
  </si>
  <si>
    <t>Lance Russell</t>
  </si>
  <si>
    <t>1508 Misty Morning Court</t>
  </si>
  <si>
    <t>Little Elm</t>
  </si>
  <si>
    <t>#SB36241</t>
  </si>
  <si>
    <t>jamzepp@yahoo.com</t>
  </si>
  <si>
    <t>Just A Girl Who Loves Jeep And Beach Hologram Flag Hoodie - Legging 3D - HOODIE RAGLAN SLEEVE / 3XL / All Print</t>
  </si>
  <si>
    <t>6842074923162-6</t>
  </si>
  <si>
    <t>Cheryl Zepp</t>
  </si>
  <si>
    <t>32798 Richmond Dr po box 1640</t>
  </si>
  <si>
    <t>Running Springs</t>
  </si>
  <si>
    <t>#SB36242</t>
  </si>
  <si>
    <t>shahddy@gmail.com</t>
  </si>
  <si>
    <t>shahrod drumond</t>
  </si>
  <si>
    <t>67 stuyvesant Avenue</t>
  </si>
  <si>
    <t>1b</t>
  </si>
  <si>
    <t>BROOKLYN</t>
  </si>
  <si>
    <t>#SB36243</t>
  </si>
  <si>
    <t>yuchongmcdonough@gmail.com</t>
  </si>
  <si>
    <t>I Am A Soccer Girl Player Canvas Prints Wall Art #v - 24X36in</t>
  </si>
  <si>
    <t>Yuchong McDonough</t>
  </si>
  <si>
    <t>4215 15th Street North</t>
  </si>
  <si>
    <t>#SB36244</t>
  </si>
  <si>
    <t>firemusician2000@yahoo.com</t>
  </si>
  <si>
    <t>Hawaiian Aloha Shirts Fire Truck Firefighter #280621H - 3XL / Full Print</t>
  </si>
  <si>
    <t>hawaiishirt-6-6660192239770</t>
  </si>
  <si>
    <t>Mark Nelson</t>
  </si>
  <si>
    <t>1747 Carriage Way</t>
  </si>
  <si>
    <t>Frederick</t>
  </si>
  <si>
    <t>#SB36245</t>
  </si>
  <si>
    <t>Custom name and department save the red navy hoodie 3D #v - AOP Unisex Raglan Hoodie / M / All print</t>
  </si>
  <si>
    <t>#SB36246</t>
  </si>
  <si>
    <t>boda3381@aol.com</t>
  </si>
  <si>
    <t>Joyce Daniels</t>
  </si>
  <si>
    <t>4220 N.W 128th Terrace</t>
  </si>
  <si>
    <t>352-672-5009</t>
  </si>
  <si>
    <t>Personalized African Juneteenth Break Every Chain AOP T-Shirt #Kv - S / Full Print</t>
  </si>
  <si>
    <t>T500A6814612258970</t>
  </si>
  <si>
    <t>#SB36247</t>
  </si>
  <si>
    <t>ladaway71@gmail.com</t>
  </si>
  <si>
    <t>I'm A Grumpy Old Caterpillar Operator My Level Hoodie 3D #Xh - HOODIE RAGLAN SLEEVE / 3XL / All Print</t>
  </si>
  <si>
    <t>hoodie-5-7030536962202</t>
  </si>
  <si>
    <t>Lawanda Adaway</t>
  </si>
  <si>
    <t>10375, Orchard Ave</t>
  </si>
  <si>
    <t>Adelanto</t>
  </si>
  <si>
    <t>CAT Caterpillar Excavator Work Hoodie 3D #120222Xh - HOODIE RAGLAN SLEEVE / 3XL / All Print</t>
  </si>
  <si>
    <t>#SB36248</t>
  </si>
  <si>
    <t>jefftutt68@yahoo.com</t>
  </si>
  <si>
    <t>US Marine Corps Veteran Crack Baseball Jersey #v - 6XL / Full Print</t>
  </si>
  <si>
    <t>Jeff Tuttle</t>
  </si>
  <si>
    <t>6469, Basswood Ave</t>
  </si>
  <si>
    <t>Bunnell</t>
  </si>
  <si>
    <t>#SB36249</t>
  </si>
  <si>
    <t>kessadesares.dw@gmail.com</t>
  </si>
  <si>
    <t>Oogie Boogie custom name Hoodie 3D #KV - AOP UNISEX HOODIE / 4XL / All Print</t>
  </si>
  <si>
    <t>hoodie-7-1000000280094804</t>
  </si>
  <si>
    <t>Diana Workman</t>
  </si>
  <si>
    <t>33 N 4th Street</t>
  </si>
  <si>
    <t>Martins Ferry</t>
  </si>
  <si>
    <t>#SB36250</t>
  </si>
  <si>
    <t>Urbanbmxco@hotmail.com</t>
  </si>
  <si>
    <t>kyle jarvis</t>
  </si>
  <si>
    <t>3694 w 137</t>
  </si>
  <si>
    <t>#SB36251</t>
  </si>
  <si>
    <t>dogfan01@yahoo.com</t>
  </si>
  <si>
    <t>Kim Dann</t>
  </si>
  <si>
    <t>185 Little circle</t>
  </si>
  <si>
    <t>Eatonton</t>
  </si>
  <si>
    <t>Postal service - We deliver for you unisex t-shirt 3D #v - L / Full Print</t>
  </si>
  <si>
    <t>6973628416154-3</t>
  </si>
  <si>
    <t>Postal service eagle - We deliver for you unisex t-shirt 3D - L / Full Print</t>
  </si>
  <si>
    <t>#SB36252</t>
  </si>
  <si>
    <t>Akenyat@aol.com</t>
  </si>
  <si>
    <t>Custom name simple Amazon Prime truck t-shirt - hoodie 3D #l - AOP Unisex Raglan Hoodie / 3XL / All print</t>
  </si>
  <si>
    <t>David Harris</t>
  </si>
  <si>
    <t>26293, Kingswood Dr</t>
  </si>
  <si>
    <t>Olmsted Falls</t>
  </si>
  <si>
    <t>#SB36253</t>
  </si>
  <si>
    <t>waynetaylor1226@gmail.com</t>
  </si>
  <si>
    <t>Mcdonald’S camo custom name hoodie 3D #KV - AOP Unisex Raglan Hoodie / XL / All print</t>
  </si>
  <si>
    <t>Robert Taylor</t>
  </si>
  <si>
    <t>3437 shepherd Rd trailer 18</t>
  </si>
  <si>
    <t>Elon</t>
  </si>
  <si>
    <t>Mcdonald’S custom name hoodie 3D #KV - AOP Unisex Raglan Hoodie / S / All print</t>
  </si>
  <si>
    <t>#SB36254</t>
  </si>
  <si>
    <t>eugenedaugherty227@yahoo.com</t>
  </si>
  <si>
    <t>Personalized name &amp; birthday month Lion - A black king was born in Hoodie - Joggers #v - AOP Unisex Raglan Hoodie / 3XL / All Print</t>
  </si>
  <si>
    <t>7004006678682-14</t>
  </si>
  <si>
    <t>Eugene Daugherty</t>
  </si>
  <si>
    <t>124 Chance Dr NW</t>
  </si>
  <si>
    <t>Calhoun</t>
  </si>
  <si>
    <t>Lg, hoa</t>
  </si>
  <si>
    <t>demo sent p2 gửi lại demo</t>
  </si>
  <si>
    <t>#SB36255</t>
  </si>
  <si>
    <t>gmjf26@gmail.com</t>
  </si>
  <si>
    <t>Us army veteran eagle fly Hoodie 3D #H - AOP Unisex Raglan Hoodie / L / All print</t>
  </si>
  <si>
    <t>ARH-L-F6XOLI7</t>
  </si>
  <si>
    <t>JUDITH FITZGERALD</t>
  </si>
  <si>
    <t>4, Ellen Ave</t>
  </si>
  <si>
    <t>Brewster</t>
  </si>
  <si>
    <t>Military U.S. Navy Veteran Hoodie 3D #H - AOP Unisex Raglan Hoodie / L / All print</t>
  </si>
  <si>
    <t>ARH-L-RVTUYUA</t>
  </si>
  <si>
    <t>Military U.S. Navy Veteran Hoodie 3D #H - AOP Unisex Raglan Hoodie / XL / All print</t>
  </si>
  <si>
    <t>ARH-XL-RVTUYUA</t>
  </si>
  <si>
    <t>#SB36256</t>
  </si>
  <si>
    <t>headcarriersr@gmail.com</t>
  </si>
  <si>
    <t>Personalized Custom Name Native American Black Hoodie 3D #v - HOODIE RAGLAN SLEEVE / 3XL / All Print</t>
  </si>
  <si>
    <t>1000000274771423</t>
  </si>
  <si>
    <t>Lawrence HeadCarrier</t>
  </si>
  <si>
    <t>421, G St W</t>
  </si>
  <si>
    <t>Poplar</t>
  </si>
  <si>
    <t>Lg, van</t>
  </si>
  <si>
    <t>Native American Feather Personalized Custom Name Hoodie #V - HOODIE RAGLAN SLEEVE / S / All Print</t>
  </si>
  <si>
    <t>hoodie1000000275689308</t>
  </si>
  <si>
    <t>#SB36257</t>
  </si>
  <si>
    <t>sevedaugh@aol.com</t>
  </si>
  <si>
    <t>Golf player Swing Swear Drink Repeat Custom custom name Polo Shirt #KV - L / Full Print</t>
  </si>
  <si>
    <t>3POLO6827685642394</t>
  </si>
  <si>
    <t>steven Daughenbaugh</t>
  </si>
  <si>
    <t>2111 E Daley Ln</t>
  </si>
  <si>
    <t>Golf player Swing Swear Drink Repeat Custom custom name Polo Shirt #KV - XL / Full Print</t>
  </si>
  <si>
    <t>4POLO6827685642394</t>
  </si>
  <si>
    <t>Golf player Swing Swear Drink Repeat Custom custom name Polo Shirt #KV - 2XL / Full Print</t>
  </si>
  <si>
    <t>5POLO6827685642394</t>
  </si>
  <si>
    <t>#SB36258</t>
  </si>
  <si>
    <t>jmanfive0@gmail.com</t>
  </si>
  <si>
    <t>Custom name Amazon prime blue t-shirt - hoodie 3D #l - AOP Unisex Raglan Hoodie / L / All print</t>
  </si>
  <si>
    <t>Jubal Jaynes</t>
  </si>
  <si>
    <t>1900, SW Campus Dr</t>
  </si>
  <si>
    <t>#19-303</t>
  </si>
  <si>
    <t>Federal Way</t>
  </si>
  <si>
    <t>#SB36259</t>
  </si>
  <si>
    <t>lillianyoung430@gmail.com</t>
  </si>
  <si>
    <t>lillian young</t>
  </si>
  <si>
    <t>109.5 mead st + 11</t>
  </si>
  <si>
    <t>North Tonawanda</t>
  </si>
  <si>
    <t>#SB36260</t>
  </si>
  <si>
    <t>howellleanne96@gmail.com</t>
  </si>
  <si>
    <t>Halloween -  Gift for Mother Bad Mom Club Skull Leopard Black Brown Hollow Tank Top - Legging 3D #v - TANK TOP / M / All Print</t>
  </si>
  <si>
    <t>Leanne M Howell</t>
  </si>
  <si>
    <t>1319 W 9th St</t>
  </si>
  <si>
    <t>Halloween -  Gift for Mother Bad Mom Club Skull Leopard Black Brown Hollow Tank Top - Legging 3D #v - LEGGING / M / All Print</t>
  </si>
  <si>
    <t>#SB36261</t>
  </si>
  <si>
    <t>eduardofimosantos@gmail.com</t>
  </si>
  <si>
    <t>Custom name simple  parcel service protective gear line pattern t-shirt 3D #v - S / Full Print</t>
  </si>
  <si>
    <t>7019182162074-1</t>
  </si>
  <si>
    <t>Eduardo Santos</t>
  </si>
  <si>
    <t>49 TIMBER LN</t>
  </si>
  <si>
    <t>NEWINGTON</t>
  </si>
  <si>
    <t>#SB36262</t>
  </si>
  <si>
    <t>plubking@gmail.com</t>
  </si>
  <si>
    <t>Purple Dragon 3D Spare Tire Cover #Va - All print / 34 inches / Spare Tire Cover with Print On Demand</t>
  </si>
  <si>
    <t>Paul Lubking</t>
  </si>
  <si>
    <t>50 2nd Street</t>
  </si>
  <si>
    <t>#SB36263</t>
  </si>
  <si>
    <t>latoya.walker41@yahoo.com</t>
  </si>
  <si>
    <t>Latoya Walker</t>
  </si>
  <si>
    <t>6020 Harrison ave + 8</t>
  </si>
  <si>
    <t>Cincinnati</t>
  </si>
  <si>
    <t>#SB36264</t>
  </si>
  <si>
    <t>smilebunches@gmail.com</t>
  </si>
  <si>
    <t>In God we trust JP spare tire cover #021121h - All print / 32 inches</t>
  </si>
  <si>
    <t>1000000325639143-9</t>
  </si>
  <si>
    <t>Stefan Smith</t>
  </si>
  <si>
    <t>208 Roberts rd</t>
  </si>
  <si>
    <t>Houghton Lake</t>
  </si>
  <si>
    <t>#SB36265</t>
  </si>
  <si>
    <t>cruzjessesanta@yahoo.com</t>
  </si>
  <si>
    <t>Jesse Santa cruz</t>
  </si>
  <si>
    <t>1309 Grand Ave</t>
  </si>
  <si>
    <t>(817)225-8893</t>
  </si>
  <si>
    <t>#SB36266</t>
  </si>
  <si>
    <t>iwantmikenow@yahoo.com</t>
  </si>
  <si>
    <t>Hawaiian Aloha Shirts The Muppets Floyd Pepper - M / Full Print</t>
  </si>
  <si>
    <t>hawaiishirt-2-1000000281362088</t>
  </si>
  <si>
    <t>Gunter Mike</t>
  </si>
  <si>
    <t>2163 N Ranch Estates Blvd</t>
  </si>
  <si>
    <t>New Braunfels</t>
  </si>
  <si>
    <t>Hawaiian Aloha Shirts The Muppets Electric Mayhem - M / Full Print</t>
  </si>
  <si>
    <t>hawaiishirt-2-1000000281375804</t>
  </si>
  <si>
    <t>#SB36267</t>
  </si>
  <si>
    <t>bernardhaley670@gmail.com</t>
  </si>
  <si>
    <t>Custom Name Irish Shamrock Green Baseball Jersey #281021l - S / Full Print</t>
  </si>
  <si>
    <t>6910149722266-baseballjersey-1</t>
  </si>
  <si>
    <t>Haley Bernard</t>
  </si>
  <si>
    <t>921 Oak St + 602</t>
  </si>
  <si>
    <t>New Iberia</t>
  </si>
  <si>
    <t>#SB36268</t>
  </si>
  <si>
    <t>SRodawalt@aol.com</t>
  </si>
  <si>
    <t>50th Anniversary Of Magic Disney fairy hoodie 3d #HD - AOP Unisex Raglan Hoodie / 5XL / All print</t>
  </si>
  <si>
    <t>Sandy Rodawalt</t>
  </si>
  <si>
    <t>348, E 5th St</t>
  </si>
  <si>
    <t>Elmore</t>
  </si>
  <si>
    <t>50th Anniversary Of Magic Disney hologram hoodie 3d #HD - AOP Unisex Raglan Hoodie / 4XL / All print</t>
  </si>
  <si>
    <t>50th Anniversary Of Magic Disney fairy hoodie 3d #HD - AOP Unisex Raglan Hoodie / 4XL / All print</t>
  </si>
  <si>
    <t>50th Anniversary Of Magic Disney hoodie 3d #HD - AOP Unisex Raglan Hoodie / 5XL / All print</t>
  </si>
  <si>
    <t>Grumpy Dwarf custom name Hoodie 3D #HD - AOP UNISEX HOODIE ZIP-UP / 4XL / All Print</t>
  </si>
  <si>
    <t>hoodiezip-thl-26321</t>
  </si>
  <si>
    <t>#SB36269</t>
  </si>
  <si>
    <t>s_licker@yahoo.com</t>
  </si>
  <si>
    <t>Custom Name Irish Shamrock Green Baseball Jersey #281021l - 6XL / Full Print</t>
  </si>
  <si>
    <t>6910149722266-baseballjersey-9</t>
  </si>
  <si>
    <t>Shane Johns</t>
  </si>
  <si>
    <t>109 beckwith street east</t>
  </si>
  <si>
    <t>Perth</t>
  </si>
  <si>
    <t>k7h1c7</t>
  </si>
  <si>
    <t>#SB36270</t>
  </si>
  <si>
    <t>th3_b3ast_007@yahoo.com</t>
  </si>
  <si>
    <t>Boba Fett Born to Hunt unisex t-shirt 3d #KV - 2XL / Full Print</t>
  </si>
  <si>
    <t>Alexander Jones</t>
  </si>
  <si>
    <t>113 Parkway Dr</t>
  </si>
  <si>
    <t>Hagerstown</t>
  </si>
  <si>
    <t>#SB36271</t>
  </si>
  <si>
    <t>Sandra.m.ferrara@gmail.com</t>
  </si>
  <si>
    <t>Hockey Player Personalized Your Photo Duvet Cover Bedding Set with Your Name #128v - US Twin</t>
  </si>
  <si>
    <t>Sandra Ferrara</t>
  </si>
  <si>
    <t>24 Farley Street</t>
  </si>
  <si>
    <t>Methuen</t>
  </si>
  <si>
    <t>#SB36272</t>
  </si>
  <si>
    <t>skypreuss94@gmail.com</t>
  </si>
  <si>
    <t>Skylar Preuss</t>
  </si>
  <si>
    <t>640 Water Ave P.O. Box 25 + Apt 4</t>
  </si>
  <si>
    <t>#SB36273</t>
  </si>
  <si>
    <t>ahoffman015@gmail.com</t>
  </si>
  <si>
    <t>Allison Hoffman</t>
  </si>
  <si>
    <t>190, Roxbury Rd</t>
  </si>
  <si>
    <t>New Britain</t>
  </si>
  <si>
    <t>#SB36274</t>
  </si>
  <si>
    <t>pprice0204@gmail.com</t>
  </si>
  <si>
    <t>Football throw receive run repeat name &amp; number Hoodie 3D #V - HOODIE RAGLAN SLEEVE / S / All Print</t>
  </si>
  <si>
    <t>1hoodie-6111324209306</t>
  </si>
  <si>
    <t>Patti Price</t>
  </si>
  <si>
    <t>6342 Autumn Valley Trace</t>
  </si>
  <si>
    <t>Utica</t>
  </si>
  <si>
    <t>#SB36275</t>
  </si>
  <si>
    <t>jbabyrenee1985@gmail.com</t>
  </si>
  <si>
    <t>Gift for Mother Flag Mama Bear Sunflower Hoodie - Legging 3D #021121l - HOODIE RAGLAN SLEEVE / M / All Print</t>
  </si>
  <si>
    <t>6614905782426-2</t>
  </si>
  <si>
    <t>Jolene Wright</t>
  </si>
  <si>
    <t>853 ne 2nd st PO box 464</t>
  </si>
  <si>
    <t>Micanopy</t>
  </si>
  <si>
    <t>#SB36276</t>
  </si>
  <si>
    <t>tarwarteam@comcast.net</t>
  </si>
  <si>
    <t>Turtle Jeep Life spare tire cover #KV - All print / 32 inches / Spare Tire Cover</t>
  </si>
  <si>
    <t>Wendy Reber</t>
  </si>
  <si>
    <t>22575 Hartschorn Dr</t>
  </si>
  <si>
    <t>Milton</t>
  </si>
  <si>
    <t>#SB36277</t>
  </si>
  <si>
    <t>sassit115@gmail.com</t>
  </si>
  <si>
    <t>Gift For Father's Day Pilot Dad Cockpit Control Panel Mug #h - Ceramic Mug / White / 15 oz</t>
  </si>
  <si>
    <t>ceramic-mug</t>
  </si>
  <si>
    <t>Robert Mendez</t>
  </si>
  <si>
    <t>200, Hunter Way</t>
  </si>
  <si>
    <t>Clayton</t>
  </si>
  <si>
    <t>#SB36278</t>
  </si>
  <si>
    <t>diallo9904@yahoo.com</t>
  </si>
  <si>
    <t>Irvin Kenly</t>
  </si>
  <si>
    <t>534 Addison Rd</t>
  </si>
  <si>
    <t>North</t>
  </si>
  <si>
    <t>#SB36279</t>
  </si>
  <si>
    <t>rlbritton1965@yahoo.com</t>
  </si>
  <si>
    <t>Postal service worker white navy logo hoodie 3D #v - AOP Unisex Raglan Hoodie / 3XL / Full print</t>
  </si>
  <si>
    <t>Romie Oswalt</t>
  </si>
  <si>
    <t>809, Nueces Bay Blvd</t>
  </si>
  <si>
    <t>#SB36280</t>
  </si>
  <si>
    <t>21tranzporters@gmail.com</t>
  </si>
  <si>
    <t>B&amp;W It's not about being better than someone else Billiard Canvas Print Wall Art #v - 16X24in</t>
  </si>
  <si>
    <t>Donald trim</t>
  </si>
  <si>
    <t>20827 rushing branch drive</t>
  </si>
  <si>
    <t>spring</t>
  </si>
  <si>
    <t>#SB36281</t>
  </si>
  <si>
    <t>Custom name and department cool red black steel postal service hoodie 3d #v - AOP Unisex Raglan Hoodie / 2XL / All print</t>
  </si>
  <si>
    <t>#SB36282</t>
  </si>
  <si>
    <t>jaymelyn@sbcglobal.net</t>
  </si>
  <si>
    <t>Skull Zero fucks given Unisex AOP T-Shirt #KV - XL / Full Print</t>
  </si>
  <si>
    <t>Jayme Bacher</t>
  </si>
  <si>
    <t>6732, Harvest Ridge Ct</t>
  </si>
  <si>
    <t>#SB36283</t>
  </si>
  <si>
    <t>50th Anniversary Magic Kingdom Bleached T-shirt 2D #Kv - XL / Gold</t>
  </si>
  <si>
    <t>#SB36284</t>
  </si>
  <si>
    <t>marckavin@comcast.net</t>
  </si>
  <si>
    <t>MARC KAVIN</t>
  </si>
  <si>
    <t>14, Houndstooth Ln</t>
  </si>
  <si>
    <t>Chester Springs</t>
  </si>
  <si>
    <t>#SB36285</t>
  </si>
  <si>
    <t>jcustomsofbryan@gmail.com</t>
  </si>
  <si>
    <t>US Marine Semper Fidelis Fleece Bomber Jacket #301121V - L / Full Print</t>
  </si>
  <si>
    <t>Jacket-3-1000000287908407</t>
  </si>
  <si>
    <t>Joshua Bailey</t>
  </si>
  <si>
    <t>3906 Grayston Ave</t>
  </si>
  <si>
    <t>#SB36286</t>
  </si>
  <si>
    <t>weldonclan2000@gmail.com</t>
  </si>
  <si>
    <t>Horse Hoodie 3D All over print #90429L - HOODIE RAGLAN SLEEVE / 5XL / All Print</t>
  </si>
  <si>
    <t>michael weldon</t>
  </si>
  <si>
    <t>109, W Blodgett St</t>
  </si>
  <si>
    <t>Carlsbad</t>
  </si>
  <si>
    <t>#SB36287</t>
  </si>
  <si>
    <t>larmon_donna@yahoi.com</t>
  </si>
  <si>
    <t>Busch Light Custom name Classic Cap #KV - One size / All print</t>
  </si>
  <si>
    <t>Donna Larmon</t>
  </si>
  <si>
    <t>148 Glenn este blv</t>
  </si>
  <si>
    <t>Haines City</t>
  </si>
  <si>
    <t>#SB36288</t>
  </si>
  <si>
    <t>angie.adamson0123@gmail.com</t>
  </si>
  <si>
    <t>Corona Extra Beer Hoodie - Joggers 3D #221221Xh - AOP Unisex Raglan Hoodie / L / All Print</t>
  </si>
  <si>
    <t>hoodie-3-1000000287915197</t>
  </si>
  <si>
    <t>Angie Adamson</t>
  </si>
  <si>
    <t>4435, 207th St W</t>
  </si>
  <si>
    <t>#SB36289</t>
  </si>
  <si>
    <t>dinsbeerfloors21@gmail.com</t>
  </si>
  <si>
    <t>Kevin Harvick Busch Light beer Fleece Bomber Jacket #KV - XL / Full Print</t>
  </si>
  <si>
    <t>Jacket-4-1000000287908526</t>
  </si>
  <si>
    <t>Mark Dinsbeer</t>
  </si>
  <si>
    <t>110 Center Dr.  Rm.129</t>
  </si>
  <si>
    <t>Brunswick</t>
  </si>
  <si>
    <t>Lion God Personalized Duvet Cover Bedding Set with Your Name #1206V - US Queen</t>
  </si>
  <si>
    <t>#SB36290</t>
  </si>
  <si>
    <t>wilfredoorellana0911@gmail.com</t>
  </si>
  <si>
    <t>Sharon Gozlan</t>
  </si>
  <si>
    <t>9725, N Lake Creek Pkwy</t>
  </si>
  <si>
    <t>#SB36291</t>
  </si>
  <si>
    <t>dawnclark48@yahoo.com</t>
  </si>
  <si>
    <t>Jesus and lion Faith over fear Hollow Tank Top Or Legging 3D #KV - TANK TOP / M / All Print</t>
  </si>
  <si>
    <t>Dawn Clark</t>
  </si>
  <si>
    <t>PO Box 58</t>
  </si>
  <si>
    <t>Rio Vista</t>
  </si>
  <si>
    <t>American Flag Cross Jesus Faith Hope Love Hollow Tank Top Or Legging 3D #KV - TANK TOP / M / All Print</t>
  </si>
  <si>
    <t>#SB36292</t>
  </si>
  <si>
    <t>chaimw21@gmail.com</t>
  </si>
  <si>
    <t>Michael Weiss</t>
  </si>
  <si>
    <t>2714 Avenue K</t>
  </si>
  <si>
    <t>Custom name Amazon smile symbol t-shirt - hoodie 3D #121121h - UNISEX T-SHIRT 3D / 3XL / All print</t>
  </si>
  <si>
    <t>#SB36293</t>
  </si>
  <si>
    <t>toniandmikearmstrong@yahoo.com</t>
  </si>
  <si>
    <t>Custom Name Irish Shamrock Green Baseball Jersey #281021l - 3XL / Full Print</t>
  </si>
  <si>
    <t>6910149722266-baseballjersey-6</t>
  </si>
  <si>
    <t>Toni Armstrong</t>
  </si>
  <si>
    <t>1040 Rose Ln</t>
  </si>
  <si>
    <t>Louisa</t>
  </si>
  <si>
    <t>#SB36294</t>
  </si>
  <si>
    <t>gisellesanjose@hotmail.com</t>
  </si>
  <si>
    <t>Simple Play Game Control Light Logo Rectangle Rug #l - S / Full print</t>
  </si>
  <si>
    <t>Giselle San Jose</t>
  </si>
  <si>
    <t>7221 SW 100 CT</t>
  </si>
  <si>
    <t>#SB36295</t>
  </si>
  <si>
    <t>hibbsforgie.ethan@gmail.com</t>
  </si>
  <si>
    <t>Ethan Hibbs-Forgie</t>
  </si>
  <si>
    <t>22 park cresent</t>
  </si>
  <si>
    <t>Tottenham</t>
  </si>
  <si>
    <t>L0g1w0</t>
  </si>
  <si>
    <t>#SB36296</t>
  </si>
  <si>
    <t>altavillarreal@yahoo.com</t>
  </si>
  <si>
    <t>Alta Villarreal</t>
  </si>
  <si>
    <t>1400 Casa Grande Blvd</t>
  </si>
  <si>
    <t>Fort Collins</t>
  </si>
  <si>
    <t>#SB36297</t>
  </si>
  <si>
    <t>ermitrs@gmail.com</t>
  </si>
  <si>
    <t>Custom name B&amp;W Mexico simple eagle logo Hoodie 3D #221221l - AOP Unisex Raglan Hoodie / L / All print</t>
  </si>
  <si>
    <t>T185Ahoodie</t>
  </si>
  <si>
    <t>Ruben Soriano</t>
  </si>
  <si>
    <t>P.O. Box 303</t>
  </si>
  <si>
    <t>Elko</t>
  </si>
  <si>
    <t>#SB36298</t>
  </si>
  <si>
    <t>carreonjenny21@icloud.com</t>
  </si>
  <si>
    <t>Custom name B&amp;W Mexico simple eagle logo Hoodie 3D #221221l - AOP Unisex Raglan Hoodie / M / All print</t>
  </si>
  <si>
    <t>Jenny Sanchez</t>
  </si>
  <si>
    <t>231 Stephen Street</t>
  </si>
  <si>
    <t>#SB36299</t>
  </si>
  <si>
    <t>tylertyclem@yahoo.com</t>
  </si>
  <si>
    <t>TYLER CLEMENTS</t>
  </si>
  <si>
    <t>2133 23rd street south</t>
  </si>
  <si>
    <t>La crosse</t>
  </si>
  <si>
    <t>Simple Shamrock Saint Patrick's Day Green Hawaiian Aloha Shirts - L / Full Print</t>
  </si>
  <si>
    <t>hawaiishirt-SimpleShamrockSaint1003V</t>
  </si>
  <si>
    <t>#SB36300</t>
  </si>
  <si>
    <t>samherrera613@yahoo.com</t>
  </si>
  <si>
    <t>Jesus Lion Time Faith over fear Fleece Bomber Jacket #KV - L / Full Print</t>
  </si>
  <si>
    <t>Jacket-3-1000000284459562</t>
  </si>
  <si>
    <t>Samuel Herrera</t>
  </si>
  <si>
    <t>232 SATELLITE LN NE</t>
  </si>
  <si>
    <t>Fridley</t>
  </si>
  <si>
    <t>#SB36301</t>
  </si>
  <si>
    <t>keianajames2409@yahoo.com</t>
  </si>
  <si>
    <t>Custom name and lodge Freemason Prince Hall Baseball jersey #110921l - XL / Full Print</t>
  </si>
  <si>
    <t>6988526452890-baseballjersey-4</t>
  </si>
  <si>
    <t>Keiana James</t>
  </si>
  <si>
    <t>5008, Henry Rd</t>
  </si>
  <si>
    <t>Eight Mile</t>
  </si>
  <si>
    <t>#SB36302</t>
  </si>
  <si>
    <t>drksyd92@gmail.com</t>
  </si>
  <si>
    <t>Boba Fett Born to Hunt unisex t-shirt 3d #KV - M / Full Print</t>
  </si>
  <si>
    <t>Alexander Linfernal</t>
  </si>
  <si>
    <t>172 Reed Ln</t>
  </si>
  <si>
    <t>Crawford</t>
  </si>
  <si>
    <t>#SB36303</t>
  </si>
  <si>
    <t>lynn@banksmarketing.net</t>
  </si>
  <si>
    <t>Lynn Banks</t>
  </si>
  <si>
    <t>16642, W Sheridan St</t>
  </si>
  <si>
    <t>Goodyear</t>
  </si>
  <si>
    <t>#SB36304</t>
  </si>
  <si>
    <t>obel_1562@yahoo.com</t>
  </si>
  <si>
    <t>Postal service worker white navy logo hoodie 3D #v - AOP Unisex Raglan Hoodie / S / Full print</t>
  </si>
  <si>
    <t>Roberto Concepcion</t>
  </si>
  <si>
    <t>6810 white ave.</t>
  </si>
  <si>
    <t>Long beach</t>
  </si>
  <si>
    <t>#SB36305</t>
  </si>
  <si>
    <t>anthonylewis499@yahoo.com</t>
  </si>
  <si>
    <t>Custom Name Simple Black &amp; White Piano Unisex Hawaiian Shirts - XL / Full Print</t>
  </si>
  <si>
    <t>6877856202906-hawaiishirt-4</t>
  </si>
  <si>
    <t>Tony Yates</t>
  </si>
  <si>
    <t>16090 co rd 8200</t>
  </si>
  <si>
    <t>Rolla</t>
  </si>
  <si>
    <t>#SB36306</t>
  </si>
  <si>
    <t>sishizzle1@gmail.com</t>
  </si>
  <si>
    <t>Personalized Name &amp; Birthday Month A King Was Born In September Hoodie - Joggers #v - AOP Unisex Raglan Hoodie / 2XL / All Print</t>
  </si>
  <si>
    <t>Siron Boykin</t>
  </si>
  <si>
    <t>139 crescent Ave</t>
  </si>
  <si>
    <t>#SB36307</t>
  </si>
  <si>
    <t>konradi5@outlook.com</t>
  </si>
  <si>
    <t>Kristofer Konradi</t>
  </si>
  <si>
    <t>1248, Karen St</t>
  </si>
  <si>
    <t>#SB36308</t>
  </si>
  <si>
    <t>smithtyler154@yahoo.com</t>
  </si>
  <si>
    <t>Couple wolf love - Her king his queen Hoodie - Joggers #l - AOP Unisex Raglan Hoodie / M / All Print</t>
  </si>
  <si>
    <t>tyler smith</t>
  </si>
  <si>
    <t>P.O. Box 427</t>
  </si>
  <si>
    <t>West chazy</t>
  </si>
  <si>
    <t>#SB36309</t>
  </si>
  <si>
    <t>Domoniquedora.dd@gmail.com</t>
  </si>
  <si>
    <t>UPS United Parcel Service custom name Hoodie 3D #KV - AOP Unisex Raglan Hoodie / 3XL / All print</t>
  </si>
  <si>
    <t>hoodie3d-6988769853594-6</t>
  </si>
  <si>
    <t>Domonique Dora</t>
  </si>
  <si>
    <t>821 E. 49th st.</t>
  </si>
  <si>
    <t>2-A</t>
  </si>
  <si>
    <t>UPS United Parcel Service custom name Unisex T-Shirt 3D #KV - 3XL / Full Print</t>
  </si>
  <si>
    <t>TEE-6988769919130-6</t>
  </si>
  <si>
    <t>#SB36310</t>
  </si>
  <si>
    <t>technicterror45@gmail.com</t>
  </si>
  <si>
    <t>Mickey mouse Magic custom name 3D Hoodie or Legging #KV - HOODIE RAGLAN SLEEVE ZIP-UP / 5XL / All Print</t>
  </si>
  <si>
    <t>hoodiezipper-8-6698772037786</t>
  </si>
  <si>
    <t>Vanessa Ansley</t>
  </si>
  <si>
    <t>480, N Davis Blvd</t>
  </si>
  <si>
    <t>Bountiful</t>
  </si>
  <si>
    <t>#SB36311</t>
  </si>
  <si>
    <t>mbrown5335@yahoo.com</t>
  </si>
  <si>
    <t>Couple King Queen Chess custom name Hoodie gift for valentine #KV - AOP Unisex Raglan Hoodie / S / All print</t>
  </si>
  <si>
    <t>Hoodie-6984872493210-1</t>
  </si>
  <si>
    <t>Michelle Brown</t>
  </si>
  <si>
    <t>312 Oregon Trail</t>
  </si>
  <si>
    <t>MONROE</t>
  </si>
  <si>
    <t>#SB36312</t>
  </si>
  <si>
    <t>travisdgoff@yahoo.com</t>
  </si>
  <si>
    <t>Forest owl Canvas Print #KV - 24X36in / Full Print</t>
  </si>
  <si>
    <t>canvas-6968175788186-</t>
  </si>
  <si>
    <t>Travis Goff</t>
  </si>
  <si>
    <t>60 E State St</t>
  </si>
  <si>
    <t>Sherrill</t>
  </si>
  <si>
    <t>#SB36313</t>
  </si>
  <si>
    <t>jreddog77@gmail.com</t>
  </si>
  <si>
    <t>Dart Skull US Flag Custom Name Polo Shirt #KV - 2XL / Full Print</t>
  </si>
  <si>
    <t>Joseph Redman</t>
  </si>
  <si>
    <t>10327 Meadow Glen Dr</t>
  </si>
  <si>
    <t>Dart Skull US Flag Custom Name Polo Shirt #KV - XL / Full Print</t>
  </si>
  <si>
    <t>Dart Skull US Flag Custom Name Polo Shirt #KV - L / Full Print</t>
  </si>
  <si>
    <t>polo-thl-57349900-L</t>
  </si>
  <si>
    <t>#SB36314</t>
  </si>
  <si>
    <t>starrchris1488@gmail.com</t>
  </si>
  <si>
    <t>Personalized name  postal service mail carrier hoodie 3D #v - AOP Unisex Raglan Hoodie / XL / All print</t>
  </si>
  <si>
    <t>7019149918362-4</t>
  </si>
  <si>
    <t>Christopher Starr</t>
  </si>
  <si>
    <t>7626 W. Lone Mountain Rd. Spc 64</t>
  </si>
  <si>
    <t>Personalized name  postal service mail carrier hoodie 3D #v - AOP Unisex Raglan Hoodie / M / All print</t>
  </si>
  <si>
    <t>mail cf legging</t>
  </si>
  <si>
    <t>#SB36315</t>
  </si>
  <si>
    <t>erin_molloy@msn.com</t>
  </si>
  <si>
    <t>Irish woman Happy St.Patrick Tank Top Or Legging #V - L / All print</t>
  </si>
  <si>
    <t>LEG</t>
  </si>
  <si>
    <t>Erin Molloy</t>
  </si>
  <si>
    <t>8191 200th St E</t>
  </si>
  <si>
    <t>Faribault</t>
  </si>
  <si>
    <t>PGCom</t>
  </si>
  <si>
    <t>#SB36316</t>
  </si>
  <si>
    <t>yuthanamuntzer66@gmail.com</t>
  </si>
  <si>
    <t>Simple B&amp;W Jeep logo fleece hoodie #h - Fleece hoodie / 2XL / Black</t>
  </si>
  <si>
    <t>Yuthana Muntzer</t>
  </si>
  <si>
    <t>3318 Koressel Ave</t>
  </si>
  <si>
    <t>Evansville</t>
  </si>
  <si>
    <t>#SB36317</t>
  </si>
  <si>
    <t>pamelasimms@ymail.com</t>
  </si>
  <si>
    <t>Personalized Name &amp; Birthday Month A King Was Born In September Hoodie - Joggers #v - AOP Unisex Raglan Hoodie / 5XL / All Print</t>
  </si>
  <si>
    <t>7004006678682-16</t>
  </si>
  <si>
    <t>Pamela Williams</t>
  </si>
  <si>
    <t>14205, Levering St</t>
  </si>
  <si>
    <t>#SB36318</t>
  </si>
  <si>
    <t>codyvernon33@gmail.com</t>
  </si>
  <si>
    <t>Simple Busch Light royal blue sweatshirt #41221h - M / Full print</t>
  </si>
  <si>
    <t>1000000277124803-2</t>
  </si>
  <si>
    <t>Cody Vernon</t>
  </si>
  <si>
    <t>104 broad st</t>
  </si>
  <si>
    <t>Marble hill</t>
  </si>
  <si>
    <t>#SB36319</t>
  </si>
  <si>
    <t>bobteriault@gmail.com</t>
  </si>
  <si>
    <t>Personalized Name Weed Dad Like A Regular Dad But Cooler Red Hoodie 3D - HOODIE RAGLAN SLEEVE / L / All Print</t>
  </si>
  <si>
    <t>6777117737114-3</t>
  </si>
  <si>
    <t>Robert Theriault</t>
  </si>
  <si>
    <t>25 Third St</t>
  </si>
  <si>
    <t>Eastport</t>
  </si>
  <si>
    <t>#SB36320</t>
  </si>
  <si>
    <t>cindylbrown95@yahoo.com</t>
  </si>
  <si>
    <t>Cindy Brown</t>
  </si>
  <si>
    <t>589 N SERVICE RD</t>
  </si>
  <si>
    <t>#SB36321</t>
  </si>
  <si>
    <t>jcbayliff@hotmail.com</t>
  </si>
  <si>
    <t>Happy Hippie Life with Peace Sign Hoodie 3D #071220H - AOP UNISEX HOODIE / XL / All Print</t>
  </si>
  <si>
    <t>hoodie-thl-22705</t>
  </si>
  <si>
    <t>Chris Bayliff</t>
  </si>
  <si>
    <t>307 Parkview Dr.</t>
  </si>
  <si>
    <t>Cridersville</t>
  </si>
  <si>
    <t>#SB36322</t>
  </si>
  <si>
    <t>niskanencody2@gmail.com</t>
  </si>
  <si>
    <t>United parcel service eagle brown white hoodie 3D #v - AOP Unisex Raglan Hoodie / M / All print</t>
  </si>
  <si>
    <t>7019119313050-2</t>
  </si>
  <si>
    <t>Dakota Niskanen</t>
  </si>
  <si>
    <t>3, Maple Ridge Rd</t>
  </si>
  <si>
    <t>Negaunee</t>
  </si>
  <si>
    <t>#SB36323</t>
  </si>
  <si>
    <t>jkjb10@earthlink.net</t>
  </si>
  <si>
    <t>Football personalized canvas prints - Player With Photo #061119AL - 16X24in</t>
  </si>
  <si>
    <t>Kathy schuiteman</t>
  </si>
  <si>
    <t>3897, Rector Ave NE</t>
  </si>
  <si>
    <t>#SB36324</t>
  </si>
  <si>
    <t>ksmith2687@icloud.com</t>
  </si>
  <si>
    <t>Custom name Mick*y mouse Disney land red Baseball jersey #161221h - S / WHITE</t>
  </si>
  <si>
    <t>Kevin Smith</t>
  </si>
  <si>
    <t>251 Winfield Dr</t>
  </si>
  <si>
    <t>#SB36325</t>
  </si>
  <si>
    <t>jodismiley25@gmail.com</t>
  </si>
  <si>
    <t>Personalized Dollar Tree Green AOP Fleece Hoodie #Dh - Fleece hoodie / 2XL / All print</t>
  </si>
  <si>
    <t>Jodi Rochester</t>
  </si>
  <si>
    <t>405 E Elm Road</t>
  </si>
  <si>
    <t>Spokane</t>
  </si>
  <si>
    <t>#SB36326</t>
  </si>
  <si>
    <t>floreneliverpool@gmail.com</t>
  </si>
  <si>
    <t>African Amazing Black Boy Art Personalized Name Duvet Cover Bedding Set #1407H - US Full</t>
  </si>
  <si>
    <t>Steven Liverpool</t>
  </si>
  <si>
    <t>15438 Symondsbury Way</t>
  </si>
  <si>
    <t>Upper Marlboro</t>
  </si>
  <si>
    <t>#SB36327</t>
  </si>
  <si>
    <t>nancyoliveirasimoes@gmail.com</t>
  </si>
  <si>
    <t>Vintage Hockey Stick Puck American Flag Rectangle Rug - L / Full print</t>
  </si>
  <si>
    <t>RER-L-10A32F7</t>
  </si>
  <si>
    <t>Nancy Simoes</t>
  </si>
  <si>
    <t>320 Plymouth Rd</t>
  </si>
  <si>
    <t>#SB36328</t>
  </si>
  <si>
    <t>dmsnrss@gmail.com</t>
  </si>
  <si>
    <t>Native American Son Of America Indian Chapter Personalized Baseball Jersey - 3XL / Full Print</t>
  </si>
  <si>
    <t>baseballjersey-thl-132</t>
  </si>
  <si>
    <t>Rosemary Silva</t>
  </si>
  <si>
    <t>122, Twe Goh Ct</t>
  </si>
  <si>
    <t>McKinleyville</t>
  </si>
  <si>
    <t>#SB36329</t>
  </si>
  <si>
    <t>skueter@hotmail.com</t>
  </si>
  <si>
    <t>Caterpillar CAT custom name Unisex T-Shirt 3D #KV - XL / Full Print</t>
  </si>
  <si>
    <t>61072273245701-5068</t>
  </si>
  <si>
    <t>Scott Kueter</t>
  </si>
  <si>
    <t>PO Box 10</t>
  </si>
  <si>
    <t>Peosta</t>
  </si>
  <si>
    <t>Caterpillar Cat Hand Hollow Tank Top - Legging 3D #Xh - TANK TOP / M / All Print</t>
  </si>
  <si>
    <t>6716174368922-3</t>
  </si>
  <si>
    <t>Caterpillar CAT black gold Unisex T-Shirt 3D #KV - XL / Full Print</t>
  </si>
  <si>
    <t>Metal Caterpillar CAT Unisex T-Shirt 3D #KV - XL / Full Print</t>
  </si>
  <si>
    <t>Caterpillar CAT custom name Hoodie 3D #KV - AOP UNISEX HOODIE / XL / All Print</t>
  </si>
  <si>
    <t>61072273245701-8771</t>
  </si>
  <si>
    <t>#SB36330</t>
  </si>
  <si>
    <t>sbareis@cogeco.ca</t>
  </si>
  <si>
    <t>Sabra Bareis</t>
  </si>
  <si>
    <t>14 Alexandra Court</t>
  </si>
  <si>
    <t>Callander</t>
  </si>
  <si>
    <t>P0H1H0</t>
  </si>
  <si>
    <t>#SB36331</t>
  </si>
  <si>
    <t>RCSO.Brad@gmail.com</t>
  </si>
  <si>
    <t>Sheriff Under Armor Simple custom name hoodie 3D #KV - AOP Unisex Raglan Hoodie / 4XL / All print</t>
  </si>
  <si>
    <t>Brad Stinson</t>
  </si>
  <si>
    <t>613 S Ralls</t>
  </si>
  <si>
    <t>New London</t>
  </si>
  <si>
    <t>#SB36332</t>
  </si>
  <si>
    <t>verna.nc@gmail.com</t>
  </si>
  <si>
    <t>Dachshund Green Camo 3d AOP Unisex T-shirt #91021l - L / Full Print</t>
  </si>
  <si>
    <t>VPT-L-E8511X8</t>
  </si>
  <si>
    <t>Leslie Simon</t>
  </si>
  <si>
    <t>102 Summer Lane</t>
  </si>
  <si>
    <t>Havelock</t>
  </si>
  <si>
    <t>#SB36333</t>
  </si>
  <si>
    <t>dnmwells@gmail.com</t>
  </si>
  <si>
    <t>Pineapple Busch Light black hawaiian aloha shirts - L / Full Print</t>
  </si>
  <si>
    <t>1000000277115940-3</t>
  </si>
  <si>
    <t>Helen Wells</t>
  </si>
  <si>
    <t>1205 Shelley Dr</t>
  </si>
  <si>
    <t>Vandalia</t>
  </si>
  <si>
    <t>(618)339-2378</t>
  </si>
  <si>
    <t>Busch beer white blue tropical hawaiian aloha shirts #140222h - L / Full Print</t>
  </si>
  <si>
    <t>#SB36334</t>
  </si>
  <si>
    <t>markdebelts@gmail.com</t>
  </si>
  <si>
    <t>Mark DeBelts</t>
  </si>
  <si>
    <t>908, S Jay Cir</t>
  </si>
  <si>
    <t>Sioux Falls</t>
  </si>
  <si>
    <t>#SB36335</t>
  </si>
  <si>
    <t>takora_jones@yahoo.com</t>
  </si>
  <si>
    <t>Personalized name  postal service mail carrier hoodie 3D #v - AOP Unisex Raglan Zip Hoodie / XL / All print</t>
  </si>
  <si>
    <t>7019149918362-12</t>
  </si>
  <si>
    <t>Takora Jones</t>
  </si>
  <si>
    <t>3910, Pondview Dr</t>
  </si>
  <si>
    <t>Hanover Park</t>
  </si>
  <si>
    <t>#SB36336</t>
  </si>
  <si>
    <t>haleysherale93@icloud.com</t>
  </si>
  <si>
    <t>Haley Sanders</t>
  </si>
  <si>
    <t>2724, Galilee Rd</t>
  </si>
  <si>
    <t>Barnwell</t>
  </si>
  <si>
    <t>Personalized Color Her King His Queen Crown Couple Hoodie or Joggers #Xh - Unisex Joggers / S / His Queen</t>
  </si>
  <si>
    <t>joggers6752255475866</t>
  </si>
  <si>
    <t>#SB36337</t>
  </si>
  <si>
    <t>dstmeran@aol.com</t>
  </si>
  <si>
    <t>Jesus Is My God Son Of God Lion Hoodie 3D All over print #71220v - HOODIE RAGLAN SLEEVE / 2XL / All Print</t>
  </si>
  <si>
    <t>hoodie-Jesussonofgod712V</t>
  </si>
  <si>
    <t>Deline Nicholson</t>
  </si>
  <si>
    <t>611, 76th Street</t>
  </si>
  <si>
    <t>6E</t>
  </si>
  <si>
    <t>#SB36338</t>
  </si>
  <si>
    <t>jordansquared@sbcglobal.net</t>
  </si>
  <si>
    <t>Sande Bregante</t>
  </si>
  <si>
    <t>195, Bridle Path Ter</t>
  </si>
  <si>
    <t>#SB36339</t>
  </si>
  <si>
    <t>dmeishia@bellsouth.net</t>
  </si>
  <si>
    <t>Baseball Field Rectangle Rug - M / Full print</t>
  </si>
  <si>
    <t>Meishia Clemons</t>
  </si>
  <si>
    <t>507 OLD ARCADIA RD</t>
  </si>
  <si>
    <t>MINDEN</t>
  </si>
  <si>
    <t>#SB36340</t>
  </si>
  <si>
    <t>vrsaschoen@yahoo.com</t>
  </si>
  <si>
    <t>Hawaiian Aloha Shirts The Muppets Miss Piggy - XL / Full Print</t>
  </si>
  <si>
    <t>hawaiishirt-4-1000000281363704</t>
  </si>
  <si>
    <t>Vicki Schoen</t>
  </si>
  <si>
    <t>11913 potter rd</t>
  </si>
  <si>
    <t>#SB36341</t>
  </si>
  <si>
    <t>karacllns@gmail.com</t>
  </si>
  <si>
    <t>Kara Collins</t>
  </si>
  <si>
    <t>139 Eagle Eagle street</t>
  </si>
  <si>
    <t>North Arlington</t>
  </si>
  <si>
    <t>#SB36342</t>
  </si>
  <si>
    <t>robakair@hotmail.com</t>
  </si>
  <si>
    <t>postal service worker flag on back unisex t-shirt 3D #v - M / Full Print</t>
  </si>
  <si>
    <t>Mohammad Rob</t>
  </si>
  <si>
    <t>5034, Caniff St</t>
  </si>
  <si>
    <t>Hamtramck</t>
  </si>
  <si>
    <t>#SB36343</t>
  </si>
  <si>
    <t>wiesman.greta@gmail.com</t>
  </si>
  <si>
    <t>Custom name Darts black classic cap hats head wear - One size / All print</t>
  </si>
  <si>
    <t>Greta Kramer</t>
  </si>
  <si>
    <t>715 County Road H</t>
  </si>
  <si>
    <t>Phillips</t>
  </si>
  <si>
    <t>#SB36344</t>
  </si>
  <si>
    <t>sd.kch.crow@gmail.com</t>
  </si>
  <si>
    <t>Hawaiian Aloha Shirts I Love Math - XL / Full Print</t>
  </si>
  <si>
    <t>hawaiishirt</t>
  </si>
  <si>
    <t>Karen C</t>
  </si>
  <si>
    <t>7606 San Antonio Dr</t>
  </si>
  <si>
    <t>All About Pirate Ships Pattern Aloha Hawaiian Shirts #240621Xh - XL / Full Print</t>
  </si>
  <si>
    <t>hawaiishirt6769986240666C</t>
  </si>
  <si>
    <t>#SB36345</t>
  </si>
  <si>
    <t>livfreese@yahoo.com</t>
  </si>
  <si>
    <t>Jeep Blue Flag Black Hoodie 3D #kv - HOODIE RAGLAN SLEEVE / XL / All Print</t>
  </si>
  <si>
    <t>6859108384922-4</t>
  </si>
  <si>
    <t>HEIDI THERIAULT</t>
  </si>
  <si>
    <t>35 Furrough Ln</t>
  </si>
  <si>
    <t>diep, dh</t>
  </si>
  <si>
    <t>#SB36346</t>
  </si>
  <si>
    <t>eliprice95@gmail.com</t>
  </si>
  <si>
    <t>Elijah Price</t>
  </si>
  <si>
    <t>7107 Monterey Highway</t>
  </si>
  <si>
    <t>Sparta</t>
  </si>
  <si>
    <t>#SB36347</t>
  </si>
  <si>
    <t>chartman1111@gmail.com</t>
  </si>
  <si>
    <t>Custom Name And Number US Marine Corps Red Baseball Jersey - 5XL / Full Print</t>
  </si>
  <si>
    <t>6862039122074-baseballjersey-8</t>
  </si>
  <si>
    <t>Crystal Hartman</t>
  </si>
  <si>
    <t>16713 Freeman Drive</t>
  </si>
  <si>
    <t>Basehor</t>
  </si>
  <si>
    <t>Custom Name And Number US Marine Corps Red Baseball Jersey - 2XL / Full Print</t>
  </si>
  <si>
    <t>Custom Name Freemasonry US Marine Corps Veteran Red Camo Baseball Jersey - 5XL / Full Print</t>
  </si>
  <si>
    <t>#SB36348</t>
  </si>
  <si>
    <t>techniqmatt@gmail.com</t>
  </si>
  <si>
    <t>Matthew Lester</t>
  </si>
  <si>
    <t>156 Cedar St.</t>
  </si>
  <si>
    <t>East Hampton</t>
  </si>
  <si>
    <t>#SB36349</t>
  </si>
  <si>
    <t>jacque.clayton@yahoo.com</t>
  </si>
  <si>
    <t>Soccer Field and Ball Rectangle Rug - L / Full print</t>
  </si>
  <si>
    <t>RER:L:cCB7Zv164Enij1x3f4qj4E</t>
  </si>
  <si>
    <t>Jacque Clayton</t>
  </si>
  <si>
    <t>3020 Cloudberry Dr</t>
  </si>
  <si>
    <t>#SB36350</t>
  </si>
  <si>
    <t>jlcrawford55@yahoo.com</t>
  </si>
  <si>
    <t>Canada Hockey Black Red Hoodie 3D #171121l - HOODIE RAGLAN SLEEVE ZIP-UP / XL / All Print</t>
  </si>
  <si>
    <t>LINDA Crawford</t>
  </si>
  <si>
    <t>40, Channel Ct</t>
  </si>
  <si>
    <t>Cadiz</t>
  </si>
  <si>
    <t>#SB36351</t>
  </si>
  <si>
    <t>rosspalombit@yahoo.com</t>
  </si>
  <si>
    <t>Silver US Marine Corps Logo Green Leaves Summer Tropical Unisex Hawaiian Shirts - 3XL / Full Print</t>
  </si>
  <si>
    <t>R Palombit</t>
  </si>
  <si>
    <t>41199, Wessel Dr</t>
  </si>
  <si>
    <t>#SB36352</t>
  </si>
  <si>
    <t>peterpaulobrien@gmail.com</t>
  </si>
  <si>
    <t>Peter OBrien</t>
  </si>
  <si>
    <t>389, Wood Ridge Ave</t>
  </si>
  <si>
    <t>Wood-Ridge</t>
  </si>
  <si>
    <t>#SB36353</t>
  </si>
  <si>
    <t>jimmamcmindes@hotmail.com</t>
  </si>
  <si>
    <t>Your talent is God's gift Baseball Canvas Prints #H - 16X24in</t>
  </si>
  <si>
    <t>Jimma Mcmindes</t>
  </si>
  <si>
    <t>8820, Vermillion St</t>
  </si>
  <si>
    <t>#SB36354</t>
  </si>
  <si>
    <t>cathryn.chadwick@gmail.com</t>
  </si>
  <si>
    <t>Skeleton Ribbon Rock, Paper, Scissors, Throat Punch I win Hoodie 3D #KV - UNISEX HOODIE ZIP-UP / S / All Print</t>
  </si>
  <si>
    <t>hoodiezip-1-1000000284171793</t>
  </si>
  <si>
    <t>Cathryn Chadwick</t>
  </si>
  <si>
    <t>3495 Mason Lake Rd Ne</t>
  </si>
  <si>
    <t>#SB36355</t>
  </si>
  <si>
    <t>bearlittle57@gmail.com</t>
  </si>
  <si>
    <t>Gift for Mother Hollow Tank Top - Leggings 3D Feather Native American #DH - TANK TOP / L / All Print</t>
  </si>
  <si>
    <t>tanktop-thl-1611787</t>
  </si>
  <si>
    <t>Carol Roberts</t>
  </si>
  <si>
    <t>10335 Gulf Beach Hwy Unit 404</t>
  </si>
  <si>
    <t>Pensacola</t>
  </si>
  <si>
    <t>Gift for Mother Hollow Tank Top - Leggings 3D Feather Native American #DH - LEGGING / L / All Print</t>
  </si>
  <si>
    <t>legging-thl-1611794</t>
  </si>
  <si>
    <t>Gift for Mother Native American Blue Pattern Hollow Tank Top - Leggings 3D #DH - TANK TOP / L / All Print</t>
  </si>
  <si>
    <t>tanktop-thl-1611619</t>
  </si>
  <si>
    <t>Gift for Mother Native American Blue Pattern Hollow Tank Top - Leggings 3D #DH - LEGGING / L / All Print</t>
  </si>
  <si>
    <t>legging-thl-1611626</t>
  </si>
  <si>
    <t>Woman Native American Indian Hollow Tank Top or Legging 3D #Dh - Tank top / L / ALL PRINT</t>
  </si>
  <si>
    <t>tanktop-legging6651422507162h</t>
  </si>
  <si>
    <t>Woman Native American Indian Hollow Tank Top or Legging 3D #Dh - Legging / L / ALL PRINT</t>
  </si>
  <si>
    <t>tanktop-legging6651422507162o</t>
  </si>
  <si>
    <t>#SB36356</t>
  </si>
  <si>
    <t>boback1122@gmail.com</t>
  </si>
  <si>
    <t>FedEx Cool Amour Custom Name Hoodie 3D #V - AOP UNISEX HOODIE / XL / Black</t>
  </si>
  <si>
    <t>Jon Overacker</t>
  </si>
  <si>
    <t>22, Parnell Dr</t>
  </si>
  <si>
    <t>Churchville</t>
  </si>
  <si>
    <t>#SB36357</t>
  </si>
  <si>
    <t>jcmurphy2929@gmail.com</t>
  </si>
  <si>
    <t>Jonathan Murphy</t>
  </si>
  <si>
    <t>105 Elderbury court</t>
  </si>
  <si>
    <t>Mooresville</t>
  </si>
  <si>
    <t>#SB36358</t>
  </si>
  <si>
    <t>blankenb22@gmail.com</t>
  </si>
  <si>
    <t>Caterpillar CAT custom name Hoodie 3D #KV - AOP UNISEX HOODIE / L / All Print</t>
  </si>
  <si>
    <t>61072273245701-8770</t>
  </si>
  <si>
    <t>Gary Blankenburg</t>
  </si>
  <si>
    <t>16002 356th Ave SE</t>
  </si>
  <si>
    <t>Sultan</t>
  </si>
  <si>
    <t>#SB36359</t>
  </si>
  <si>
    <t>CAT Caterpillar Excavator Work Hoodie 3D #120222Xh - HOODIE RAGLAN SLEEVE / L / All Print</t>
  </si>
  <si>
    <t>#SB36360</t>
  </si>
  <si>
    <t>Navysharon67@gmail.com</t>
  </si>
  <si>
    <t>Parcel Service Feeder Hoodie 3D #DH - AOP UNISEX HOODIE / 5XL / All Print</t>
  </si>
  <si>
    <t>hoodie-8-1000000281691619</t>
  </si>
  <si>
    <t>Sharon Becker</t>
  </si>
  <si>
    <t>PO Box 163</t>
  </si>
  <si>
    <t>South Easton</t>
  </si>
  <si>
    <t>#SB36361</t>
  </si>
  <si>
    <t>#SB36362</t>
  </si>
  <si>
    <t>cscourt4397@cox.net</t>
  </si>
  <si>
    <t>Star Wars Mickey Head Unisex T-Shirt 2D #KV - S / Royal blue</t>
  </si>
  <si>
    <t>TEE-6975072927898-1</t>
  </si>
  <si>
    <t>Courtney Sweig</t>
  </si>
  <si>
    <t>1511 W Agrarian Hills Dr</t>
  </si>
  <si>
    <t>Queencreek</t>
  </si>
  <si>
    <t>Star Wars Mickey Head Unisex T-Shirt 2D #KV - L / Royal blue</t>
  </si>
  <si>
    <t>TEE-6975072927898-3</t>
  </si>
  <si>
    <t>#SB36363</t>
  </si>
  <si>
    <t>drramirez1990@gmail.com</t>
  </si>
  <si>
    <t>Skull rose Love Me Like My Demons Do Hoodie 3D #HD - HOODIE RAGLAN SLEEVE / 4XL / All Print</t>
  </si>
  <si>
    <t>Dillon Ramirez</t>
  </si>
  <si>
    <t>915, Mountain View Dr</t>
  </si>
  <si>
    <t>Gillette</t>
  </si>
  <si>
    <t>#SB36364</t>
  </si>
  <si>
    <t>shaniasaintil@gmail.com</t>
  </si>
  <si>
    <t>Custom name Mick*y mouse Disney land red Baseball jersey #161221h - 3XL / RED</t>
  </si>
  <si>
    <t>Shania Saintil</t>
  </si>
  <si>
    <t>525 NW 8th Court</t>
  </si>
  <si>
    <t>Florida City</t>
  </si>
  <si>
    <t>#SB36365</t>
  </si>
  <si>
    <t>tduino@gmail.com</t>
  </si>
  <si>
    <t>Customize Name Vinyl Record Round Rug #H - S</t>
  </si>
  <si>
    <t>round-rug</t>
  </si>
  <si>
    <t>Taylor Duino</t>
  </si>
  <si>
    <t>22 Abbott rd</t>
  </si>
  <si>
    <t>#SB36366</t>
  </si>
  <si>
    <t>sirlordnikon123@gmail.com</t>
  </si>
  <si>
    <t>Nikon Camera Unisex AOP T-shirt #KV - XL / Full Print</t>
  </si>
  <si>
    <t>Tee-5-1000000279998371</t>
  </si>
  <si>
    <t>Scott Sternberg</t>
  </si>
  <si>
    <t>725 almond st apt 2</t>
  </si>
  <si>
    <t>Vineland</t>
  </si>
  <si>
    <t>#SB36367</t>
  </si>
  <si>
    <t>tdelgado321@yahoo.com</t>
  </si>
  <si>
    <t>Theresa Delgado</t>
  </si>
  <si>
    <t>106 Summer Hill Dr</t>
  </si>
  <si>
    <t>Vicksburg</t>
  </si>
  <si>
    <t>#SB36368</t>
  </si>
  <si>
    <t>kaziwj@gmail.com</t>
  </si>
  <si>
    <t>Blue Army Camo Jeep Flag hoodie 3D #170921l - AOP Unisex Raglan Hoodie / L / All print</t>
  </si>
  <si>
    <t>Kazi Haque</t>
  </si>
  <si>
    <t>278, Ludlam Ave</t>
  </si>
  <si>
    <t>Elmont</t>
  </si>
  <si>
    <t>#SB36369</t>
  </si>
  <si>
    <t>rghoughton@roadrunner.com</t>
  </si>
  <si>
    <t>Disney Epcot Matching Unisex T-Shirt 2D #KV - M / White</t>
  </si>
  <si>
    <t>Rosemary G Houghton</t>
  </si>
  <si>
    <t>800 Chesapeake   Drive # 57</t>
  </si>
  <si>
    <t>Tarpon Springs</t>
  </si>
  <si>
    <t>#SB36370</t>
  </si>
  <si>
    <t>davisjessica854@gmail.com</t>
  </si>
  <si>
    <t>Personalized Name &amp; Birthday Month A King Was Born In September Lion Blue Black Hoodie - Joggers #v - AOP Unisex Raglan Hoodie / 4XL / All Print</t>
  </si>
  <si>
    <t>Sabastian Harriman</t>
  </si>
  <si>
    <t>119, S Mickley Ave</t>
  </si>
  <si>
    <t>Bessemer City</t>
  </si>
  <si>
    <t>Personalized Name &amp; Birthday Month A King Was Born In September Lion Blue Black Hoodie - Joggers #v - AOP Unisex Joggers / 3XL / All Print</t>
  </si>
  <si>
    <t>#SB36371</t>
  </si>
  <si>
    <t>lindsey.tipton13@aol.com</t>
  </si>
  <si>
    <t>Viking Valhalla Warrior Custom Name Leather Jacket Hooded #221221V - 3XL / Black</t>
  </si>
  <si>
    <t>Lindsey Tipton</t>
  </si>
  <si>
    <t>655, Baltimore Branch Rd</t>
  </si>
  <si>
    <t>Hot Springs</t>
  </si>
  <si>
    <t>#SB36372</t>
  </si>
  <si>
    <t>amagaro1993@gmail.com</t>
  </si>
  <si>
    <t>Ashley and Alex Magaro</t>
  </si>
  <si>
    <t>1306, S Buchanan Way</t>
  </si>
  <si>
    <t>Stitch &amp; Angel From Our First Kiss Till Our Last Breath gift for Valentine hoodie 3d #HD - AOP Unisex Raglan Hoodie / L / All print</t>
  </si>
  <si>
    <t>#SB36373</t>
  </si>
  <si>
    <t>kelly.thornton34@yahoo.com</t>
  </si>
  <si>
    <t>Dart Blue fire Custom Name Polo Shirt 2 #KV - XL / Full Print</t>
  </si>
  <si>
    <t>Kelly Thornton</t>
  </si>
  <si>
    <t>1350 county road 368</t>
  </si>
  <si>
    <t>Verbena</t>
  </si>
  <si>
    <t>Dart Blue fire Custom Name Polo Shirt 2 #KV - 4XL / Full Print</t>
  </si>
  <si>
    <t>polo-thl-57349910-4</t>
  </si>
  <si>
    <t>#SB36374</t>
  </si>
  <si>
    <t>vcourtney001@gmail.com</t>
  </si>
  <si>
    <t>Jesus and lion Faith over fear Hollow Tank Top Or Legging 3D #KV - LEGGING / S / All Print</t>
  </si>
  <si>
    <t>Valdosta Courtney</t>
  </si>
  <si>
    <t>1527 Gause Blvd #146</t>
  </si>
  <si>
    <t>Jesus Cross Faith Hope Love Hollow Tank Top Or Legging 3D #KV - LEGGING / S / All Print</t>
  </si>
  <si>
    <t>Mickey mouse 50 years of magic custom name 3D Hoodie or Legging #KV - HOODIE RAGLAN SLEEVE / S / All Print</t>
  </si>
  <si>
    <t>Mickey mouse 50 years of magic custom name 3D Hoodie or Legging #KV - LEGGING / S / All Print</t>
  </si>
  <si>
    <t>legging-1-6698772037786</t>
  </si>
  <si>
    <t>Micky _x0008_mouse purple custom name 3D Hoodie or Legging #KV - HOODIE RAGLAN SLEEVE / S / All Print</t>
  </si>
  <si>
    <t>Micky _x0008_mouse purple custom name 3D Hoodie or Legging #KV - LEGGING / S / All Print</t>
  </si>
  <si>
    <t>#SB36375</t>
  </si>
  <si>
    <t>slim1394@hotmail.com</t>
  </si>
  <si>
    <t>Cody Carbaugh</t>
  </si>
  <si>
    <t>12093, Gearhart Rd</t>
  </si>
  <si>
    <t>Greencastle</t>
  </si>
  <si>
    <t>#SB36376</t>
  </si>
  <si>
    <t>rthompson4492@gmail.com</t>
  </si>
  <si>
    <t>Custom name Amazon Prime old navy t-shirt - hoodie 3D #221121l - UNISEX T-SHIRT 3D / XL / All print</t>
  </si>
  <si>
    <t>Ryan Thompson</t>
  </si>
  <si>
    <t>10432, Balls Ford Rd</t>
  </si>
  <si>
    <t>Suite 300</t>
  </si>
  <si>
    <t>Manassas</t>
  </si>
  <si>
    <t>#SB36377</t>
  </si>
  <si>
    <t>ladydl49@aol.com</t>
  </si>
  <si>
    <t>Custom Name United States Army Fleece Blanket #181021l - 50x60 in</t>
  </si>
  <si>
    <t>Diane Lozano</t>
  </si>
  <si>
    <t>776 Jackolyn Dr</t>
  </si>
  <si>
    <t>#SB36378</t>
  </si>
  <si>
    <t>heatherremines9188@gmail.com</t>
  </si>
  <si>
    <t>Heather Remines</t>
  </si>
  <si>
    <t>673 Kelly Hill Rd</t>
  </si>
  <si>
    <t>Atkins</t>
  </si>
  <si>
    <t>#SB36379</t>
  </si>
  <si>
    <t>Custom Name Vintage U.S Army Fleece Blanket With Name #251021l - 60x80 in</t>
  </si>
  <si>
    <t>#SB36380</t>
  </si>
  <si>
    <t>louwho371@yahoo.com</t>
  </si>
  <si>
    <t>Hawaiian Aloha Shirts Wrestling White Palm - XL / Full Print</t>
  </si>
  <si>
    <t>hawaiishirt-4-6897603117210</t>
  </si>
  <si>
    <t>Jeffrey Lameris</t>
  </si>
  <si>
    <t>7705, W Olive Rd</t>
  </si>
  <si>
    <t>West Olive</t>
  </si>
  <si>
    <t>Hawaiian Aloha Shirts Wrestling White Palm - 2XL / Full Print</t>
  </si>
  <si>
    <t>hawaiishirt-5-6897603117210</t>
  </si>
  <si>
    <t>#SB36381</t>
  </si>
  <si>
    <t>brendonfisher5@gmail.com</t>
  </si>
  <si>
    <t>Busch Light Beer Camo Beach Shorts #KV - Shorts / M / Full Print</t>
  </si>
  <si>
    <t>Brendon Fisher</t>
  </si>
  <si>
    <t>202, Littleton St</t>
  </si>
  <si>
    <t>West Lafayette</t>
  </si>
  <si>
    <t>#SB36382</t>
  </si>
  <si>
    <t>jessicashipe69@yahoo.com</t>
  </si>
  <si>
    <t>Jessica Hawn</t>
  </si>
  <si>
    <t>83 COX LN</t>
  </si>
  <si>
    <t>Crossville</t>
  </si>
  <si>
    <t>#SB36383</t>
  </si>
  <si>
    <t>alanicabana@yahoo.com</t>
  </si>
  <si>
    <t>Puerto Rico White Custom Name And Number Baseball Jersey #DH - S / All Print</t>
  </si>
  <si>
    <t>Baseball-Jersey-1-6845492723866</t>
  </si>
  <si>
    <t>Joshua Velez</t>
  </si>
  <si>
    <t>734, NW 163rd Ave</t>
  </si>
  <si>
    <t>Pembroke Pines</t>
  </si>
  <si>
    <t>#SB36384</t>
  </si>
  <si>
    <t>goofygabs@yahoo.com</t>
  </si>
  <si>
    <t>St Patricks Day Messy Bun Skull Shamrock Zero Fcks Given AOP T-shirt #HD - 2XL / All Print</t>
  </si>
  <si>
    <t>Gabbie Morales</t>
  </si>
  <si>
    <t>3824, Cagle Dr</t>
  </si>
  <si>
    <t>Richland Hills</t>
  </si>
  <si>
    <t>#SB36385</t>
  </si>
  <si>
    <t>dmatt362@gmail.com</t>
  </si>
  <si>
    <t>VietNam veteran Never Underestimate Old Man Who Flew In Huey custom name Unisex AOP T-shirt #KV - XL / All Print</t>
  </si>
  <si>
    <t>Tee-4-1000000283478605</t>
  </si>
  <si>
    <t>DonaldDonald Matthews</t>
  </si>
  <si>
    <t>362 Broad leaf dr</t>
  </si>
  <si>
    <t>#SB36386</t>
  </si>
  <si>
    <t>ramosrandy89@gmail.com</t>
  </si>
  <si>
    <t>Disney 50th anniversary custom name Baseball Jersey #KV - L / Full Print</t>
  </si>
  <si>
    <t>Randy Ramos</t>
  </si>
  <si>
    <t>8319, NW 201st St</t>
  </si>
  <si>
    <t>#SB36387</t>
  </si>
  <si>
    <t>callowbryan14@yahoo.com</t>
  </si>
  <si>
    <t>Disc Golf Blue Custom Name AOP Unisex T-Shirt #230621H - M / Full Print</t>
  </si>
  <si>
    <t>AOP-unisextshirt-2-6660027613338</t>
  </si>
  <si>
    <t>Bryan Callow</t>
  </si>
  <si>
    <t>2461 Collier Crst.</t>
  </si>
  <si>
    <t>Grove City</t>
  </si>
  <si>
    <t>#SB36388</t>
  </si>
  <si>
    <t>d4mon.proctor@gmail.com</t>
  </si>
  <si>
    <t>Toronto St Patrick Green White Hawaiian Aloha Shirts - L / Full Print</t>
  </si>
  <si>
    <t>6137453838490-3</t>
  </si>
  <si>
    <t>Damon Proctor</t>
  </si>
  <si>
    <t>60 Hanlan Street South</t>
  </si>
  <si>
    <t>Essex</t>
  </si>
  <si>
    <t>N8M 1K3</t>
  </si>
  <si>
    <t>#SB36389</t>
  </si>
  <si>
    <t>victoriabasham2@gmail.com</t>
  </si>
  <si>
    <t>Personalized Dollar General Yellow White Hoodie 3D #Dh - HOODIE RAGLAN SLEEVE / L / All Print</t>
  </si>
  <si>
    <t>Victoria Basham</t>
  </si>
  <si>
    <t>1040 FAWN TRL</t>
  </si>
  <si>
    <t>MORGANTON</t>
  </si>
  <si>
    <t>#SB36390</t>
  </si>
  <si>
    <t>cliff.hallow.07@icloud.com</t>
  </si>
  <si>
    <t>Ironworker Skull Not For The Weak Custom Name Hoodie 3D - AOP UNISEX HOODIE / XL / All Print</t>
  </si>
  <si>
    <t>hoodie-4-1000000280906759</t>
  </si>
  <si>
    <t>Clayborne Allsman</t>
  </si>
  <si>
    <t>3545, Forest Rd</t>
  </si>
  <si>
    <t>Lansing</t>
  </si>
  <si>
    <t>#SB36391</t>
  </si>
  <si>
    <t>charliewilson249@icloud.com</t>
  </si>
  <si>
    <t>Charlie Wilson</t>
  </si>
  <si>
    <t>2765, Wylie Dr + #26</t>
  </si>
  <si>
    <t>East Helena</t>
  </si>
  <si>
    <t>Custom name Mick*y mouse Disney land red Baseball jersey #161221h - 4XL / WHITE</t>
  </si>
  <si>
    <t>Custom name Mick*y mouse Disney land red Baseball jersey #161221h - 3XL / PURPLE</t>
  </si>
  <si>
    <t>#SB36392</t>
  </si>
  <si>
    <t>ayc1177@yahoo.com</t>
  </si>
  <si>
    <t>Jesus Lion Time Faith over fear Fleece Bomber Jacket #KV - XL / Full Print</t>
  </si>
  <si>
    <t>AGUSTIN MATTEI</t>
  </si>
  <si>
    <t>5905 Kendall Avenue</t>
  </si>
  <si>
    <t>#SB36393</t>
  </si>
  <si>
    <t>rbrownjr2021@gmail.com</t>
  </si>
  <si>
    <t>Personalized name &amp; birthday month Lion King - When life tried to break me but failed Hoodie - Joggers #v - AOP Unisex Raglan Hoodie / 4XL / All Print</t>
  </si>
  <si>
    <t>Ralph Brown</t>
  </si>
  <si>
    <t>4011, Vernon Blvd</t>
  </si>
  <si>
    <t>4D</t>
  </si>
  <si>
    <t>Long Island City</t>
  </si>
  <si>
    <t>#SB36394</t>
  </si>
  <si>
    <t>cgriff29@gmail.com</t>
  </si>
  <si>
    <t>You miss 100% of the shots you don't take Hockey Canvas Prints - 24X36in</t>
  </si>
  <si>
    <t>Chris Griffin</t>
  </si>
  <si>
    <t>122, Rotondo Cres</t>
  </si>
  <si>
    <t>Vaughan</t>
  </si>
  <si>
    <t>L4H 4R1</t>
  </si>
  <si>
    <t>#SB36395</t>
  </si>
  <si>
    <t>hayes.matt@hotmail.com</t>
  </si>
  <si>
    <t>Irish by blood Proud People Celtic Cross Patrick Green Hawaiian Shirts - XL / Full Print</t>
  </si>
  <si>
    <t>6125789184154-4</t>
  </si>
  <si>
    <t>Matt Hayes</t>
  </si>
  <si>
    <t>106, Kathleen Ter</t>
  </si>
  <si>
    <t>Camillus</t>
  </si>
  <si>
    <t>#SB36396</t>
  </si>
  <si>
    <t>Mg.hayes2217@gmail.com</t>
  </si>
  <si>
    <t>Marcetia Hayes</t>
  </si>
  <si>
    <t>403 Walnut Crossing Drive</t>
  </si>
  <si>
    <t>Whitsett</t>
  </si>
  <si>
    <t>Couple King Queen Chess custom name Hoodie gift for valentine #KV - AOP Unisex Raglan Zip Hoodie / XL / All print</t>
  </si>
  <si>
    <t>Ziphoodie-6984872493210-4</t>
  </si>
  <si>
    <t>#SB36397</t>
  </si>
  <si>
    <t>angiemurray1234@gmail.com</t>
  </si>
  <si>
    <t>Lion Jesus is My Savior Fleece Bomber Jacket #KV - 2XL / Full Print</t>
  </si>
  <si>
    <t>Jacket-5-1000000284459562</t>
  </si>
  <si>
    <t>ANGELA MURRAY</t>
  </si>
  <si>
    <t>5960 S Sandario Rd</t>
  </si>
  <si>
    <t>TUCSON</t>
  </si>
  <si>
    <t>520-990-7913</t>
  </si>
  <si>
    <t>Amazing purple flower &amp; butterfly cross - Jesus unisex t-shirt - 2XL / Black</t>
  </si>
  <si>
    <t>Jesus Saves Faith Over Fear Fleece Bomber Jacket #KV - 4XL / Full Print</t>
  </si>
  <si>
    <t>Jacket-7-1000000284459562</t>
  </si>
  <si>
    <t>Breast cancer Jesus Christ Faith Over Fear Fleece Bomber Jacket #KV - M / Full Print</t>
  </si>
  <si>
    <t>Jacket-2-1000000284459562</t>
  </si>
  <si>
    <t>#SB36398</t>
  </si>
  <si>
    <t>Nasafanatictj@gmail.com</t>
  </si>
  <si>
    <t>US Navy Blue Angels Personalized name unisex t-shirt 3D #KV - 5XL / Full Print</t>
  </si>
  <si>
    <t>t-shirt-6990950793370-8</t>
  </si>
  <si>
    <t>William Jones</t>
  </si>
  <si>
    <t>977 Iberian Rd</t>
  </si>
  <si>
    <t>Dahlonega</t>
  </si>
  <si>
    <t>US Navy Blue Angels Personalized name unisex t-shirt 3D #KV - 3XL / Full Print</t>
  </si>
  <si>
    <t>t-shirt-6990950793370-6</t>
  </si>
  <si>
    <t>#SB36399</t>
  </si>
  <si>
    <t>heather.malone@mac.com</t>
  </si>
  <si>
    <t>Heather Loomis</t>
  </si>
  <si>
    <t>270 W. Wabasha St.</t>
  </si>
  <si>
    <t>#SB36400</t>
  </si>
  <si>
    <t>lacretia.mcmickens28@gmail.com</t>
  </si>
  <si>
    <t>So cute melanin Rugrats colorful hoodie 3D #91221h - AOP Unisex Raglan Zip Hoodie / 5XL / All print</t>
  </si>
  <si>
    <t>Rahcory Rawls</t>
  </si>
  <si>
    <t>10313, Aberdeen Dr</t>
  </si>
  <si>
    <t>Yukon</t>
  </si>
  <si>
    <t>#SB36401</t>
  </si>
  <si>
    <t>rachellescofield43@yahoo.com</t>
  </si>
  <si>
    <t>Skull Death Punch Custom Name Baseball Jersey - L / Full Print</t>
  </si>
  <si>
    <t>baseballjersey-3-1000000285641545</t>
  </si>
  <si>
    <t>Rachelle Richter</t>
  </si>
  <si>
    <t>2500, Independence Ave + F5</t>
  </si>
  <si>
    <t>#SB36402</t>
  </si>
  <si>
    <t>jody@thejareds.com</t>
  </si>
  <si>
    <t>Busch Light Beer Hoodie 3D #181221L - AOP UNISEX HOODIE / 2XL / All Print</t>
  </si>
  <si>
    <t>hoodie-5-1000000282596517</t>
  </si>
  <si>
    <t>JODY JARED</t>
  </si>
  <si>
    <t>2532 W Spruce Dr</t>
  </si>
  <si>
    <t>Round Lake</t>
  </si>
  <si>
    <t>#SB36403</t>
  </si>
  <si>
    <t>turfshooter@aol.com</t>
  </si>
  <si>
    <t>Love Jeep Tie Dye custom name Leather Jacket Hooded #KV - 2XL / Black</t>
  </si>
  <si>
    <t>6950920781978-5</t>
  </si>
  <si>
    <t>Renee Zucchero</t>
  </si>
  <si>
    <t>14218, El Mesa Dr</t>
  </si>
  <si>
    <t>Riverside</t>
  </si>
  <si>
    <t>#SB36404</t>
  </si>
  <si>
    <t>sgtwill23@hotmail.com</t>
  </si>
  <si>
    <t>Fedex best custom name hoodie 3D #KV - AOP Unisex Raglan Hoodie / 4XL / All print</t>
  </si>
  <si>
    <t>willie morton</t>
  </si>
  <si>
    <t>5607 Spring Glen Ln</t>
  </si>
  <si>
    <t>#SB36405</t>
  </si>
  <si>
    <t>clmarkee@yahoo.com</t>
  </si>
  <si>
    <t>Hippie girl custom name Jeep spare tire cover #KV - All print / 32 inches / Spare Tire Cover With Backup Camera Hole</t>
  </si>
  <si>
    <t>Christine Markee</t>
  </si>
  <si>
    <t>330 19th St</t>
  </si>
  <si>
    <t>Atlantic Beach</t>
  </si>
  <si>
    <t>#SB36406</t>
  </si>
  <si>
    <t>tedpetrie48@gmail.com</t>
  </si>
  <si>
    <t>Ice Pineapple Busch Light white Hawaiian Aloha Shirts #271221h - L / Full Print</t>
  </si>
  <si>
    <t>Ted Petrie</t>
  </si>
  <si>
    <t>231 Campbell st</t>
  </si>
  <si>
    <t>#SB36407</t>
  </si>
  <si>
    <t>mariogar5445@yahoo.com</t>
  </si>
  <si>
    <t>Mario Garcia</t>
  </si>
  <si>
    <t>1204 N Wheeling Rd</t>
  </si>
  <si>
    <t>Mt Prospect</t>
  </si>
  <si>
    <t>1(847)530-0880</t>
  </si>
  <si>
    <t>#SB36408</t>
  </si>
  <si>
    <t>hopetree1982@gmail.com</t>
  </si>
  <si>
    <t>Personalized Color Her King His Queen Crown Couple Hoodie or Joggers #Xh - Unisex Joggers / 2XL / Her King</t>
  </si>
  <si>
    <t>Chiquita Tucker</t>
  </si>
  <si>
    <t>8570 Wards Rd + Apt 5</t>
  </si>
  <si>
    <t>Rustburg</t>
  </si>
  <si>
    <t>#SB36409</t>
  </si>
  <si>
    <t>alay38@yahoo.com</t>
  </si>
  <si>
    <t>Amanda Lay</t>
  </si>
  <si>
    <t>1801 Morgantown rd lot 401</t>
  </si>
  <si>
    <t>Bowling Green</t>
  </si>
  <si>
    <t>Couple Love -  His Anchor Her Wings Hoodie - Joggers #v - AOP Unisex Joggers / XL / All Print</t>
  </si>
  <si>
    <t>#SB36410</t>
  </si>
  <si>
    <t>jennifer@renohomegirl.com</t>
  </si>
  <si>
    <t>jennifer mccarthy</t>
  </si>
  <si>
    <t>3561 Caballo Alto Court</t>
  </si>
  <si>
    <t>reno</t>
  </si>
  <si>
    <t>#SB36411</t>
  </si>
  <si>
    <t>claygirl001@yahoo.com</t>
  </si>
  <si>
    <t>Tiger Tank Personalized Hoodie 3D #V - AOP Unisex Raglan Hoodie / 3XL / All Print</t>
  </si>
  <si>
    <t>ARH-3XL-S2X55HA</t>
  </si>
  <si>
    <t>Llano McCowen</t>
  </si>
  <si>
    <t>7025 Calle Cabeza De Vaca</t>
  </si>
  <si>
    <t>#SB36412</t>
  </si>
  <si>
    <t>janetmvdb@yahoo.com</t>
  </si>
  <si>
    <t>Love Mickey Mouse Hollow Tank Top Or Legging 3D #KV - LEGGING / 4XL / All Print</t>
  </si>
  <si>
    <t>14-tanktop-legging-6897687953562</t>
  </si>
  <si>
    <t>Janet Van Den Broeck</t>
  </si>
  <si>
    <t>5352 NW 66th Ave.</t>
  </si>
  <si>
    <t>Coral Springs</t>
  </si>
  <si>
    <t>#SB36413</t>
  </si>
  <si>
    <t>mpeters9494@yahoo.com</t>
  </si>
  <si>
    <t>Germany Eagle Custom Name Hoodie 3D #291221V - AOP Unisex Raglan Zip Hoodie / 4XL / All print</t>
  </si>
  <si>
    <t>hoodie3d-15-7013717704858</t>
  </si>
  <si>
    <t>Michael Peters</t>
  </si>
  <si>
    <t>215 e boise ave</t>
  </si>
  <si>
    <t>#SB36414</t>
  </si>
  <si>
    <t>Tinafunk2005@gmail.com</t>
  </si>
  <si>
    <t>Ghostface Scream Custom name Hoodie 3D #KV - HOODIE RAGLAN SLEEVE / 3XL / All Print</t>
  </si>
  <si>
    <t>TRAVIS KING</t>
  </si>
  <si>
    <t>903, James St</t>
  </si>
  <si>
    <t>Woodstock</t>
  </si>
  <si>
    <t>N4S 1S3</t>
  </si>
  <si>
    <t>#SB36415</t>
  </si>
  <si>
    <t>markdiez2011@gmail.com</t>
  </si>
  <si>
    <t>Corona Extra Beer Hoodie - Joggers 3D #221221Xh - AOP Unisex Raglan Hoodie / 2XL / All Print</t>
  </si>
  <si>
    <t>Mark Diez</t>
  </si>
  <si>
    <t>1900 Archers Pointe</t>
  </si>
  <si>
    <t>Rochester Hills</t>
  </si>
  <si>
    <t>Corona Extra Beer Hoodie - Joggers 3D #221221Xh - Joggers / XL / All Print</t>
  </si>
  <si>
    <t>joggers-4-1000000287915197</t>
  </si>
  <si>
    <t>Smoke Weed Everyday Hoodie - Joggers 3D #181221Xh - AOP Unisex Raglan Hoodie / M / All Print</t>
  </si>
  <si>
    <t>#SB36416</t>
  </si>
  <si>
    <t>ryglesias.8373@gmail.com</t>
  </si>
  <si>
    <t>God bless us Lion with glowing cross Personalized Duvet Cover Bedding Set with Your Name #1505h - US Full</t>
  </si>
  <si>
    <t>Ramon Yglesias</t>
  </si>
  <si>
    <t>211, SW 20th Ave</t>
  </si>
  <si>
    <t>#SB36417</t>
  </si>
  <si>
    <t>afelice72@gmail.com</t>
  </si>
  <si>
    <t>Personalized Name and Number Bowser Mario Hoodie or Joggers #Xh - Unisex Joggers / 4XL</t>
  </si>
  <si>
    <t>joggers6752255475866f</t>
  </si>
  <si>
    <t>Kiki Burrus</t>
  </si>
  <si>
    <t>10801, Galway Bay Dr</t>
  </si>
  <si>
    <t>#SB36418</t>
  </si>
  <si>
    <t>armanistafford07@gmail.com</t>
  </si>
  <si>
    <t>Cannabis Weed Mandala Air Shoes J13 Sneakers #Dh - Men / 11 / BLACK</t>
  </si>
  <si>
    <t>Shaquan Stafford</t>
  </si>
  <si>
    <t>2107 w ledbetter dr + Apt 133</t>
  </si>
  <si>
    <t>Personalized Cannabis Weed Mandala Air Shoes J13 Sneakers #Dh - Men / 11 / BLACK</t>
  </si>
  <si>
    <t>#SB36419</t>
  </si>
  <si>
    <t>sombrita84@yahoo.com</t>
  </si>
  <si>
    <t>Busch Light Blue Beach Shorts #KV - Shorts / M / Full Print</t>
  </si>
  <si>
    <t>Guido Bahamonde</t>
  </si>
  <si>
    <t>14718, Braddock Rd</t>
  </si>
  <si>
    <t>Centreville</t>
  </si>
  <si>
    <t>#SB36420</t>
  </si>
  <si>
    <t>Leather Jesus Lion Faith Over Fear Fleece Bomber Jacket #KV - XL / Full Print</t>
  </si>
  <si>
    <t>#SB36421</t>
  </si>
  <si>
    <t>Camogirl6911@yahoo.com</t>
  </si>
  <si>
    <t>Sonja Lasiter</t>
  </si>
  <si>
    <t>1221 Magnolia Lane</t>
  </si>
  <si>
    <t>Booneville</t>
  </si>
  <si>
    <t xml:space="preserve">Lg, van </t>
  </si>
  <si>
    <t>#SB36422</t>
  </si>
  <si>
    <t>gregoryglaude358@gmail.com</t>
  </si>
  <si>
    <t>Tiger Hoodie 3D #V - HOODIE RAGLAN SLEEVE / L / All Print</t>
  </si>
  <si>
    <t>hoodie3d-TigerHoodie2711</t>
  </si>
  <si>
    <t>GREGORY A GLAUDE</t>
  </si>
  <si>
    <t>8229 NORTHVIEW CT</t>
  </si>
  <si>
    <t>Laurel</t>
  </si>
  <si>
    <t>#SB36423</t>
  </si>
  <si>
    <t>joelmccarthy@yahoo.com</t>
  </si>
  <si>
    <t>JOEL MCCARTHY</t>
  </si>
  <si>
    <t>994 Kennebecasis Drive</t>
  </si>
  <si>
    <t>Saint John</t>
  </si>
  <si>
    <t>E2K 5A9</t>
  </si>
  <si>
    <t>#SB36424</t>
  </si>
  <si>
    <t>Hawaiian Aloha Shirts Darts Skull Smoke Custom Name - XL / Full Print</t>
  </si>
  <si>
    <t>hawaiishirt-4-6860130287770</t>
  </si>
  <si>
    <t>#SB36425</t>
  </si>
  <si>
    <t>drshawe1@gmail.com</t>
  </si>
  <si>
    <t>Jeep Blue Flag Unisex 3D T-Shirt #240821l - 3XL / Full Print</t>
  </si>
  <si>
    <t>6877242982554-6</t>
  </si>
  <si>
    <t>David Shawe</t>
  </si>
  <si>
    <t>41150 N. Eliana Dr.</t>
  </si>
  <si>
    <t>Queen Creek</t>
  </si>
  <si>
    <t>#SB36426</t>
  </si>
  <si>
    <t>infamouskingcong@gmail.com</t>
  </si>
  <si>
    <t>Couple King Queen Chess custom name Hoodie gift for valentine #KV - AOP Unisex Raglan Hoodie / 5XL / All print</t>
  </si>
  <si>
    <t>Hoodie-6984872493210-8</t>
  </si>
  <si>
    <t>Clifford Mitchell</t>
  </si>
  <si>
    <t>2668 N. Mcmullen Booth Rd</t>
  </si>
  <si>
    <t>Apt 1335</t>
  </si>
  <si>
    <t>Couple King Queen Chess custom name Hoodie gift for valentine #KV - AOP Unisex Raglan Hoodie / L / All print</t>
  </si>
  <si>
    <t>Hoodie-6984872493210-3</t>
  </si>
  <si>
    <t>#SB36427</t>
  </si>
  <si>
    <t>rickeone@yahoo.com</t>
  </si>
  <si>
    <t>Eagle and US Navy Anchor Wall Art Metal Cut Sign #KV - All print / 12x12inch</t>
  </si>
  <si>
    <t>sign-1000000284963885</t>
  </si>
  <si>
    <t>Rick Oster</t>
  </si>
  <si>
    <t>1001 Park Ave</t>
  </si>
  <si>
    <t>Sandpoint</t>
  </si>
  <si>
    <t>#SB36428</t>
  </si>
  <si>
    <t>#SB36429</t>
  </si>
  <si>
    <t>carmonamarshall03@gmail.com</t>
  </si>
  <si>
    <t>FedEx Express Corporation Clunky Sneakers Shoes #Kv - Women / 7 / White</t>
  </si>
  <si>
    <t>CarMona Marshall</t>
  </si>
  <si>
    <t>15502, Taft St</t>
  </si>
  <si>
    <t>Romulus</t>
  </si>
  <si>
    <t>Fedex Logo Bassic White Shoes J13 Sneakers #KV - Women / 7 / White</t>
  </si>
  <si>
    <t>#SB36430</t>
  </si>
  <si>
    <t>vanpacol.14@gmail.com</t>
  </si>
  <si>
    <t>Custom name Amazon Fresh fleece hoodie #KV - Fleece hoodie / All print / S</t>
  </si>
  <si>
    <t>70056097875461-240</t>
  </si>
  <si>
    <t>Vanessa Laica Pacol</t>
  </si>
  <si>
    <t>14504 Day Lily Lane</t>
  </si>
  <si>
    <t>Panorama City</t>
  </si>
  <si>
    <t>#SB36431</t>
  </si>
  <si>
    <t>pfeifer.gerry@gmail.com</t>
  </si>
  <si>
    <t>Gerald Pfeifer</t>
  </si>
  <si>
    <t>12054, Gateway Dr</t>
  </si>
  <si>
    <t>#104-81</t>
  </si>
  <si>
    <t>Elberta</t>
  </si>
  <si>
    <t>#SB36432</t>
  </si>
  <si>
    <t>jrfcrane@yahoo.com</t>
  </si>
  <si>
    <t>Scratch black &amp; grey American flag JP spare tire cover #091121h - Spare Tire Cover With Backup Camera Hole / 30 inches / All print</t>
  </si>
  <si>
    <t>1000000325639143-16</t>
  </si>
  <si>
    <t>Joshua Crane</t>
  </si>
  <si>
    <t>1135 SE lake ln</t>
  </si>
  <si>
    <t>keystone heights</t>
  </si>
  <si>
    <t>#SB36433</t>
  </si>
  <si>
    <t>jnbrutland@yahoo.com</t>
  </si>
  <si>
    <t>Lacrosse is my favorite season Sweatshirt #h - 4XL / All Print</t>
  </si>
  <si>
    <t>6984336769178-7</t>
  </si>
  <si>
    <t>Jennifer Rutland</t>
  </si>
  <si>
    <t>7071 Hillsboro St</t>
  </si>
  <si>
    <t>#SB36434</t>
  </si>
  <si>
    <t>riley.marcus412@gmail.com</t>
  </si>
  <si>
    <t>Hawaiian Aloha Shirts Disc Golf Sporty Custom Name - L / Full Print</t>
  </si>
  <si>
    <t>hawaiishirt-3-6903879893146</t>
  </si>
  <si>
    <t>Riley Marcus</t>
  </si>
  <si>
    <t>2821 Racine Street</t>
  </si>
  <si>
    <t>Bellingham</t>
  </si>
  <si>
    <t>#SB36435</t>
  </si>
  <si>
    <t>ashcake118@gmail.com</t>
  </si>
  <si>
    <t>I don't stop when I'm tired Fedex express custom name Unisex AOP T-Shirt #KV - S / Purple</t>
  </si>
  <si>
    <t>Ashley Garner</t>
  </si>
  <si>
    <t>4018 Knollbrook dr. Nw</t>
  </si>
  <si>
    <t>Huntsville</t>
  </si>
  <si>
    <t>I don't stop when I'm tired Fedex express custom name Unisex AOP T-Shirt #KV - M / Purple</t>
  </si>
  <si>
    <t>TEE-2-1000000286980508</t>
  </si>
  <si>
    <t>#SB36436</t>
  </si>
  <si>
    <t>dempsey@silvercappartners.com</t>
  </si>
  <si>
    <t>Jim Gill</t>
  </si>
  <si>
    <t>61 River Road</t>
  </si>
  <si>
    <t>Stuttgart</t>
  </si>
  <si>
    <t>#SB36437</t>
  </si>
  <si>
    <t>Austin Craun</t>
  </si>
  <si>
    <t>7725, Rock Creek Rd</t>
  </si>
  <si>
    <t>Henrico</t>
  </si>
  <si>
    <t>#SB36438</t>
  </si>
  <si>
    <t>tinaguy13@gmail.com</t>
  </si>
  <si>
    <t>Tina Guy</t>
  </si>
  <si>
    <t>2995 Nashville Drive</t>
  </si>
  <si>
    <t>#SB36439</t>
  </si>
  <si>
    <t>kflynt74@yahoo.com</t>
  </si>
  <si>
    <t>Philip Flynt</t>
  </si>
  <si>
    <t>5557, Amite Dr</t>
  </si>
  <si>
    <t>#SB36440</t>
  </si>
  <si>
    <t>Muddog201357@gmail.com</t>
  </si>
  <si>
    <t>Dart U.S Flag Custom Name Hoodie 3D #31121V - HOODIE RAGLAN SLEEVE / S / All Print</t>
  </si>
  <si>
    <t>hoodie-6704779296922</t>
  </si>
  <si>
    <t>Aaron Bresnahan</t>
  </si>
  <si>
    <t>1239 main road</t>
  </si>
  <si>
    <t>Washington island</t>
  </si>
  <si>
    <t>Dart U.S Flag Custom Name Hoodie 3D #31121V - HOODIE RAGLAN SLEEVE / 3XL / All Print</t>
  </si>
  <si>
    <t>Dart U.S Flag Custom Name Hoodie 3D #31121V - HOODIE RAGLAN SLEEVE / 2XL / All Print</t>
  </si>
  <si>
    <t>Dart U.S Flag Custom Name Hoodie 3D #31121V - HOODIE RAGLAN SLEEVE / XL / All Print</t>
  </si>
  <si>
    <t>#SB36441</t>
  </si>
  <si>
    <t>bammorgan01@gmail.com</t>
  </si>
  <si>
    <t>Brent Morgan</t>
  </si>
  <si>
    <t>146, S 3rd St</t>
  </si>
  <si>
    <t>p.o.box 203</t>
  </si>
  <si>
    <t>Waynesville</t>
  </si>
  <si>
    <t>#SB36442</t>
  </si>
  <si>
    <t>swervegorda@gmail.com</t>
  </si>
  <si>
    <t>Custom name Mick*y mouse Disney land red Baseball jersey #161221h - L / BLACK</t>
  </si>
  <si>
    <t>Alejandra Gil</t>
  </si>
  <si>
    <t>26080, Base Line St + Apt V178</t>
  </si>
  <si>
    <t>San Bernardino</t>
  </si>
  <si>
    <t>#SB36443</t>
  </si>
  <si>
    <t>dalemonica6819@yahoo.com</t>
  </si>
  <si>
    <t>If The Flag Offends You Kiss My Texas Classic Cap Hats Head Wear #060921h - One size / All print</t>
  </si>
  <si>
    <t>Monica Dale</t>
  </si>
  <si>
    <t>2342, Jonesboro Ave</t>
  </si>
  <si>
    <t>#SB36444</t>
  </si>
  <si>
    <t>mldelahoy@gmail.com</t>
  </si>
  <si>
    <t>The Tree of Liberty Unisex T-Shirt 3D #KV - 2XL / Full Print</t>
  </si>
  <si>
    <t>Mirissa Delahoy</t>
  </si>
  <si>
    <t>472 Baker Street</t>
  </si>
  <si>
    <t>Jamestown</t>
  </si>
  <si>
    <t>Threaten my Family and I will be the last thing you never see Unisex T-Shirt 3D #KV - 2XL / Full Print</t>
  </si>
  <si>
    <t>#SB36445</t>
  </si>
  <si>
    <t>leeannmills79@gmail.com</t>
  </si>
  <si>
    <t>Brandy Mills</t>
  </si>
  <si>
    <t>155 Shirley Ann ln</t>
  </si>
  <si>
    <t>Maynardville</t>
  </si>
  <si>
    <t>#SB36446</t>
  </si>
  <si>
    <t>xxaekxx@gmail.com</t>
  </si>
  <si>
    <t>Snake Japanese culture hoodie 3D - AOP Unisex Raglan Zip Hoodie / XL / All print</t>
  </si>
  <si>
    <t>6982593085594-12</t>
  </si>
  <si>
    <t>Armand Kenner</t>
  </si>
  <si>
    <t>5180, Joseph St</t>
  </si>
  <si>
    <t>Maple Heights</t>
  </si>
  <si>
    <t>#SB36447</t>
  </si>
  <si>
    <t>marygronkey@gmail.com</t>
  </si>
  <si>
    <t>US Marine Corps Semper Fidelis Clunky Sneakers #191221V - Men / 12 / Black</t>
  </si>
  <si>
    <t>Bill Gronke</t>
  </si>
  <si>
    <t>12602, W Keystone Dr</t>
  </si>
  <si>
    <t>Sun City West</t>
  </si>
  <si>
    <t>#SB36448</t>
  </si>
  <si>
    <t>aliabouzalam@gmail.com</t>
  </si>
  <si>
    <t>Personalized Name and Number Baseball Jersey Black Team Jesus - 2XL / Full Print</t>
  </si>
  <si>
    <t>baseballjersey-thl-14</t>
  </si>
  <si>
    <t>Ali Abouzalam</t>
  </si>
  <si>
    <t>116 North College Avenue +STE 2</t>
  </si>
  <si>
    <t>#SB36449</t>
  </si>
  <si>
    <t>m2robins@hotmail.com</t>
  </si>
  <si>
    <t>Custom name happiness is a tight threesome Darts skull unisex t-shirt 3d #231221h - XL / Full Print</t>
  </si>
  <si>
    <t>1000000288622448-22</t>
  </si>
  <si>
    <t>Matthew Robinson</t>
  </si>
  <si>
    <t>39154, E Archer Dr</t>
  </si>
  <si>
    <t>Harrison Twp</t>
  </si>
  <si>
    <t>#SB36450</t>
  </si>
  <si>
    <t>lorena_castaneda03@hotmail.com</t>
  </si>
  <si>
    <t>Amazing simple Ford Shelby leather jacket hooded - XL / Black</t>
  </si>
  <si>
    <t>1000000317355461-7</t>
  </si>
  <si>
    <t>Lorena Aluiso</t>
  </si>
  <si>
    <t>614 W. 4th St.</t>
  </si>
  <si>
    <t>#SB36451</t>
  </si>
  <si>
    <t>Custom Name United States Army Fleece Blanket #181021l - 60x80 in</t>
  </si>
  <si>
    <t>#SB36452</t>
  </si>
  <si>
    <t>coachkelrich6@gmail.com</t>
  </si>
  <si>
    <t>Disney Drinking Team Drinking Around the World Unisex T-Shirt 2D #KV - L / Black</t>
  </si>
  <si>
    <t>Kelly Mulloy</t>
  </si>
  <si>
    <t>222a W Revere Ave</t>
  </si>
  <si>
    <t>NORTHFIELD</t>
  </si>
  <si>
    <t>#SB36453</t>
  </si>
  <si>
    <t>webb.melissa52@yahoo.com</t>
  </si>
  <si>
    <t>WDN 50th Anniversary Of Magic Mouse Ears Disney hoodie 3d #HD - AOP Unisex Raglan Zip Hoodie / 4XL / All print</t>
  </si>
  <si>
    <t>Melissa Webb</t>
  </si>
  <si>
    <t>665 north walnut st</t>
  </si>
  <si>
    <t>Logan</t>
  </si>
  <si>
    <t>#SB36454</t>
  </si>
  <si>
    <t>hunterwest@juno.com</t>
  </si>
  <si>
    <t>Heide Foster</t>
  </si>
  <si>
    <t>9 Fulton st centereach</t>
  </si>
  <si>
    <t>Centereach</t>
  </si>
  <si>
    <t>#SB36455</t>
  </si>
  <si>
    <t>marjack10109@gmail.com</t>
  </si>
  <si>
    <t>Fedex Black custom name hoodie 3D #KV - AOP Unisex Raglan Hoodie / XL / All print</t>
  </si>
  <si>
    <t>Joseph Couthren</t>
  </si>
  <si>
    <t>10755 Mobile Village Way #87</t>
  </si>
  <si>
    <t>Willits</t>
  </si>
  <si>
    <t>#SB36456</t>
  </si>
  <si>
    <t>im2fine4upimp@yahoo.com</t>
  </si>
  <si>
    <t>FedEx Purple White custom name Hoodie 3D #KV - HOODIE RAGLAN SLEEVE / XL / All Print</t>
  </si>
  <si>
    <t>Carolyn Hunter</t>
  </si>
  <si>
    <t>1032 BAYVIEW LN</t>
  </si>
  <si>
    <t>HARBOR CITY</t>
  </si>
  <si>
    <t>#SB36457</t>
  </si>
  <si>
    <t>terricola@live.com</t>
  </si>
  <si>
    <t>TERRI HARWOOD</t>
  </si>
  <si>
    <t>2880 S. Mingus Mountain Lane</t>
  </si>
  <si>
    <t>Humboldt</t>
  </si>
  <si>
    <t>(928)699-3939</t>
  </si>
  <si>
    <t>#SB36458</t>
  </si>
  <si>
    <t>ryanjoyce44@gmail.com</t>
  </si>
  <si>
    <t>Ryan Joyce</t>
  </si>
  <si>
    <t>34, Woodfield Xing</t>
  </si>
  <si>
    <t>Rocky Hill</t>
  </si>
  <si>
    <t>#SB36459</t>
  </si>
  <si>
    <t>Brittneyrae22@gmail.com</t>
  </si>
  <si>
    <t>Irish woman Happy St.Patrick Tank Top Or Legging #V - S / All print</t>
  </si>
  <si>
    <t>Legging</t>
  </si>
  <si>
    <t>BRITTNEY SCHEUERMAN</t>
  </si>
  <si>
    <t>46 Woods road</t>
  </si>
  <si>
    <t>Little Falls</t>
  </si>
  <si>
    <t>#SB36460</t>
  </si>
  <si>
    <t>mylissaj1@gmail.com</t>
  </si>
  <si>
    <t>Joker Hoodie 3D #KV - AOP UNISEX HOODIE / XL / All Print</t>
  </si>
  <si>
    <t>hoodie-4-1000000280843852</t>
  </si>
  <si>
    <t>MyLissa Jackson</t>
  </si>
  <si>
    <t>POBox 1630</t>
  </si>
  <si>
    <t>#SB36461</t>
  </si>
  <si>
    <t>danallen70@icloud.com</t>
  </si>
  <si>
    <t>Dan Allen</t>
  </si>
  <si>
    <t>1249 N Grant</t>
  </si>
  <si>
    <t>Fremont</t>
  </si>
  <si>
    <t>#SB36462</t>
  </si>
  <si>
    <t>Bonheursun@gmail.com</t>
  </si>
  <si>
    <t>Purple Rose Faith Wings Hoodie or Cross Tank Top or Legging 3D #KV - HOODIE RAGLAN SLEEVE ZIP-UP / 2XL / All Print</t>
  </si>
  <si>
    <t>Elizabeth Coppenbarger</t>
  </si>
  <si>
    <t>648 W Marguerite Drive</t>
  </si>
  <si>
    <t>#SB36463</t>
  </si>
  <si>
    <t>kwillz84@gmail.com</t>
  </si>
  <si>
    <t>Personalized Custom Name Native American Black Hoodie 3D #v - HOODIE RAGLAN SLEEVE / XL / All Print</t>
  </si>
  <si>
    <t>Keniah Williams</t>
  </si>
  <si>
    <t>7100 E Mississippi Avenue</t>
  </si>
  <si>
    <t>22-208</t>
  </si>
  <si>
    <t>#SB36464</t>
  </si>
  <si>
    <t>dixieflower.1995@gmail.com</t>
  </si>
  <si>
    <t>White Mom life Skull girl tattoo but did you die smoke color Hoodie 3D All over print #V - HOODIE RAGLAN SLEEVE / 2XL / All Print</t>
  </si>
  <si>
    <t>Jessica Williams</t>
  </si>
  <si>
    <t>105 melleray ct</t>
  </si>
  <si>
    <t>Villa rica</t>
  </si>
  <si>
    <t>#SB36465</t>
  </si>
  <si>
    <t>wittlynette@yahoo.com</t>
  </si>
  <si>
    <t>Military Us Army custom name dogtag American Flag Unisex T-Shirt 2D #KV - 2XL / Sport Grey</t>
  </si>
  <si>
    <t>6835329695898-unisextshirt5</t>
  </si>
  <si>
    <t>Lynette Witt</t>
  </si>
  <si>
    <t>72, 71st St SE</t>
  </si>
  <si>
    <t>Linton</t>
  </si>
  <si>
    <t>#SB36466</t>
  </si>
  <si>
    <t>soleclipse38@gmail.com</t>
  </si>
  <si>
    <t>Margo Johnson</t>
  </si>
  <si>
    <t>5672, Government Dr</t>
  </si>
  <si>
    <t>Gulf Breeze</t>
  </si>
  <si>
    <t>#SB36467</t>
  </si>
  <si>
    <t>rose831lara@gmail.com</t>
  </si>
  <si>
    <t>Custom Name US Marine Corps Veteran Yellow Black Baseball Jersey - 3XL / Full Print</t>
  </si>
  <si>
    <t>Rose Lara</t>
  </si>
  <si>
    <t>455 Rico st</t>
  </si>
  <si>
    <t>salinas</t>
  </si>
  <si>
    <t>#SB36468</t>
  </si>
  <si>
    <t>bucksbabe84@gmail.com</t>
  </si>
  <si>
    <t>Custom Big/ Little Sister 01 Sister Matching Hoodie #kv - Unisex Heavyweight Pullover Hoodie / Black / XL</t>
  </si>
  <si>
    <t>TEE-6576109322394-12</t>
  </si>
  <si>
    <t>Danielle Brown</t>
  </si>
  <si>
    <t>1539, Clinton St</t>
  </si>
  <si>
    <t>Custom Big/ Little Sister 01 Sister Matching Hoodie #kv - Unisex Heavyweight Pullover Hoodie / Black / 3XL</t>
  </si>
  <si>
    <t>TEE-6576109322394-14</t>
  </si>
  <si>
    <t>#SB36469</t>
  </si>
  <si>
    <t>noahg78@gmail.com</t>
  </si>
  <si>
    <t>Fedex armor custom name hoodie 3D #KV - AOP Unisex Raglan Hoodie / XL / All print</t>
  </si>
  <si>
    <t>Noah Gutierrez</t>
  </si>
  <si>
    <t>331 Royal Oaks Dr</t>
  </si>
  <si>
    <t>#SB36470</t>
  </si>
  <si>
    <t>bjbtwo@hotmail.com</t>
  </si>
  <si>
    <t>Military Army Veteran I Walked The Walk So You Could Talk custom name Leather Jacket Hooded #KV - XL / Black</t>
  </si>
  <si>
    <t>Barbara Bailey</t>
  </si>
  <si>
    <t>6614, Berryhill Rd</t>
  </si>
  <si>
    <t>US Air Force custom name &amp; rank Leather Jacket Hooded #KV - XL / Black</t>
  </si>
  <si>
    <t>#SB36471</t>
  </si>
  <si>
    <t>stacymelby666@gmail.com</t>
  </si>
  <si>
    <t>Stacy Melby</t>
  </si>
  <si>
    <t>2135 W County Line Rd Apt 49a</t>
  </si>
  <si>
    <t>49a</t>
  </si>
  <si>
    <t>#SB36472</t>
  </si>
  <si>
    <t>adamaryornelas23@gmail.com</t>
  </si>
  <si>
    <t>Ford Shelby Leather Jacket Hooded #91221L - 2XL / Black</t>
  </si>
  <si>
    <t>Adan Ornelas</t>
  </si>
  <si>
    <t>41-727 Kumuhau St</t>
  </si>
  <si>
    <t>Unit e</t>
  </si>
  <si>
    <t>Ford Shelby Leather Jacket Hooded #91221L - 2XL / Brown</t>
  </si>
  <si>
    <t>#SB36473</t>
  </si>
  <si>
    <t>roberttgriffin3@yahoo.com</t>
  </si>
  <si>
    <t>Miraculous Galaxy Zodiac Gift For Virgo Sign 3D Baseball Jersey #030621H - 2XL / ALL PRINT</t>
  </si>
  <si>
    <t>Robert Griffin Jr</t>
  </si>
  <si>
    <t>8548 S. Maryland Ave.</t>
  </si>
  <si>
    <t>Miraculous Galaxy Zodiac Gift For Libra Sign 3D Baseball Jersey #140621H - 6XL / ALL PRINT</t>
  </si>
  <si>
    <t>#SB36474</t>
  </si>
  <si>
    <t>jeanniewiniarski@gmail.com</t>
  </si>
  <si>
    <t>Personalized Dollar Tree Green AOP Fleece Hoodie #Dh - Fleece hoodie / M / All print</t>
  </si>
  <si>
    <t>6993167319194-36</t>
  </si>
  <si>
    <t>Erma Winiarski</t>
  </si>
  <si>
    <t>147850 hwy 97</t>
  </si>
  <si>
    <t>La Pine</t>
  </si>
  <si>
    <t>Dollar Tree Clunky Sneakers Shoes #Dh - Women / 7 / Black</t>
  </si>
  <si>
    <t>I'm Grumpy Old Caterpillar American Excavator Hoodie 3D #Xh - HOODIE RAGLAN SLEEVE / 2XL / All Print</t>
  </si>
  <si>
    <t>I'm Grumpy Old Caterpillar American Excavator AOP T-shirt #Xh - XL / All Print</t>
  </si>
  <si>
    <t>#SB36475</t>
  </si>
  <si>
    <t>ivonnerayza06@gmail.com</t>
  </si>
  <si>
    <t>Personalized Dunkin Donut Clunky Sneakers Shoes #101221Lk - Women / 6 / Black</t>
  </si>
  <si>
    <t>Clunky-Sneaker1000000291854202</t>
  </si>
  <si>
    <t>Ivonne Cruz</t>
  </si>
  <si>
    <t>7861, NW 3rd St + 29205</t>
  </si>
  <si>
    <t>#SB36476</t>
  </si>
  <si>
    <t>tstone0909@gmail.com</t>
  </si>
  <si>
    <t>Custom name &amp; number vintage Baseball flag Quilt Bed Set #h - King (230x280)cm</t>
  </si>
  <si>
    <t>Tangee Miller</t>
  </si>
  <si>
    <t>1896, Wire Rd</t>
  </si>
  <si>
    <t>Dorchester</t>
  </si>
  <si>
    <t>#SB36477</t>
  </si>
  <si>
    <t>jhhendrix@comcast.net</t>
  </si>
  <si>
    <t>Jeep Compass American flag spare tire cover #KV - All print / 32 inches</t>
  </si>
  <si>
    <t>Heather Hendrix</t>
  </si>
  <si>
    <t>181 Joys Cir</t>
  </si>
  <si>
    <t>#SB36478</t>
  </si>
  <si>
    <t>dajah_davis@yahoo.com</t>
  </si>
  <si>
    <t>Personalized Pisces Zodiac White Shoes J13 Sneakers #Lk - Women / 10 / All Print</t>
  </si>
  <si>
    <t>Ladejah Davis</t>
  </si>
  <si>
    <t>1127, Esters Rd + 914</t>
  </si>
  <si>
    <t>Irving</t>
  </si>
  <si>
    <t>#SB36479</t>
  </si>
  <si>
    <t>carolvance6969@gmail.com</t>
  </si>
  <si>
    <t>Chuckie Finster Rugrats hoodie 3D #291121l - AOP Unisex Raglan Hoodie / 2XL / Black</t>
  </si>
  <si>
    <t>1000000288622448-32</t>
  </si>
  <si>
    <t>Carol vance</t>
  </si>
  <si>
    <t>8330, Hickman Rd</t>
  </si>
  <si>
    <t>Denton</t>
  </si>
  <si>
    <t>#SB36480</t>
  </si>
  <si>
    <t>jodispinelli@sbcglobal.net</t>
  </si>
  <si>
    <t>Jodi Spinelli</t>
  </si>
  <si>
    <t>520, Wheatfield Dr</t>
  </si>
  <si>
    <t>#SB36481</t>
  </si>
  <si>
    <t>quoyatate@gmail.com</t>
  </si>
  <si>
    <t>Custom name Jamaica proud green black Baseball jersey - M / Full Print</t>
  </si>
  <si>
    <t>7003977646234-baseballjersey-2</t>
  </si>
  <si>
    <t>Raquoya Tate</t>
  </si>
  <si>
    <t>6047 Monticello Dr Apt 8</t>
  </si>
  <si>
    <t>#SB36482</t>
  </si>
  <si>
    <t>timnicoleavants@gmail.com</t>
  </si>
  <si>
    <t>HVAC Under Armor Simple custom name hoodie 3D #KV - AOP Unisex Raglan Hoodie / 2XL / All print</t>
  </si>
  <si>
    <t>Timothy Avants</t>
  </si>
  <si>
    <t>1204 Derrick Drive</t>
  </si>
  <si>
    <t>#SB36483</t>
  </si>
  <si>
    <t>Mauryag@icloud.com</t>
  </si>
  <si>
    <t>Jeep Girl Her Dog &amp; Her Jeep Tie Dye Unisex AOP T-Shirt #KV - L / All Print</t>
  </si>
  <si>
    <t>TEE-3-1000000285155129</t>
  </si>
  <si>
    <t>Maurya Gill</t>
  </si>
  <si>
    <t>6771 County Highway 23</t>
  </si>
  <si>
    <t>Ashley</t>
  </si>
  <si>
    <t>#SB36484</t>
  </si>
  <si>
    <t>dustincolebernard122@gmail.com</t>
  </si>
  <si>
    <t>Dustin Bernard</t>
  </si>
  <si>
    <t>122, Tranquil Ct</t>
  </si>
  <si>
    <t>Jonesborough</t>
  </si>
  <si>
    <t>#SB36485</t>
  </si>
  <si>
    <t>kathyryan1969@gmail.com</t>
  </si>
  <si>
    <t>US Navy And Proud Popeye Unisex T-shirt 3D #kv - 3XL / Full Print</t>
  </si>
  <si>
    <t>VPT-3XL-E8511X8</t>
  </si>
  <si>
    <t>Kathy Ryan</t>
  </si>
  <si>
    <t>1147, Benton Rd</t>
  </si>
  <si>
    <t>RV16</t>
  </si>
  <si>
    <t>Lufkin</t>
  </si>
  <si>
    <t>Be Stronger Than The Storm Eagle Breast Cancer Tshirt 3D #190122Xh - S / Full Print</t>
  </si>
  <si>
    <t>tshirt-1-1000000274219399</t>
  </si>
  <si>
    <t>#SB36486</t>
  </si>
  <si>
    <t>Cornhole Black Custom Name Unisex T-Shirt 3D #11121H - S / Full Print</t>
  </si>
  <si>
    <t>unisextshirt-1-6991270838426</t>
  </si>
  <si>
    <t>#SB36487</t>
  </si>
  <si>
    <t>jeyatcoldwell@gmail.com</t>
  </si>
  <si>
    <t>Personalized Dunkin Donut Clunky Sneakers Shoes #101221Lk - Men / 11 / White</t>
  </si>
  <si>
    <t>Gerald Ellis</t>
  </si>
  <si>
    <t>4405 Delco Dell Rd.</t>
  </si>
  <si>
    <t>KETTERING</t>
  </si>
  <si>
    <t>#SB36488</t>
  </si>
  <si>
    <t>saspell@comcast.net</t>
  </si>
  <si>
    <t>School Bus Driver Custom Name Clunky Sneakers - Women / 10 / White</t>
  </si>
  <si>
    <t>Sharon Spell</t>
  </si>
  <si>
    <t>5019 Crill Avenue</t>
  </si>
  <si>
    <t>Palatka</t>
  </si>
  <si>
    <t>School Bus Driver Custom Name Clunky Sneakers - Men / 12 / White</t>
  </si>
  <si>
    <t>#SB36489</t>
  </si>
  <si>
    <t>laurasa121@yahoo.com</t>
  </si>
  <si>
    <t>Colorful guitar art canvas print wall art #kv - 16X24in / Full Print</t>
  </si>
  <si>
    <t>6960219291802-2</t>
  </si>
  <si>
    <t>Evan Siedman</t>
  </si>
  <si>
    <t>151 Capital Avenue</t>
  </si>
  <si>
    <t>#SB36490</t>
  </si>
  <si>
    <t>cynthiamartinez1015@hotmail.com</t>
  </si>
  <si>
    <t>Mexico Half Flag Eagle Hoodie 3D #101221V - UNISEX HOODIE ZIP-UP / 2XL / All Print</t>
  </si>
  <si>
    <t>hoodiezip-5-1000000284054307</t>
  </si>
  <si>
    <t>Cynthia Martinez</t>
  </si>
  <si>
    <t>8309, Winthrop Ln</t>
  </si>
  <si>
    <t>#SB36491</t>
  </si>
  <si>
    <t>zparke31@gmail.com</t>
  </si>
  <si>
    <t>Black and Pink Country Girl Camo Leggings - Hoodie 3D #V - AOP UNISEX HOODIE / 2XL / All Print</t>
  </si>
  <si>
    <t>hoodie-thl-25395</t>
  </si>
  <si>
    <t>Zachary Parke</t>
  </si>
  <si>
    <t>11464, Fancher Hill Rd</t>
  </si>
  <si>
    <t>Cattaraugus</t>
  </si>
  <si>
    <t>Camo Lover Deer Leggings - Hoodie 3D #V - 4XL / HOODIE RAGLAN SLEEVE / All Print</t>
  </si>
  <si>
    <t>hoodie-CamoLover1405V</t>
  </si>
  <si>
    <t>#SB36492</t>
  </si>
  <si>
    <t>Busch Light in USA custom name Hoodie - Joggers #KV - AOP Unisex Joggers / L / All Print</t>
  </si>
  <si>
    <t>Kris Konradi</t>
  </si>
  <si>
    <t>#SB36493</t>
  </si>
  <si>
    <t>aaron.lewis1211@gmail.com</t>
  </si>
  <si>
    <t>I am a Grumpy Veteran custom name Leather Jacket Hooded #KV - L / Brown</t>
  </si>
  <si>
    <t>6950920781978-3</t>
  </si>
  <si>
    <t>Aaron Lewis</t>
  </si>
  <si>
    <t>22929, S Wilcock St</t>
  </si>
  <si>
    <t>Canby</t>
  </si>
  <si>
    <t>#SB36494</t>
  </si>
  <si>
    <t>paulfearnbaugh@gmail.com</t>
  </si>
  <si>
    <t>173Rd Airborne Brigade Black Hoodie 3D - AOP UNISEX HOODIE / 2XL / All Print</t>
  </si>
  <si>
    <t>hoodie-5-1000000282773508</t>
  </si>
  <si>
    <t>Paul Fearnbaugh</t>
  </si>
  <si>
    <t>999, W Harrisburg Pike</t>
  </si>
  <si>
    <t>717-443-7375</t>
  </si>
  <si>
    <t>cancel item ni</t>
  </si>
  <si>
    <t>US Amry 101St Airborne Division Black Hoodie 3D #260122L - HOODIE RAGLAN SLEEVE / S / All Print</t>
  </si>
  <si>
    <t>hoodie-1000000284180711</t>
  </si>
  <si>
    <t>#SB36495</t>
  </si>
  <si>
    <t>natemaze5151@gmail.com</t>
  </si>
  <si>
    <t>Busch Light Hologram Custom Name Baseball jersey #KV - L / Full Print</t>
  </si>
  <si>
    <t>Nathan Maze</t>
  </si>
  <si>
    <t>40 South Main Street + Upper</t>
  </si>
  <si>
    <t>Alfred</t>
  </si>
  <si>
    <t>#SB36496</t>
  </si>
  <si>
    <t>jon.page1@aol.com</t>
  </si>
  <si>
    <t>Jonathan Page</t>
  </si>
  <si>
    <t>40, S Main St + 2</t>
  </si>
  <si>
    <t>#SB36497</t>
  </si>
  <si>
    <t>jesusku1@yahoo.com</t>
  </si>
  <si>
    <t>Derrick Boyd</t>
  </si>
  <si>
    <t>6423 13 Street Ct East</t>
  </si>
  <si>
    <t>(941)216-5475</t>
  </si>
  <si>
    <t>#SB36498</t>
  </si>
  <si>
    <t>hbaby4161@gmail.com</t>
  </si>
  <si>
    <t>Weed Bear Don't Care Hoodie 3D #310821V - HOODIE RAGLAN SLEEVE / XL / ALL PRINT</t>
  </si>
  <si>
    <t>Jessica Shiflett</t>
  </si>
  <si>
    <t>1134 long branch rd</t>
  </si>
  <si>
    <t>Marble</t>
  </si>
  <si>
    <t>#SB36499</t>
  </si>
  <si>
    <t>dgholson3266@gmail.com</t>
  </si>
  <si>
    <t>Busch Light beer American flag cracks Unisex T-Shirt 2D #HD - XL / Black</t>
  </si>
  <si>
    <t>David Gholson</t>
  </si>
  <si>
    <t>1141 County Road 470</t>
  </si>
  <si>
    <t>Poplar Bluff</t>
  </si>
  <si>
    <t>#SB36500</t>
  </si>
  <si>
    <t>jlujan032079@gmail.com</t>
  </si>
  <si>
    <t>Custom name awesome Amazon Prime guaranteed delivery t-shirt - hoodie 3D #011221l - UNISEX T-SHIRT 3D / S / All print</t>
  </si>
  <si>
    <t>Joe Louis Lujan</t>
  </si>
  <si>
    <t>1220 WMontgomery Ave</t>
  </si>
  <si>
    <t>#SB36501</t>
  </si>
  <si>
    <t>carltontoomb@yahoo.com</t>
  </si>
  <si>
    <t>Carlton Toombs</t>
  </si>
  <si>
    <t>212 Arbor Creek Dr</t>
  </si>
  <si>
    <t>#SB36502</t>
  </si>
  <si>
    <t>jakemarrone480@gmail.com</t>
  </si>
  <si>
    <t>Busch Light Hologram Custom Name Baseball jersey #KV - 3XL / Full Print</t>
  </si>
  <si>
    <t>Jake Marrone</t>
  </si>
  <si>
    <t>#SB36503</t>
  </si>
  <si>
    <t>jennab_15@hotmail.com</t>
  </si>
  <si>
    <t>Neon American Flag Cross Caduceus Proud Nurse Hoodie 3D #KV - HOODIE RAGLAN SLEEVE ZIP-UP / L / All Print</t>
  </si>
  <si>
    <t>0hoodie6622621630618</t>
  </si>
  <si>
    <t>Jenna Cooper</t>
  </si>
  <si>
    <t>107 Kings Highway</t>
  </si>
  <si>
    <t>Altoona</t>
  </si>
  <si>
    <t>#SB36504</t>
  </si>
  <si>
    <t>Valeriedodge513@gmail.com</t>
  </si>
  <si>
    <t>Gamer Choose your weapon custom name Hoodie #KV - HOODIE RAGLAN SLEEVE ZIP-UP / L / All Print</t>
  </si>
  <si>
    <t>0hoodie6650917388442</t>
  </si>
  <si>
    <t>Valerie Dodge</t>
  </si>
  <si>
    <t>183262 N 2800 RD</t>
  </si>
  <si>
    <t>Comanche</t>
  </si>
  <si>
    <t>#SB36505</t>
  </si>
  <si>
    <t>margiebrown19745@gmail.com</t>
  </si>
  <si>
    <t>Weed Skull Hoodie Hollow Tank Top - Legging 3D #310521H - LEGGING / XL / All Print</t>
  </si>
  <si>
    <t>legging-4-6595321954458</t>
  </si>
  <si>
    <t>Marjorie Brown</t>
  </si>
  <si>
    <t>140 chick springs rd lot 11</t>
  </si>
  <si>
    <t>Taylors</t>
  </si>
  <si>
    <t>Weed Skull Hoodie Hollow Tank Top - Legging 3D #310521H - TANK TOP / XL / All Print</t>
  </si>
  <si>
    <t>tanktop-4-6595321954458</t>
  </si>
  <si>
    <t>#SB36506</t>
  </si>
  <si>
    <t>lynnkee158@gmail.com</t>
  </si>
  <si>
    <t>Duck hunting Camo Pink Hoodie - Legging 3D #KV - HOODIE RAGLAN SLEEVE / 3XL / All Print</t>
  </si>
  <si>
    <t>Cheryl Key</t>
  </si>
  <si>
    <t>1801-39th Place</t>
  </si>
  <si>
    <t>Personalized name &amp; birthday month black girl Wonderful - Exciting - Interesting pink hoodie - joggers #v - HOODIE RAGLAN SLEEVE / 3XL / All Print</t>
  </si>
  <si>
    <t>6782629281946-6</t>
  </si>
  <si>
    <t>#SB36507</t>
  </si>
  <si>
    <t>maier381@gmail.com</t>
  </si>
  <si>
    <t>Personalized Custom Name Master Chef Hoodie 3D #15721V - HOODIE RAGLAN SLEEVE / 2XL / All Print</t>
  </si>
  <si>
    <t>Laura Salisbury</t>
  </si>
  <si>
    <t>1960, Fraser St</t>
  </si>
  <si>
    <t>#203</t>
  </si>
  <si>
    <t>#SB36508</t>
  </si>
  <si>
    <t>garstef2455@gmail.com</t>
  </si>
  <si>
    <t>Mama Bear Pink Flower Hoodie - Legging 3D - HOODIE RAGLAN SLEEVE / 4XL / All Print</t>
  </si>
  <si>
    <t>hoodie-PinkFlower0805V</t>
  </si>
  <si>
    <t>Stefanie Garnette</t>
  </si>
  <si>
    <t>331 Saint Andrew st</t>
  </si>
  <si>
    <t>Rapid City</t>
  </si>
  <si>
    <t>Mama Bear Pink Flower Hoodie - Legging 3D - LEGGING / 3XL / All Print</t>
  </si>
  <si>
    <t>legging-PinkFlower0805V</t>
  </si>
  <si>
    <t>#SB36509</t>
  </si>
  <si>
    <t>cdgarrett0@gmail.com</t>
  </si>
  <si>
    <t>Courtney Garrett</t>
  </si>
  <si>
    <t>3105, 82nd Ave</t>
  </si>
  <si>
    <t>Hyattsville</t>
  </si>
  <si>
    <t>#SB36510</t>
  </si>
  <si>
    <t>FedEx vintage custom name hoodie 3D #KV - AOP Unisex Raglan Hoodie / XL / All print</t>
  </si>
  <si>
    <t>#SB36511</t>
  </si>
  <si>
    <t>j.nuno08@yahoo.com</t>
  </si>
  <si>
    <t>Jack Skellington &amp; Sally King &amp; Queen Valentine's Gift Hoodie or Joggers 3D #KV - AOP Unisex Raglan Hoodie / M / All Print</t>
  </si>
  <si>
    <t>Jacquelyn nuno</t>
  </si>
  <si>
    <t>167 Drake ave</t>
  </si>
  <si>
    <t>Marin city</t>
  </si>
  <si>
    <t>Jack Skellington &amp; Sally King &amp; Queen Valentine's Gift Hoodie or Joggers 3D #KV - Joggers / L / All Print</t>
  </si>
  <si>
    <t>joggers-1000000287915197</t>
  </si>
  <si>
    <t>Jack Skellington &amp; Sally King &amp; Queen Valentine's Gift Hoodie or Joggers 3D #KV - AOP Unisex Raglan Hoodie / 2XL / All Print</t>
  </si>
  <si>
    <t>Jack Skellington &amp; Sally King &amp; Queen Valentine's Gift Hoodie or Joggers 3D #KV - Joggers / 2XL / All Print</t>
  </si>
  <si>
    <t>#SB36512</t>
  </si>
  <si>
    <t>ttprvonozac@gmail.com</t>
  </si>
  <si>
    <t>Disney Castle Mickey 50th Anniversary Custom name Unisex T-Shirt 3D #KV - L / Full Print</t>
  </si>
  <si>
    <t>Catherine Prvonozac</t>
  </si>
  <si>
    <t>1728, Irene Ave NE</t>
  </si>
  <si>
    <t>#SB36513</t>
  </si>
  <si>
    <t>yungjay31@yahoo.com</t>
  </si>
  <si>
    <t>FedEx Express Custom Name Hoodie 3D #DH - AOP UNISEX HOODIE / S / All Print</t>
  </si>
  <si>
    <t>hoodie-1-1000000283732981</t>
  </si>
  <si>
    <t>Jim Ros</t>
  </si>
  <si>
    <t>2220 11th Ave</t>
  </si>
  <si>
    <t>Apt.C</t>
  </si>
  <si>
    <t>#SB36514</t>
  </si>
  <si>
    <t>riakb25@gmail.com</t>
  </si>
  <si>
    <t>US Air Force custom name Leather Jacket Hooded #KV - S / Black</t>
  </si>
  <si>
    <t>1000000284447304-1</t>
  </si>
  <si>
    <t>Moriah King</t>
  </si>
  <si>
    <t>126 Russel st</t>
  </si>
  <si>
    <t>Jewett City</t>
  </si>
  <si>
    <t>#SB36515</t>
  </si>
  <si>
    <t>jessica.stockard@gmail.com</t>
  </si>
  <si>
    <t>Black Boy Zen Canvas Prints #KV - 24X36in</t>
  </si>
  <si>
    <t>Jessica Stockard</t>
  </si>
  <si>
    <t>1035 NE10th Avenue</t>
  </si>
  <si>
    <t>Apt 3</t>
  </si>
  <si>
    <t>Fort Lauderdale</t>
  </si>
  <si>
    <t>#SB36516</t>
  </si>
  <si>
    <t>81sanfran82@gmail.com</t>
  </si>
  <si>
    <t>Smoke Weed Everyday Hoodie - Joggers 3D #181221Xh - Joggers / 3XL / All Print</t>
  </si>
  <si>
    <t>joggers-6-1000000287915197</t>
  </si>
  <si>
    <t>Darrius Benton</t>
  </si>
  <si>
    <t>1712 Jefferson park ave + 18</t>
  </si>
  <si>
    <t>Charlottesville</t>
  </si>
  <si>
    <t>Stars of Milk Tobacco Weed Hoodie or Joggers #Xh - Unisex Joggers / 3XL / all print</t>
  </si>
  <si>
    <t>joggers6752255475866e</t>
  </si>
  <si>
    <t>#SB36517</t>
  </si>
  <si>
    <t>byersclc@yahoo.com</t>
  </si>
  <si>
    <t>Mickey Mouse Tropical Hawaiian Aloha Shirts #KV - 5XL / Full Print</t>
  </si>
  <si>
    <t>hawaiishirt-lg-5709</t>
  </si>
  <si>
    <t>Charlie Henderson</t>
  </si>
  <si>
    <t>1453 Old Fortsill Rd</t>
  </si>
  <si>
    <t>Byers Tx</t>
  </si>
  <si>
    <t>Baseball Camo Hawaiian Aloha Shirts #V - 5XL / Full Print</t>
  </si>
  <si>
    <t>hawaiishirt-88~6614965321882</t>
  </si>
  <si>
    <t>#SB36518</t>
  </si>
  <si>
    <t>realtalk1957@gmail.com</t>
  </si>
  <si>
    <t>Juneteenth Since 1865 African American Flag Baseball Jersey #090621l - 3XL / Full Print</t>
  </si>
  <si>
    <t>Donald Moore Sr</t>
  </si>
  <si>
    <t>3422 Summer Park Dr + #321</t>
  </si>
  <si>
    <t>#SB36519</t>
  </si>
  <si>
    <t>rjmartin122961@gmail.com</t>
  </si>
  <si>
    <t>Rebecca Martin</t>
  </si>
  <si>
    <t>12210 s. Strang Line Court</t>
  </si>
  <si>
    <t>Apt. 1108</t>
  </si>
  <si>
    <t>#SB36520</t>
  </si>
  <si>
    <t>jackaj02@msn.com</t>
  </si>
  <si>
    <t>Happy melanin Rugrats black classic unisex hoodie - Classic Unisex Hoodie / S / Black</t>
  </si>
  <si>
    <t>Alanza Jackson</t>
  </si>
  <si>
    <t>13016 Galena Creek Trail</t>
  </si>
  <si>
    <t>#SB36521</t>
  </si>
  <si>
    <t>zita1107@gmail.com</t>
  </si>
  <si>
    <t>US Navy Honor Proud Peace Car Seat Covers Set Of 2 - L 19.5" x W 18.7" / All print</t>
  </si>
  <si>
    <t>Seat-Cover-1000000295234661</t>
  </si>
  <si>
    <t>ZITA BROWN-BLANKENSHIP</t>
  </si>
  <si>
    <t>11620 Roper Boulevard</t>
  </si>
  <si>
    <t>#SB36522</t>
  </si>
  <si>
    <t>sweda111510@icloud.com</t>
  </si>
  <si>
    <t>Parcel Service Parcel Black Hoodie - Joggers 3D #V - Joggers / M / All Print</t>
  </si>
  <si>
    <t>Ryan Sweda</t>
  </si>
  <si>
    <t>476 Losson Rd</t>
  </si>
  <si>
    <t>Parcel Service Parcel Skull Brown Unisex AOP T-shirt - M / Full Print</t>
  </si>
  <si>
    <t>Custom name  skull parcel service guaranteed delivery unisex t-shirt 3D - M / Full Print</t>
  </si>
  <si>
    <t>#SB36523</t>
  </si>
  <si>
    <t>oakleybaybay@yahoo.com</t>
  </si>
  <si>
    <t>Personalized Name Star Wars Baseball Jersey - 2XL / Full Print</t>
  </si>
  <si>
    <t>anthony oakley</t>
  </si>
  <si>
    <t>5681 annie oakley dr</t>
  </si>
  <si>
    <t>Las vegas</t>
  </si>
  <si>
    <t>#SB36524</t>
  </si>
  <si>
    <t>eliasortega66@hotmail.com</t>
  </si>
  <si>
    <t>Elias Ortega</t>
  </si>
  <si>
    <t>9916 Sunnyside Ave</t>
  </si>
  <si>
    <t>Schiller Park</t>
  </si>
  <si>
    <t>#SB36525</t>
  </si>
  <si>
    <t>samuelcaudle14@gmail.com</t>
  </si>
  <si>
    <t>Samuel Caudle</t>
  </si>
  <si>
    <t>1126 lakeland drive</t>
  </si>
  <si>
    <t>Newport News</t>
  </si>
  <si>
    <t>#SB36526</t>
  </si>
  <si>
    <t>varsity30_2007@yahoo.com</t>
  </si>
  <si>
    <t>Britannia Jurentkuff</t>
  </si>
  <si>
    <t>46, Crow Hill St</t>
  </si>
  <si>
    <t>#SB36527</t>
  </si>
  <si>
    <t>ashworth.josh0716@gmail.com</t>
  </si>
  <si>
    <t>Joshua Ashworth</t>
  </si>
  <si>
    <t>1609 N Woods St</t>
  </si>
  <si>
    <t>sherman</t>
  </si>
  <si>
    <t>#SB36528</t>
  </si>
  <si>
    <t>ebblaisdell62@gmail.com</t>
  </si>
  <si>
    <t>I don't give a duck JP spare tire cover - Spare Tire Cover With Backup Camera Hole / 32 inches / All print</t>
  </si>
  <si>
    <t>10000077468365131-6</t>
  </si>
  <si>
    <t>Eugene Blaisdell</t>
  </si>
  <si>
    <t>135 Brittony Woods Dr</t>
  </si>
  <si>
    <t>Monroe</t>
  </si>
  <si>
    <t>#SB36529</t>
  </si>
  <si>
    <t>rodolfosotomayor7@gmail.com</t>
  </si>
  <si>
    <t>Rodolfo Sotomayor</t>
  </si>
  <si>
    <t>3659 SW 99 Av #8</t>
  </si>
  <si>
    <t>Original Of Guadalupe Virgin Mary Hoodie #KV - HOODIE RAGLAN SLEEVE / S / All Print</t>
  </si>
  <si>
    <t>1hoodie6875530625178</t>
  </si>
  <si>
    <t>#SB36530</t>
  </si>
  <si>
    <t>njacobson1560@gmail.com</t>
  </si>
  <si>
    <t>NICK JACOBSON</t>
  </si>
  <si>
    <t>120 brickyard road</t>
  </si>
  <si>
    <t>Menomonie</t>
  </si>
  <si>
    <t>#SB36531</t>
  </si>
  <si>
    <t>bagarazzidonna@gmail.com</t>
  </si>
  <si>
    <t>Black And White Bowling Polo Shirt - 3XL / Full Print</t>
  </si>
  <si>
    <t>Donna Bagarazzi</t>
  </si>
  <si>
    <t>155, 4th St</t>
  </si>
  <si>
    <t>2c</t>
  </si>
  <si>
    <t>Ridgefield Park</t>
  </si>
  <si>
    <t>Bowling Girl I'm A Classy Sassy And A Bit Smart Assy Pink Polo Shirt #150222h - XL / Full Print</t>
  </si>
  <si>
    <t>Black And White Bowling Polo Shirt - 5XL / Full Print</t>
  </si>
  <si>
    <t>#SB36532</t>
  </si>
  <si>
    <t>nhtimberwolf@yahoo.com</t>
  </si>
  <si>
    <t>Walt Disney World 50th Anniversary Unisex T-Shirt #KV - Unisex Short Sleeve Classic Tee / BLACK / XL</t>
  </si>
  <si>
    <t>tee-7-7024544088218</t>
  </si>
  <si>
    <t>Kimberly Butland</t>
  </si>
  <si>
    <t>28, Birch Ridge Trl</t>
  </si>
  <si>
    <t>Nashua</t>
  </si>
  <si>
    <t>Walt Disney World 50th Anniversary Unisex T-Shirt #KV - Unisex Short Sleeve Classic Tee / BLACK / S</t>
  </si>
  <si>
    <t>tee-1-7024544088218</t>
  </si>
  <si>
    <t>#SB36533</t>
  </si>
  <si>
    <t>bodybarn50@msn.com</t>
  </si>
  <si>
    <t>Mcdonald’S camo custom name hoodie 3D #KV - AOP Unisex Raglan Hoodie / M / All print</t>
  </si>
  <si>
    <t>Colette Kramme</t>
  </si>
  <si>
    <t>PO Box 957</t>
  </si>
  <si>
    <t>#SB36534</t>
  </si>
  <si>
    <t>Cierrajones2253@gmail.com</t>
  </si>
  <si>
    <t>Black Queen Purple Butterflies Canvas #KV - 24X36in</t>
  </si>
  <si>
    <t>Cierra Finney</t>
  </si>
  <si>
    <t>403, Balfour Dr</t>
  </si>
  <si>
    <t>Winter Park</t>
  </si>
  <si>
    <t>#SB36535</t>
  </si>
  <si>
    <t>heatherluke1975@gmail.com</t>
  </si>
  <si>
    <t>Skull Messy Bun ABCDF You tie dye AOP T-shirt #HD - XL / All Print</t>
  </si>
  <si>
    <t>Heather Luke</t>
  </si>
  <si>
    <t>273 Sunny Brook Road</t>
  </si>
  <si>
    <t>Grenada</t>
  </si>
  <si>
    <t>Skull Fire ABCDF You AOP T-shirt #HD - 2XL / All Print</t>
  </si>
  <si>
    <t>#SB36536</t>
  </si>
  <si>
    <t>sippsarah@yahoo.com</t>
  </si>
  <si>
    <t>Jeep custom name Fleece Blanket #HD - 60x80 in</t>
  </si>
  <si>
    <t>Sarah Sipp</t>
  </si>
  <si>
    <t>703 Athenia Way</t>
  </si>
  <si>
    <t>Duncanville</t>
  </si>
  <si>
    <t>#SB36537</t>
  </si>
  <si>
    <t>sswanson7114@sbcglobal.net</t>
  </si>
  <si>
    <t>Stacey Swanson</t>
  </si>
  <si>
    <t>19215 Aspen Ct</t>
  </si>
  <si>
    <t>Mokena</t>
  </si>
  <si>
    <t>done, báo hệ thống mer</t>
  </si>
  <si>
    <t>#SB36538</t>
  </si>
  <si>
    <t>clittle423@gmail.com</t>
  </si>
  <si>
    <t>Personalized U.S Navy Proudly Served Rank 3D Spare Tire Cover #Va - All print / 30 inches / Spare Tire Cover with Print On Demand</t>
  </si>
  <si>
    <t>spare-tire-1000000289871236</t>
  </si>
  <si>
    <t>Crystal Strong</t>
  </si>
  <si>
    <t>975 W Hermiston AVE</t>
  </si>
  <si>
    <t>C</t>
  </si>
  <si>
    <t>Hermiston</t>
  </si>
  <si>
    <t>#SB36539</t>
  </si>
  <si>
    <t>arran.c.collins@gmail.com</t>
  </si>
  <si>
    <t>Hawaiian Aloha Shirts Brad Pitt Fight Club #DH - XL / Full Print</t>
  </si>
  <si>
    <t>hawaiishirt-4-6845095968922</t>
  </si>
  <si>
    <t>Arran Collins</t>
  </si>
  <si>
    <t>213 Grassy Ridge Terrace</t>
  </si>
  <si>
    <t>Purcellville</t>
  </si>
  <si>
    <t>#SB36540</t>
  </si>
  <si>
    <t>hammonssam46@gmail.com</t>
  </si>
  <si>
    <t>101st airborne Vietnam Fleece Bomber Jacket #171221Xh - L / Full Print</t>
  </si>
  <si>
    <t>samuel hammons jr</t>
  </si>
  <si>
    <t>800 dripping springs rd</t>
  </si>
  <si>
    <t>Manchester</t>
  </si>
  <si>
    <t>#SB36541</t>
  </si>
  <si>
    <t>jonmcginty@yahoo.com</t>
  </si>
  <si>
    <t>KFG Keep F'N Going Unisex T-Shirt - XL / Full Print</t>
  </si>
  <si>
    <t>TEE-4-6982321045658</t>
  </si>
  <si>
    <t>Jonathan McGinty</t>
  </si>
  <si>
    <t>2651 Walker Drive</t>
  </si>
  <si>
    <t>Valparaiso</t>
  </si>
  <si>
    <t>#SB36542</t>
  </si>
  <si>
    <t>annaferriera03@gmail.com</t>
  </si>
  <si>
    <t>Personalized Color Her King His Queen Crown Couple Hoodie or Joggers #Xh - Unisex Joggers / M / His Queen</t>
  </si>
  <si>
    <t>Anna Ferriera</t>
  </si>
  <si>
    <t>214, N Jordan St + 2</t>
  </si>
  <si>
    <t>#SB36543</t>
  </si>
  <si>
    <t>jlostrand@hotmail.com</t>
  </si>
  <si>
    <t>Janice Clutterham</t>
  </si>
  <si>
    <t>1068 Grazer Ln.</t>
  </si>
  <si>
    <t>Prescott</t>
  </si>
  <si>
    <t>#SB36544</t>
  </si>
  <si>
    <t>lyndsey.lanning@hotmail.com</t>
  </si>
  <si>
    <t>Couple MK mouse love soul &amp; mate classic unisex hoodie - Classic Unisex Hoodie / 5XL / Red</t>
  </si>
  <si>
    <t>6950848921754-8</t>
  </si>
  <si>
    <t>Lyndsey Lanning</t>
  </si>
  <si>
    <t>3351, Bonaparte Ave</t>
  </si>
  <si>
    <t>Couple MK mouse love soul &amp; mate classic unisex hoodie - Classic Unisex Hoodie / 2XL / Red</t>
  </si>
  <si>
    <t>6950848921754-5</t>
  </si>
  <si>
    <t>#SB36545</t>
  </si>
  <si>
    <t>jlneal66@yahoo.com</t>
  </si>
  <si>
    <t>Parcel Service Parcel Lover Clunky Sneakers #V - Men / 14 / Black</t>
  </si>
  <si>
    <t>Leighanne Neal</t>
  </si>
  <si>
    <t>4398 SE 13th St.</t>
  </si>
  <si>
    <t>#SB36546</t>
  </si>
  <si>
    <t>roccovelardo67@gmail.com</t>
  </si>
  <si>
    <t>Awesome Jesus Is My God Lion Blue Hoodie 3D All over print #v - HOODIE RAGLAN SLEEVE ZIP-UP / 5XL / All Print</t>
  </si>
  <si>
    <t>6107810168986-16</t>
  </si>
  <si>
    <t>Rocco Velardo</t>
  </si>
  <si>
    <t>8863 kimzey rd</t>
  </si>
  <si>
    <t>Tamaroa</t>
  </si>
  <si>
    <t>#SB36547</t>
  </si>
  <si>
    <t>carriest.swithers@gmail.com</t>
  </si>
  <si>
    <t>Disney 50th anniversary custom name Baseball Jersey #KV - 5XL / Full Print</t>
  </si>
  <si>
    <t>Carrie Bressman-St.Swithers</t>
  </si>
  <si>
    <t>2185 N Pasadena St</t>
  </si>
  <si>
    <t>Hawaiian Aloha Shirts Irish St Patrick's Day Green Hat and Shamrock #2302L - 2XL / Full Print</t>
  </si>
  <si>
    <t>hawaiishirt-5-6635531141362</t>
  </si>
  <si>
    <t>#SB36548</t>
  </si>
  <si>
    <t>lockskinbobby@icloud.com</t>
  </si>
  <si>
    <t>Robert Lockskin</t>
  </si>
  <si>
    <t>263, S Cliff St</t>
  </si>
  <si>
    <t>Butler</t>
  </si>
  <si>
    <t>#SB36549</t>
  </si>
  <si>
    <t>safadyb@yahoo.com</t>
  </si>
  <si>
    <t>Personalized Name &amp; Birthday Month The beast inside me is sleeping not dead purple black wolf girl Hoodie - Joggers #91221h - AOP Unisex Joggers / S / All Print</t>
  </si>
  <si>
    <t>Bobby Safady</t>
  </si>
  <si>
    <t>1215 Craddock Way</t>
  </si>
  <si>
    <t>Macon</t>
  </si>
  <si>
    <t>Personalized Name &amp; Birthday Month The beast inside me is sleeping not dead purple black wolf girl Hoodie - Joggers #91221h - AOP Unisex Raglan Zip Hoodie / S / All Print</t>
  </si>
  <si>
    <t>7004006678682-17</t>
  </si>
  <si>
    <t>#SB36550</t>
  </si>
  <si>
    <t>Danielahernandez2802@gmail.com</t>
  </si>
  <si>
    <t>Personalized Name Mexico Eagle Baseball jersey #v - 2XL / Full Print</t>
  </si>
  <si>
    <t>6973910286490-baseballjersey-5</t>
  </si>
  <si>
    <t>Daniela Valdez</t>
  </si>
  <si>
    <t>1851, W University Dr</t>
  </si>
  <si>
    <t>#SB36551</t>
  </si>
  <si>
    <t>blaiseoakley1989@icloud.com</t>
  </si>
  <si>
    <t>Blaise Oakley</t>
  </si>
  <si>
    <t>1643  S 22nd St</t>
  </si>
  <si>
    <t>Sheboygan</t>
  </si>
  <si>
    <t>Ly, vinh</t>
  </si>
  <si>
    <t>#SB36552</t>
  </si>
  <si>
    <t>baba4java@hotmail.com</t>
  </si>
  <si>
    <t>FedEx Express Corporation Clunky Sneakers Shoes #Kv - Women / 7 / Black</t>
  </si>
  <si>
    <t>Barbara Stafford</t>
  </si>
  <si>
    <t>210 North Ector Drive + 535</t>
  </si>
  <si>
    <t>Euless</t>
  </si>
  <si>
    <t>#SB36553</t>
  </si>
  <si>
    <t>twortherly@gmail.com</t>
  </si>
  <si>
    <t>Custom Name US Marine Corps Veteran Yellow Black Baseball Jersey #v - L / Full Print</t>
  </si>
  <si>
    <t>Antonio Wortherly</t>
  </si>
  <si>
    <t>1055 Pinecrest Drive</t>
  </si>
  <si>
    <t>Forest Park</t>
  </si>
  <si>
    <t>Custom Name US Marine Corps Veteran Red Baseball Jersey#v - L / Full Print</t>
  </si>
  <si>
    <t>#SB36554</t>
  </si>
  <si>
    <t>#SB36555</t>
  </si>
  <si>
    <t>mzsmith1130@yahoo.com</t>
  </si>
  <si>
    <t>Adrienne Smith</t>
  </si>
  <si>
    <t>11350, S Hermosa Ave</t>
  </si>
  <si>
    <t>#SB36556</t>
  </si>
  <si>
    <t>arizonachriss30@gmail.com</t>
  </si>
  <si>
    <t>Custom name simple  parcel service logo black brown hoodie 3D #v - AOP Unisex Raglan Hoodie / 2XL / Black</t>
  </si>
  <si>
    <t>Arizona Chriss</t>
  </si>
  <si>
    <t>5418, Catharine St</t>
  </si>
  <si>
    <t>#SB36557</t>
  </si>
  <si>
    <t>jamrousselle@yahoo.com</t>
  </si>
  <si>
    <t>Honey bee Car Hanging Ornament #Vn - 1pcs / All print</t>
  </si>
  <si>
    <t>ornaments</t>
  </si>
  <si>
    <t>Judy Rousselle</t>
  </si>
  <si>
    <t>1378 CR 4450</t>
  </si>
  <si>
    <t>Cherryvale</t>
  </si>
  <si>
    <t>#SB36558</t>
  </si>
  <si>
    <t>pamsmith2019@icloud.com</t>
  </si>
  <si>
    <t>Girl Boss Empire Canvas Prints #DH - 16X24in</t>
  </si>
  <si>
    <t>Pamela Jenkins-Smith</t>
  </si>
  <si>
    <t>1157, Watt Ave</t>
  </si>
  <si>
    <t>#SB36559</t>
  </si>
  <si>
    <t>bill.paczowski@simfoods.com</t>
  </si>
  <si>
    <t>Us Marine I’M A Grumpy Old Usmc Veteran Bulldog custom name hoodie 3D #KV - AOP Unisex Raglan Hoodie / 2XL / Military green</t>
  </si>
  <si>
    <t>William Paczowski</t>
  </si>
  <si>
    <t>1392 E Main St</t>
  </si>
  <si>
    <t>Gentry</t>
  </si>
  <si>
    <t>#SB36560</t>
  </si>
  <si>
    <t>winter813@yahoo.com</t>
  </si>
  <si>
    <t>Father's Day Gift US Navy Army American Flag Gold custom name Hoodie 3D #H - HOODIE RAGLAN SLEEVE / 2XL / All Print</t>
  </si>
  <si>
    <t>Catalina Garza</t>
  </si>
  <si>
    <t>P.O. BOX 64</t>
  </si>
  <si>
    <t>Ludington</t>
  </si>
  <si>
    <t>Father's Day Gift US Navy Army American Flag Skull Blue custom name Hoodie 3D #H - HOODIE RAGLAN SLEEVE / 2XL / All Print</t>
  </si>
  <si>
    <t>#SB36561</t>
  </si>
  <si>
    <t>psaxon88@gmail.com</t>
  </si>
  <si>
    <t>Star Cloud &amp; moon custom name Night Light For Kids Bedroom #HD - Default / All print</t>
  </si>
  <si>
    <t>Lisa Saxon</t>
  </si>
  <si>
    <t>200 Timbergate Lane</t>
  </si>
  <si>
    <t>RINCON</t>
  </si>
  <si>
    <t>Rainbow Cloud custom Name Night Light For Kids Bedroom #HD - Default / All print</t>
  </si>
  <si>
    <t>#SB36562</t>
  </si>
  <si>
    <t>dekeon3396@gmail.com</t>
  </si>
  <si>
    <t>Dekeon Snowden</t>
  </si>
  <si>
    <t>22 Firestone Drive</t>
  </si>
  <si>
    <t>Rochester</t>
  </si>
  <si>
    <t>#SB36563</t>
  </si>
  <si>
    <t>mr.ashtonwhite@yahoo.com</t>
  </si>
  <si>
    <t>American Airlines Hoodie 3D #DH - AOP UNISEX HOODIE / M / All Print</t>
  </si>
  <si>
    <t>hoodie-2-1000000283691345</t>
  </si>
  <si>
    <t>ashton white</t>
  </si>
  <si>
    <t>13290 Noel Road</t>
  </si>
  <si>
    <t>#SB36564</t>
  </si>
  <si>
    <t>melaniepeaceml@aol.com</t>
  </si>
  <si>
    <t>Funny Giraffes Family Canvas Prints #109L - 24X36in</t>
  </si>
  <si>
    <t>Melanie Alvarez</t>
  </si>
  <si>
    <t>79 Zuella drive</t>
  </si>
  <si>
    <t>#SB36565</t>
  </si>
  <si>
    <t>cheryl5233@comcast.net</t>
  </si>
  <si>
    <t>Only You Can Prevent Communism Unisex T-Shirt 3D #KV - 4XL / Full Print</t>
  </si>
  <si>
    <t>unisextshirt-6954540662938-7</t>
  </si>
  <si>
    <t>cheryl scannapieco</t>
  </si>
  <si>
    <t>928 w moss mill rd</t>
  </si>
  <si>
    <t>EGG HARBOR CITY</t>
  </si>
  <si>
    <t>#SB36566</t>
  </si>
  <si>
    <t>keishanacrenshaw@gmail.com</t>
  </si>
  <si>
    <t>Christian Jesus Way Maker Miracle Worker Lion Hoodie 3D #v - HOODIE RAGLAN SLEEVE / XL / All print</t>
  </si>
  <si>
    <t>6582745727130-4</t>
  </si>
  <si>
    <t>James Crenshaw</t>
  </si>
  <si>
    <t>316 Cherokee Trail</t>
  </si>
  <si>
    <t>Benton Harbor</t>
  </si>
  <si>
    <t>#SB36567</t>
  </si>
  <si>
    <t>jlincoln202@gmail.com</t>
  </si>
  <si>
    <t>I Am Storm Black Nurse custom name Canvas Prints #KV - 16X24in</t>
  </si>
  <si>
    <t>Justin Lincoln</t>
  </si>
  <si>
    <t>351, Terra Alta Dr</t>
  </si>
  <si>
    <t>Aylett</t>
  </si>
  <si>
    <t>#SB36568</t>
  </si>
  <si>
    <t>svines7@gmail.com</t>
  </si>
  <si>
    <t>Customizable Personalized Your Own Photos To Cartoon Personalized Name Duvet Cover Bedding Set #2906L - US Twin</t>
  </si>
  <si>
    <t>Simbrianna Vines</t>
  </si>
  <si>
    <t>267 Mather St</t>
  </si>
  <si>
    <t>#SB36569</t>
  </si>
  <si>
    <t>lori.banon@tripointehomes.com</t>
  </si>
  <si>
    <t>Eagles Canada Flag &amp; American Flag Wall Art Metal Cut Sign #KV - All print / 12x12inch</t>
  </si>
  <si>
    <t>LORRAINE Banon</t>
  </si>
  <si>
    <t>1250 CORONA POINTE COURT + 600</t>
  </si>
  <si>
    <t>#SB36570</t>
  </si>
  <si>
    <t>kgaddis71@gmail.com</t>
  </si>
  <si>
    <t>Disney Drinking Team Drinking Around the World Unisex T-Shirt 3D #KV - XL / Full print</t>
  </si>
  <si>
    <t>Kelly Gaddis</t>
  </si>
  <si>
    <t>704 W Warren St</t>
  </si>
  <si>
    <t>Mitchell</t>
  </si>
  <si>
    <t>Disney Drinking Team Drinking Around the World Unisex T-Shirt 3D #KV - L / Full print</t>
  </si>
  <si>
    <t>Disney Drinking Team Drinking Around the World Unisex T-Shirt 3D #KV - 2XL / Full print</t>
  </si>
  <si>
    <t>TEE-6975072927898-5</t>
  </si>
  <si>
    <t>#SB36571</t>
  </si>
  <si>
    <t>kristidewanz@gmail.com</t>
  </si>
  <si>
    <t>Christian Faith God Butterfly Galaxy 3D Hoodie or Legging #H - HOODIE RAGLAN SLEEVE ZIP-UP / XL / All Print</t>
  </si>
  <si>
    <t>hoodiezipper-4-6618843512986</t>
  </si>
  <si>
    <t>Kristi DeWanz</t>
  </si>
  <si>
    <t>1000 Edgerton St Apt 1207</t>
  </si>
  <si>
    <t>Christian Faith God Butterfly Galaxy 3D Hoodie or Legging #H - LEGGING / XL / All Print</t>
  </si>
  <si>
    <t>legging-4-6618843512986</t>
  </si>
  <si>
    <t>#SB36572</t>
  </si>
  <si>
    <t>jgravely5@aol.com</t>
  </si>
  <si>
    <t>Jimmy Gravely</t>
  </si>
  <si>
    <t>339 Blacksnake Road</t>
  </si>
  <si>
    <t>PICKENS</t>
  </si>
  <si>
    <t>#SB36573</t>
  </si>
  <si>
    <t>Clsessoms89@gmail.com</t>
  </si>
  <si>
    <t>Lilo Stitch White Shoes J13 Sneakers #Lk - Women / 8 / White</t>
  </si>
  <si>
    <t>Christopher Sessoms</t>
  </si>
  <si>
    <t>31 rustic ridge ln.</t>
  </si>
  <si>
    <t>#SB36574</t>
  </si>
  <si>
    <t>margemcgraw@gmail.com</t>
  </si>
  <si>
    <t>Margie McGraw</t>
  </si>
  <si>
    <t>S13009, Shifflet Rd + 67</t>
  </si>
  <si>
    <t>Spring Green, Town of</t>
  </si>
  <si>
    <t>#SB36575</t>
  </si>
  <si>
    <t>Jonathandurbin45@gmail.com</t>
  </si>
  <si>
    <t>Dart Blue fire Custom Name Polo Shirt #KV - L / Full Print</t>
  </si>
  <si>
    <t>Jonathan Durbin</t>
  </si>
  <si>
    <t>2801 firstavenue</t>
  </si>
  <si>
    <t>Apartment 2</t>
  </si>
  <si>
    <t>Hibbing</t>
  </si>
  <si>
    <t>Dart Blue fire Custom Name Polo Shirt #KV - 2XL / Full Print</t>
  </si>
  <si>
    <t>#SB36576</t>
  </si>
  <si>
    <t>wingsfan664@gmail.com</t>
  </si>
  <si>
    <t>Personalized U.S Navy Veteran American Leather Bomber Jacket #Xh - M / Full Print</t>
  </si>
  <si>
    <t>Robert Brawdy</t>
  </si>
  <si>
    <t>15810 beech daly lot 248</t>
  </si>
  <si>
    <t>#SB36577</t>
  </si>
  <si>
    <t>sammyh1226@gmail.com</t>
  </si>
  <si>
    <t>Hawaiian Aloha Shirts Busch Light Corn - XL / Full Print</t>
  </si>
  <si>
    <t>hawaiishirt-4-6827810979994</t>
  </si>
  <si>
    <t>Sammy Groh</t>
  </si>
  <si>
    <t>2855 400th Street</t>
  </si>
  <si>
    <t>Riceville</t>
  </si>
  <si>
    <t>#SB36578</t>
  </si>
  <si>
    <t>Kavanaugh414@gmail.com</t>
  </si>
  <si>
    <t>Faith Over Fear Jesus Version 2 White Shoes J13 Sneakers #170222Lk - Women / 9 / white</t>
  </si>
  <si>
    <t>Elizabeth Winfrey</t>
  </si>
  <si>
    <t>1695 Felten Rd Apt B</t>
  </si>
  <si>
    <t xml:space="preserve">Aurora  </t>
  </si>
  <si>
    <t>60505-6921</t>
  </si>
  <si>
    <t>Christian Jesus - God is bigger than Lion King Blue Black Hoodie 3D #v - HOODIE RAGLAN SLEEVE / 5XL / All Print</t>
  </si>
  <si>
    <t>1695 felted rd</t>
  </si>
  <si>
    <t>#SB36579</t>
  </si>
  <si>
    <t>lafayepage@ymail.com</t>
  </si>
  <si>
    <t>Came Of Billiard Brown Hoodie 3D - AOP Unisex Raglan Hoodie / 4XL / All print</t>
  </si>
  <si>
    <t>6751828508826-35</t>
  </si>
  <si>
    <t>Brandi Maben</t>
  </si>
  <si>
    <t>2292 Robbie Lee Rd</t>
  </si>
  <si>
    <t>Nesbit</t>
  </si>
  <si>
    <t>#SB36580</t>
  </si>
  <si>
    <t>deanaarkansas@gmail.com</t>
  </si>
  <si>
    <t>Amazing Christian Jesus Faith Over Fear Brown Leather Pattern Hoodie 3D All over print #221121h - HOODIE RAGLAN SLEEVE / L / All Print</t>
  </si>
  <si>
    <t>6663466418330-25</t>
  </si>
  <si>
    <t>Deana Robertson</t>
  </si>
  <si>
    <t>7437, Sr 124</t>
  </si>
  <si>
    <t>Russellville</t>
  </si>
  <si>
    <t>#SB36581</t>
  </si>
  <si>
    <t>mcormier3180@icloud.com</t>
  </si>
  <si>
    <t>Personalized Dunkin Donut Clunky Sneakers Shoes #101221Lk - Women / 9 / Black</t>
  </si>
  <si>
    <t>Michelle Cormier</t>
  </si>
  <si>
    <t>91, Ballardvale Dr</t>
  </si>
  <si>
    <t>White River Junction</t>
  </si>
  <si>
    <t>#SB36582</t>
  </si>
  <si>
    <t>mariamaranto43@gmail.com</t>
  </si>
  <si>
    <t>Personalized Name - Month June Girl Birthday Hoodie 3D #24421V - AOP UNISEX HOODIE / XL / All Print</t>
  </si>
  <si>
    <t>hoodie-thl-24334</t>
  </si>
  <si>
    <t>Maria Maranto</t>
  </si>
  <si>
    <t>775, Cherokee Dr</t>
  </si>
  <si>
    <t>Lancaster</t>
  </si>
  <si>
    <t>#SB36583</t>
  </si>
  <si>
    <t>canales_liza@yahoo.com</t>
  </si>
  <si>
    <t>Stand For The Flag Kneel For The Cross Jesus Baseball Jersey #DH - L / Full Print</t>
  </si>
  <si>
    <t>baseballjersey-thl-12</t>
  </si>
  <si>
    <t>Elizabeth Canales</t>
  </si>
  <si>
    <t>1406 Vidaurri Ave</t>
  </si>
  <si>
    <t xml:space="preserve">Laredo </t>
  </si>
  <si>
    <t>78040-6862</t>
  </si>
  <si>
    <t>#SB36584</t>
  </si>
  <si>
    <t>173Rd Airborne Brigade Black Hoodie 3D #V - AOP UNISEX HOODIE / 3XL / All Print</t>
  </si>
  <si>
    <t>hoodie-6-1000000282773508</t>
  </si>
  <si>
    <t>room 151</t>
  </si>
  <si>
    <t>#SB36585</t>
  </si>
  <si>
    <t>Domsmom217@yahoo.com</t>
  </si>
  <si>
    <t>Dorothy Visconti</t>
  </si>
  <si>
    <t>9 West Madison Street</t>
  </si>
  <si>
    <t>East Islip</t>
  </si>
  <si>
    <t>Mk Fantasia 50th Anniversary Of Magic Disney hoodie 3d #HD - AOP Unisex Raglan Zip Hoodie / L / All print</t>
  </si>
  <si>
    <t>#SB36586</t>
  </si>
  <si>
    <t>mommabear2902@gmail.com</t>
  </si>
  <si>
    <t>Carrie Malloy</t>
  </si>
  <si>
    <t>71, Martha Dr</t>
  </si>
  <si>
    <t>Mickey so cute - We deliver for you t-shirt 3D #210222h - 3XL / Full Print</t>
  </si>
  <si>
    <t>Mickey so cute - We deliver for you t-shirt 3D #210222h - 2XL / Full Print</t>
  </si>
  <si>
    <t>#SB36587</t>
  </si>
  <si>
    <t>#SB36588</t>
  </si>
  <si>
    <t>csaj@sbcglobal.net</t>
  </si>
  <si>
    <t>Star Wars Hawaiian Aloha Shirts #KV - L / Full Print</t>
  </si>
  <si>
    <t>hawaiishirt-3-1000000281990486</t>
  </si>
  <si>
    <t>Susanne Sahagun</t>
  </si>
  <si>
    <t>1204, Golf Course Pkwy</t>
  </si>
  <si>
    <t>Davenport</t>
  </si>
  <si>
    <t>#SB36589</t>
  </si>
  <si>
    <t>dwayne.a.caldwell@gmail.com</t>
  </si>
  <si>
    <t>Dwayne Caldwell</t>
  </si>
  <si>
    <t>12420 Woodbriar Dr</t>
  </si>
  <si>
    <t>Moreno Valley</t>
  </si>
  <si>
    <t>#SB36590</t>
  </si>
  <si>
    <t>ericanowden@gmail.com</t>
  </si>
  <si>
    <t>Rugrats watercolor black hoodie 3D #131221h - AOP Unisex Raglan Zip Hoodie / M / All print</t>
  </si>
  <si>
    <t>Erica Nowden</t>
  </si>
  <si>
    <t>4114 Esseldale Dr.</t>
  </si>
  <si>
    <t>Saint Ann</t>
  </si>
  <si>
    <t>#SB36591</t>
  </si>
  <si>
    <t>Lulubummer@yahoo.com</t>
  </si>
  <si>
    <t>Custom name &amp; department workwear with American flag neon yellow hoodie 3D - AOP Unisex Raglan Hoodie / XL / All print</t>
  </si>
  <si>
    <t>1000000286739441-15</t>
  </si>
  <si>
    <t>Preston Kline</t>
  </si>
  <si>
    <t>204, Cobble Hill Rd</t>
  </si>
  <si>
    <t>Eagle Bridge</t>
  </si>
  <si>
    <t>#SB36592</t>
  </si>
  <si>
    <t>crzyhrseaz72@gmail.com</t>
  </si>
  <si>
    <t>Boba Fett Born to Hunt unisex t-shirt 3d #KV - XL / Full Print</t>
  </si>
  <si>
    <t>Leo Sandoval</t>
  </si>
  <si>
    <t>5428 W Grove St</t>
  </si>
  <si>
    <t>Laveen</t>
  </si>
  <si>
    <t>#SB36593</t>
  </si>
  <si>
    <t>Berkeleyflower@yahoo.com</t>
  </si>
  <si>
    <t>Hippie car red Phone Cases #KV - Full Print / IP 7/8 Plus</t>
  </si>
  <si>
    <t>Phone Cases-6980808671386-4</t>
  </si>
  <si>
    <t>Kristin Labbate</t>
  </si>
  <si>
    <t>1660 Cougar Trail</t>
  </si>
  <si>
    <t>#SB36594</t>
  </si>
  <si>
    <t>anthonymanzione@yahoo.com</t>
  </si>
  <si>
    <t>Custom name and number Soccer Success is no accident canvas wall art print #h - 12X18in / Full print</t>
  </si>
  <si>
    <t>6984304263322-1</t>
  </si>
  <si>
    <t>Master Matthew Manzione</t>
  </si>
  <si>
    <t>10, Avolet Ct</t>
  </si>
  <si>
    <t>Mt Sinai</t>
  </si>
  <si>
    <t>#SB36595</t>
  </si>
  <si>
    <t>Brittany.hoodja@gotmoxie.com</t>
  </si>
  <si>
    <t>Neon Bowling This Is How I Roll Hawaii Shirts - S / Full Print</t>
  </si>
  <si>
    <t>6955477401754-1</t>
  </si>
  <si>
    <t>Brittany Hoodja</t>
  </si>
  <si>
    <t>14 Worlds Fair Dr</t>
  </si>
  <si>
    <t>Suite D</t>
  </si>
  <si>
    <t>732-357-2800</t>
  </si>
  <si>
    <t>Neon Bowling This Is How I Roll Hawaii Shirts - M / Full Print</t>
  </si>
  <si>
    <t>6955477401754-2</t>
  </si>
  <si>
    <t>Neon Bowling This Is How I Roll Hawaii Shirts - XL / Full Print</t>
  </si>
  <si>
    <t>6955477401754-4</t>
  </si>
  <si>
    <t>Neon Bowling This Is How I Roll Hawaii Shirts - 2XL / Full Print</t>
  </si>
  <si>
    <t>6955477401754-5</t>
  </si>
  <si>
    <t>Neon Bowling This Is How I Roll Hawaii Shirts - 4XL / Full Print</t>
  </si>
  <si>
    <t>6955477401754-7</t>
  </si>
  <si>
    <t>#SB36596</t>
  </si>
  <si>
    <t>chunhuama1@hotmail.com</t>
  </si>
  <si>
    <t>Galaxy  postal service woman pink unisex t-shirt 3D - L / Full Print</t>
  </si>
  <si>
    <t>1000000274768304-3</t>
  </si>
  <si>
    <t>Sophia Schaefer</t>
  </si>
  <si>
    <t>220 echelon rd</t>
  </si>
  <si>
    <t>apt 6</t>
  </si>
  <si>
    <t>voorhees</t>
  </si>
  <si>
    <t>Galaxy  postal service woman pink unisex t-shirt 3D - M / Full Print</t>
  </si>
  <si>
    <t>1000000274768304-2</t>
  </si>
  <si>
    <t>#SB36597</t>
  </si>
  <si>
    <t>mc@jasonzyourmc.com</t>
  </si>
  <si>
    <t>jason zarifis</t>
  </si>
  <si>
    <t>3175 Armour Terrace</t>
  </si>
  <si>
    <t>North Port</t>
  </si>
  <si>
    <t>#SB36598</t>
  </si>
  <si>
    <t>cody.barctrucking@gmail.com</t>
  </si>
  <si>
    <t>Bull Riding Rodeo Flag Clunky Sneakers - Men / 8 / Black</t>
  </si>
  <si>
    <t>Cody Campbell</t>
  </si>
  <si>
    <t>23968 Elbert street</t>
  </si>
  <si>
    <t>Elbert</t>
  </si>
  <si>
    <t>#SB36599</t>
  </si>
  <si>
    <t>andyoganes@gmail.com</t>
  </si>
  <si>
    <t>Love beach &amp; turtle JP spare tire cover #041221h - All print / 32 inches</t>
  </si>
  <si>
    <t>100000032563946-30</t>
  </si>
  <si>
    <t>Andrea Oganes</t>
  </si>
  <si>
    <t>2650 West Market St #410B</t>
  </si>
  <si>
    <t>Lima</t>
  </si>
  <si>
    <t>#SB36600</t>
  </si>
  <si>
    <t>Seslea_luna@yahoo.com</t>
  </si>
  <si>
    <t>Let's Go Brandon Messy Bun America Flag Bleached T-shirt 2D #KV - M / BLACK</t>
  </si>
  <si>
    <t>TEE-3-7036828680346</t>
  </si>
  <si>
    <t>Seslea D Luna</t>
  </si>
  <si>
    <t>2541 GREENBRIAR DR</t>
  </si>
  <si>
    <t>Abilene</t>
  </si>
  <si>
    <t>Let's Go Brandon America Flag Bleached T-shirt 2D #KV - S / BLACK</t>
  </si>
  <si>
    <t>TEE-1-1000000277543042</t>
  </si>
  <si>
    <t>#SB36601</t>
  </si>
  <si>
    <t>ethanmarrone427@gmail.com</t>
  </si>
  <si>
    <t>Ethan Marrone</t>
  </si>
  <si>
    <t>40, S Main St</t>
  </si>
  <si>
    <t>#SB36602</t>
  </si>
  <si>
    <t>vidrinekatie@email.com</t>
  </si>
  <si>
    <t>Katie Vidrine</t>
  </si>
  <si>
    <t>1102, Tate Cove Rd</t>
  </si>
  <si>
    <t>Ville Platte</t>
  </si>
  <si>
    <t>#SB36603</t>
  </si>
  <si>
    <t>aokdavis@aol.com</t>
  </si>
  <si>
    <t>Trippy Skull Sunflower Unisex Hawaiian Shirts - L / Full Print</t>
  </si>
  <si>
    <t>6814557733018-3</t>
  </si>
  <si>
    <t>richard davis</t>
  </si>
  <si>
    <t>1117 pheasant cir</t>
  </si>
  <si>
    <t>winter springs</t>
  </si>
  <si>
    <t>#SB36604</t>
  </si>
  <si>
    <t>elliszach777@aol.com</t>
  </si>
  <si>
    <t>Zachary Ellis</t>
  </si>
  <si>
    <t>6302 Johns RD</t>
  </si>
  <si>
    <t>#SB36605</t>
  </si>
  <si>
    <t>shorty.shover@gmail.com</t>
  </si>
  <si>
    <t>Jeep custom name Leather Jacket Hooded #KV - 2XL / Black</t>
  </si>
  <si>
    <t>Richard Shover</t>
  </si>
  <si>
    <t>99 Jefferson Dr</t>
  </si>
  <si>
    <t>Palmyra</t>
  </si>
  <si>
    <t>#SB36606</t>
  </si>
  <si>
    <t>larry3739@gmail.com</t>
  </si>
  <si>
    <t>My Billiard Pool Strategy is Top Secret Polo Shirt #Xh - XL / Full Print</t>
  </si>
  <si>
    <t>POLO-SULY-1H</t>
  </si>
  <si>
    <t>Larry Frey</t>
  </si>
  <si>
    <t>2123 HOBSON RD</t>
  </si>
  <si>
    <t>Billiard Pool Retro Vintage Hawaiian Shirts #Xh - S / Full Print</t>
  </si>
  <si>
    <t>hawaiishirt-1000000319521158</t>
  </si>
  <si>
    <t>#SB36607</t>
  </si>
  <si>
    <t>addaleia@gmail.com</t>
  </si>
  <si>
    <t>Addaleia Beer</t>
  </si>
  <si>
    <t>1028, Philadelphia St + Apartment 3208</t>
  </si>
  <si>
    <t>#SB36608</t>
  </si>
  <si>
    <t>bigoe50@gmail.com</t>
  </si>
  <si>
    <t>Busch Light Hologram Custom Name Baseball jersey #KV - XL / Full Print</t>
  </si>
  <si>
    <t>Brett Igoe</t>
  </si>
  <si>
    <t>1215 Wilbraham Rd + Mailstop #3816</t>
  </si>
  <si>
    <t>#SB36609</t>
  </si>
  <si>
    <t>michaelob@sbcglobal.net</t>
  </si>
  <si>
    <t>Animals In Pocket Unisex T-Shirt 2D #KV - L / Black</t>
  </si>
  <si>
    <t>Michael O'Bryan</t>
  </si>
  <si>
    <t>6N464 Crestwood Dr.</t>
  </si>
  <si>
    <t>St. Charles</t>
  </si>
  <si>
    <t>#SB36610</t>
  </si>
  <si>
    <t>goldo122898@gmail.com</t>
  </si>
  <si>
    <t>Juan Torres</t>
  </si>
  <si>
    <t>872, N Maryland Ave</t>
  </si>
  <si>
    <t>Atlantic City</t>
  </si>
  <si>
    <t>#SB36611</t>
  </si>
  <si>
    <t>petersen_69@hotmail.com</t>
  </si>
  <si>
    <t>Busch light Blue Polo Shirt #KV - XL / Full Print</t>
  </si>
  <si>
    <t>Polo-6982658883738-4</t>
  </si>
  <si>
    <t>Laresa Carpenter</t>
  </si>
  <si>
    <t>845 Franklin</t>
  </si>
  <si>
    <t>Wapello</t>
  </si>
  <si>
    <t>#SB36612</t>
  </si>
  <si>
    <t>tamisha.ebeling@yahoo.com</t>
  </si>
  <si>
    <t>Being a Grandpa veteran is an honor custom name Leather Bomber Jacket #KV - L / Black Sleeve White</t>
  </si>
  <si>
    <t>Tamisha Quinn</t>
  </si>
  <si>
    <t>134, St Lawrence Dr</t>
  </si>
  <si>
    <t>Onalaska</t>
  </si>
  <si>
    <t>#SB36613</t>
  </si>
  <si>
    <t>marissabarron98@gmail.com</t>
  </si>
  <si>
    <t>B&amp;W Skull Jeep Personalized Custom Name Hoodie 3D #h - HOODIE RAGLAN SLEEVE / S / All Print</t>
  </si>
  <si>
    <t>1hoodie-6107678638234</t>
  </si>
  <si>
    <t>marissa barron</t>
  </si>
  <si>
    <t>3006, W Marlette Ave</t>
  </si>
  <si>
    <t>#SB36614</t>
  </si>
  <si>
    <t>lynnkey159@gmail.com</t>
  </si>
  <si>
    <t>Cool Deer Hunting Hoodie - Legging 3D - HOODIE RAGLAN SLEEVE / S / All Print</t>
  </si>
  <si>
    <t>6626758852762-hoodie-legging-1</t>
  </si>
  <si>
    <t>1801-39 th place</t>
  </si>
  <si>
    <t>#SB36615</t>
  </si>
  <si>
    <t>jackie.0324.lv@gmail.com</t>
  </si>
  <si>
    <t>Jack Skellington &amp; Sally Couple Valentine Unisex T-Shirt 2D #KV - 4XL / Black</t>
  </si>
  <si>
    <t>TEE-6975072927898-7</t>
  </si>
  <si>
    <t>SANTA RAMIREZ</t>
  </si>
  <si>
    <t>713, S Brighton Ave</t>
  </si>
  <si>
    <t>#SB36616</t>
  </si>
  <si>
    <t>kennethraldrich@outlook.com</t>
  </si>
  <si>
    <t>Skull Punisher Deer Hunter Custom Name Hoodie 3D - AOP Unisex Raglan Hoodie / 5XL / All Print</t>
  </si>
  <si>
    <t>hoodie-8-6638029799666</t>
  </si>
  <si>
    <t>Kenny Aldrich</t>
  </si>
  <si>
    <t>10, Blais Rd</t>
  </si>
  <si>
    <t>North Troy</t>
  </si>
  <si>
    <t>#SB36617</t>
  </si>
  <si>
    <t>Cox.neal@ymail.com</t>
  </si>
  <si>
    <t>Larry Cox</t>
  </si>
  <si>
    <t>22187 Campground Rd</t>
  </si>
  <si>
    <t>AptB</t>
  </si>
  <si>
    <t>Bristol</t>
  </si>
  <si>
    <t>Cool Amazon Prime delivery car blue t-shirt - hoodie 3D #101121h - UNISEX T-SHIRT 3D / XL / All print</t>
  </si>
  <si>
    <t>#SB36618</t>
  </si>
  <si>
    <t>dalmationfan1@yahoo.com</t>
  </si>
  <si>
    <t>Baby Yoda Too Cute Iam custom name Hoodie or Legging #HD - HOODIE RAGLAN SLEEVE / XL / All Print</t>
  </si>
  <si>
    <t>Karen Toomey</t>
  </si>
  <si>
    <t>142, Miriam Ave</t>
  </si>
  <si>
    <t>#SB36619</t>
  </si>
  <si>
    <t>ann_herring21@yahoo.com</t>
  </si>
  <si>
    <t>Hawaiian Aloha Shirts Irish St Patrick's Day Green Hat and Shamrock #2302L - 3XL / Full Print</t>
  </si>
  <si>
    <t>hawaiishirt-6-6635531141362</t>
  </si>
  <si>
    <t>Ann Herring</t>
  </si>
  <si>
    <t>612 East Barton Avenue</t>
  </si>
  <si>
    <t>#SB36620</t>
  </si>
  <si>
    <t>joelbushy@yahoo.com</t>
  </si>
  <si>
    <t>Christmas Busch Beer Mountain Unisex Ugly Sweater #VI - L / All Printed</t>
  </si>
  <si>
    <t>sweater-3-1000000293634297</t>
  </si>
  <si>
    <t>Joel Buschmann</t>
  </si>
  <si>
    <t>523 W Bolivar Ave</t>
  </si>
  <si>
    <t>Christmas Busch Beer Mountain Unisex Ugly Sweater #VI - 2XL / All Printed</t>
  </si>
  <si>
    <t>sweater-5-1000000293634297</t>
  </si>
  <si>
    <t>#SB36621</t>
  </si>
  <si>
    <t>shameka_coolidge@yahoo.com</t>
  </si>
  <si>
    <t>Custom name Minnie Pink Baseball jersey #161221h - M / Full Print</t>
  </si>
  <si>
    <t>shameka coolidge</t>
  </si>
  <si>
    <t>1631 S Hamlin Ave</t>
  </si>
  <si>
    <t>chicago</t>
  </si>
  <si>
    <t>#SB36622</t>
  </si>
  <si>
    <t>Mygirlsmylife10@icloud.com</t>
  </si>
  <si>
    <t>Cornhole Black Custom Name Unisex T-Shirt 3D #11121H - L / Full Print</t>
  </si>
  <si>
    <t>unisextshirt-3-6991270838426</t>
  </si>
  <si>
    <t>Travis Witkowski</t>
  </si>
  <si>
    <t>1220, Tongue River Rd</t>
  </si>
  <si>
    <t>Miles City</t>
  </si>
  <si>
    <t>uyen, DH</t>
  </si>
  <si>
    <t>#SB36623</t>
  </si>
  <si>
    <t>Juliebrockman5781@gmail.com</t>
  </si>
  <si>
    <t>Coffee Because Crack F*cks Up You Purple Floral Mug - Ceramic Mug / White / 15 oz</t>
  </si>
  <si>
    <t>Julie Brockman</t>
  </si>
  <si>
    <t>3855, S Bushmill Dr</t>
  </si>
  <si>
    <t>#SB36624</t>
  </si>
  <si>
    <t>presidentfoh9@gmail.com</t>
  </si>
  <si>
    <t>Love beach &amp; turtle JP spare tire cover #041221h - All print / 34 inches</t>
  </si>
  <si>
    <t>Donald Lucas</t>
  </si>
  <si>
    <t>1235, Rue Odile-Daoust</t>
  </si>
  <si>
    <t>Gatineau</t>
  </si>
  <si>
    <t>J8M 1Y7</t>
  </si>
  <si>
    <t>#SB36625</t>
  </si>
  <si>
    <t>allanf44@gmail.com</t>
  </si>
  <si>
    <t>Custom name simple black &amp; white Darts unisex t-shirt 3d #160222h - L / Full Print</t>
  </si>
  <si>
    <t>1000000288622448</t>
  </si>
  <si>
    <t>Allan Ferrett</t>
  </si>
  <si>
    <t>50875 N Hampton Ct</t>
  </si>
  <si>
    <t>Macomb</t>
  </si>
  <si>
    <t>#SB36626</t>
  </si>
  <si>
    <t>amunalexander@icloud.com</t>
  </si>
  <si>
    <t>Parcel Service Parcel Worker Custom Name Hoodie - Joggers #291021H - AOP Unisex Joggers / XL / All Print</t>
  </si>
  <si>
    <t>joggers-4-1000000276042014</t>
  </si>
  <si>
    <t>Alexander Powell</t>
  </si>
  <si>
    <t>4066, Coco Ave + 5</t>
  </si>
  <si>
    <t>Parcel Service Parcel Cool Black Skull Eagle Custom Name Hoodie 3D #V - AOP UNISEX HOODIE / XL / All Print</t>
  </si>
  <si>
    <t>4066, Coco Ave</t>
  </si>
  <si>
    <t>Parcel Service Parcel Black Hoodie - Joggers 3D #V - AOP Unisex Raglan Hoodie / S / All Print</t>
  </si>
  <si>
    <t>hoodie-1-1000000284873146</t>
  </si>
  <si>
    <t>Parcel Service Parcel Amour Flag On Back Custom Name Hoodie 3D #V - AOP UNISEX HOODIE / XL / All Print</t>
  </si>
  <si>
    <t>#SB36627</t>
  </si>
  <si>
    <t>jerseypeach21@icloud.com</t>
  </si>
  <si>
    <t>Subway custom name hoodie 3D #KV - AOP Unisex Raglan Zip Hoodie / XL / All print</t>
  </si>
  <si>
    <t>Krishna Cheeks</t>
  </si>
  <si>
    <t>542 Howerton Road</t>
  </si>
  <si>
    <t>Dunnsville</t>
  </si>
  <si>
    <t>#SB36628</t>
  </si>
  <si>
    <t>eduardoandana@yahoo.com</t>
  </si>
  <si>
    <t>Native Man Leather Jacket Hooded - L / Black</t>
  </si>
  <si>
    <t>Eduardo Andana</t>
  </si>
  <si>
    <t>20005, Holstein St</t>
  </si>
  <si>
    <t>Crosby</t>
  </si>
  <si>
    <t>#SB36629</t>
  </si>
  <si>
    <t>stephanie.casillas91@icloud.com</t>
  </si>
  <si>
    <t>Baseball Mick*y mouse player red white Baseball jersey - S / Full Print</t>
  </si>
  <si>
    <t>Stephanie Orduna</t>
  </si>
  <si>
    <t>13143 Bencliff Dr. + A</t>
  </si>
  <si>
    <t>Baseball Mick*y mouse player red white Baseball jersey - 3XL / Full Print</t>
  </si>
  <si>
    <t>#SB36630</t>
  </si>
  <si>
    <t>miller.becky61@yahoo.com</t>
  </si>
  <si>
    <t>Beautiful Drum Painting Art Hawaiian Aloha Shirts #111220dh - 3XL / Full Print</t>
  </si>
  <si>
    <t>6137451839642-6</t>
  </si>
  <si>
    <t>Becky Miller</t>
  </si>
  <si>
    <t>63, Gentle Breeze Dr</t>
  </si>
  <si>
    <t>Malone</t>
  </si>
  <si>
    <t>518-521-3247</t>
  </si>
  <si>
    <t>Vintage American Flag JP Unisex Hawaiian Shirts #190621h - 3XL / Full Print</t>
  </si>
  <si>
    <t>10000003246068651-5</t>
  </si>
  <si>
    <t>#SB36631</t>
  </si>
  <si>
    <t>suzie@morrison.net</t>
  </si>
  <si>
    <t>Freshwater Fishing Hawaiian Shirts #KV - L / Full Print</t>
  </si>
  <si>
    <t>3hawaiianshirt-FreshwaterFishing2005Vi~6705002414234</t>
  </si>
  <si>
    <t>Ian Isby</t>
  </si>
  <si>
    <t>320, Magnolia Arbor St</t>
  </si>
  <si>
    <t>#SB36632</t>
  </si>
  <si>
    <t>schindlerdevon@gmail.com</t>
  </si>
  <si>
    <t>Amazing Stitch Cartoon AOP Fleece Hoodie #081221Lk - Fleece hoodie / M / All print</t>
  </si>
  <si>
    <t>Devon Schindler</t>
  </si>
  <si>
    <t>909 R Street</t>
  </si>
  <si>
    <t>Neligh</t>
  </si>
  <si>
    <t>#SB36633</t>
  </si>
  <si>
    <t>jessica.sirstins@gmail.com</t>
  </si>
  <si>
    <t>Jessica Sirstins</t>
  </si>
  <si>
    <t>566 East 3300 South</t>
  </si>
  <si>
    <t>Unit 1501</t>
  </si>
  <si>
    <t>South Salt Lake City</t>
  </si>
  <si>
    <t>#SB36634</t>
  </si>
  <si>
    <t>CandiceL.Bowen@yahoo.com</t>
  </si>
  <si>
    <t>FedEx Cool Amour Custom Name Hoodie 3D #V - UNISEX HOODIE ZIP-UP / S / Green</t>
  </si>
  <si>
    <t>Candice Bowen</t>
  </si>
  <si>
    <t>5015 Addison Cir</t>
  </si>
  <si>
    <t>Addison</t>
  </si>
  <si>
    <t>#SB36635</t>
  </si>
  <si>
    <t>cwedmonson@outlook.com</t>
  </si>
  <si>
    <t>PKM Charizard custom name Baseball Jersey #KV - XL / Full Print</t>
  </si>
  <si>
    <t>Charles Edmonson</t>
  </si>
  <si>
    <t>10022 Andover Pl.</t>
  </si>
  <si>
    <t>Fort Smith</t>
  </si>
  <si>
    <t>26+27/02/2022</t>
  </si>
  <si>
    <t>#SB36636</t>
  </si>
  <si>
    <t>rixerlok@gmail.com</t>
  </si>
  <si>
    <t>Fedex Dark Purple custom name hoodie 3D 2 #KV - AOP Unisex Raglan Hoodie / L / All print</t>
  </si>
  <si>
    <t>Rigoberto Guerra</t>
  </si>
  <si>
    <t>1640 E Princeton St</t>
  </si>
  <si>
    <t>#SB36637</t>
  </si>
  <si>
    <t>hijikatajedi@gmail.com</t>
  </si>
  <si>
    <t>FedEx Purple White custom name Hoodie 3D #KV - HOODIE RAGLAN SLEEVE / S / All Print</t>
  </si>
  <si>
    <t>Randy Blair</t>
  </si>
  <si>
    <t>2625, Kirk Rd</t>
  </si>
  <si>
    <t>Skull FedEx Purple custom name Hoodie 3D &amp; AOP T-shirt #KV - HOODIE RAGLAN SLEEVE / L / All Print</t>
  </si>
  <si>
    <t>#SB36638</t>
  </si>
  <si>
    <t>Custom name DHL yellow red t-shirt - hoodie 3D #71221l - UNISEX T-SHIRT 3D / L / All print</t>
  </si>
  <si>
    <t>#SB36639</t>
  </si>
  <si>
    <t>supabri24@gmail.com</t>
  </si>
  <si>
    <t>Brianna Mckinney</t>
  </si>
  <si>
    <t>19630, Sunnyside Dr N + M106</t>
  </si>
  <si>
    <t>Shoreline</t>
  </si>
  <si>
    <t>Personalized Name &amp; Birthday Month A King Was Born In September Hoodie - Joggers #v - AOP Unisex Joggers / 2XL / All Print</t>
  </si>
  <si>
    <t>#SB36640</t>
  </si>
  <si>
    <t>landonreaves02@gmail.com</t>
  </si>
  <si>
    <t>B&amp;W crack Shelby snake hoodie 3D - joggers - AOP Unisex Joggers / L / All Print</t>
  </si>
  <si>
    <t>Landon Reaves</t>
  </si>
  <si>
    <t>411 Riley Street</t>
  </si>
  <si>
    <t>Columbia</t>
  </si>
  <si>
    <t>#SB36641</t>
  </si>
  <si>
    <t>FedEx Purple White custom name Hoodie 3D #KV - HOODIE RAGLAN SLEEVE / L / All Print</t>
  </si>
  <si>
    <t>#SB36642</t>
  </si>
  <si>
    <t>stellkay9@gmail.com</t>
  </si>
  <si>
    <t>Just A Girl Who Loves Jeep And Beach Hologram Flag Unisex 3D T-Shirt #170122l - XL / Full Print</t>
  </si>
  <si>
    <t>6877242982554-4</t>
  </si>
  <si>
    <t>Melissa Stell</t>
  </si>
  <si>
    <t>2105, Peek Dr</t>
  </si>
  <si>
    <t>Jeep Blue Flag Unisex 3D T-Shirt #240821l - XL / Full Print</t>
  </si>
  <si>
    <t>#SB36643</t>
  </si>
  <si>
    <t>tylertrezzas@gmail.com</t>
  </si>
  <si>
    <t>Tyler Trezza</t>
  </si>
  <si>
    <t>859, Daughtridge Farm Rd</t>
  </si>
  <si>
    <t>Rocky Mount</t>
  </si>
  <si>
    <t>#SB36644</t>
  </si>
  <si>
    <t>claudia.burgess66@gmail.com</t>
  </si>
  <si>
    <t>Amazon Prime Skull Hologram Custom Name Hoodie 3D #H - UNISEX HOODIE ZIP-UP / M / All Print</t>
  </si>
  <si>
    <t>hoodiezip-2-1000000284054307</t>
  </si>
  <si>
    <t>Claudia Burgess</t>
  </si>
  <si>
    <t>3480 Hickory Hill Dr</t>
  </si>
  <si>
    <t>#SB36645</t>
  </si>
  <si>
    <t>kcrawfo9@jhu.edu</t>
  </si>
  <si>
    <t>Blue Flaming Guitar Black Unisex Hawaiian Shirts #131221h - L / Full Print</t>
  </si>
  <si>
    <t>6877258973338-hawaiishirt-3</t>
  </si>
  <si>
    <t>Kathleen Crawford</t>
  </si>
  <si>
    <t>12739 Cunninghill Cove Road</t>
  </si>
  <si>
    <t>Middle River</t>
  </si>
  <si>
    <t>#SB36646</t>
  </si>
  <si>
    <t>Mickey Doodle Red Black Hoodie 3D - AOP UNISEX HOODIE / XL / All Print</t>
  </si>
  <si>
    <t>#SB36647</t>
  </si>
  <si>
    <t>cph559@gmail.com</t>
  </si>
  <si>
    <t>charles hevener</t>
  </si>
  <si>
    <t>1250 Atascadero road</t>
  </si>
  <si>
    <t>Morro bay</t>
  </si>
  <si>
    <t>#SB36648</t>
  </si>
  <si>
    <t>lshepherd100@verizon.net</t>
  </si>
  <si>
    <t>Mary Shepherd-Wilson</t>
  </si>
  <si>
    <t>9726, Summer Park Ct</t>
  </si>
  <si>
    <t>#SB36649</t>
  </si>
  <si>
    <t>bsbr_1066@yahoo.com</t>
  </si>
  <si>
    <t>CIH Case IH Farmall Hoodie - Joggers 3D #171221V - AOP Unisex Raglan Hoodie / 3XL / All Print</t>
  </si>
  <si>
    <t>hoodie-6-1000000284873146</t>
  </si>
  <si>
    <t>Jessica Tedder</t>
  </si>
  <si>
    <t>714 Chipmunk Rd</t>
  </si>
  <si>
    <t>Pinckneyville</t>
  </si>
  <si>
    <t>#SB36650</t>
  </si>
  <si>
    <t>Glenandrews_12@icloud.com</t>
  </si>
  <si>
    <t>Custom name Darts I'd hit that black red blue unisex t-shirt 3d #031221h - XL / Black Blue</t>
  </si>
  <si>
    <t>Glen Andrews</t>
  </si>
  <si>
    <t>Englee</t>
  </si>
  <si>
    <t>A0K2J0</t>
  </si>
  <si>
    <t>Newfoundland and Labrador</t>
  </si>
  <si>
    <t>NL</t>
  </si>
  <si>
    <t>Custom name Darts I'd hit that black red blue unisex t-shirt 3d #031221h - XL / Black Red</t>
  </si>
  <si>
    <t>Custom name Darts and Beer unisex t-shirt 3d #181221h - 3XL / Full Print</t>
  </si>
  <si>
    <t>#SB36651</t>
  </si>
  <si>
    <t>vantinaboydston1@gmail.com</t>
  </si>
  <si>
    <t>Love Mickey Mouse Hollow Tank Top Or Legging 3D #KV - LEGGING / XL / All Print</t>
  </si>
  <si>
    <t>11-tanktop-legging-6897687953562</t>
  </si>
  <si>
    <t>Vantina Boydston</t>
  </si>
  <si>
    <t>901 MILLBROOK DR</t>
  </si>
  <si>
    <t>FLINT</t>
  </si>
  <si>
    <t>#SB36652</t>
  </si>
  <si>
    <t>mark.goodwin00@att.net</t>
  </si>
  <si>
    <t>Parcel Service Parcel Service No Day Off Line Custom Name Sweatshirts - XL / All Print</t>
  </si>
  <si>
    <t>Sweatshirt-4-1000000283844818</t>
  </si>
  <si>
    <t>Mark Goodwin</t>
  </si>
  <si>
    <t>4925, Mission Dr</t>
  </si>
  <si>
    <t>Richton Park</t>
  </si>
  <si>
    <t>#SB36653</t>
  </si>
  <si>
    <t>chichizzle67@gmail.com</t>
  </si>
  <si>
    <t>Custom name are you ready for some darts unisex t-shirt 3d - M / Full Print</t>
  </si>
  <si>
    <t>1000000288622448-16</t>
  </si>
  <si>
    <t>Christopher Jack (MAJ)</t>
  </si>
  <si>
    <t>43, Crescent St</t>
  </si>
  <si>
    <t>Apt 17</t>
  </si>
  <si>
    <t>#SB36654</t>
  </si>
  <si>
    <t>janster11@yahoo.com</t>
  </si>
  <si>
    <t>Jan Rapp</t>
  </si>
  <si>
    <t>855 Scheidel Way</t>
  </si>
  <si>
    <t>St Augustine</t>
  </si>
  <si>
    <t>#SB36655</t>
  </si>
  <si>
    <t>Custom name honor US Air Force veteran grey blue camo unisex t-shirt 3d #050122l - 4XL / Blue</t>
  </si>
  <si>
    <t>#SB36656</t>
  </si>
  <si>
    <t>jlerz1111@gmail.com</t>
  </si>
  <si>
    <t>Irish Shamrock Under Armor Simple St Patrick's Day custom name hoodie 3D #KV - AOP Unisex Raglan Hoodie / 2XL / All print</t>
  </si>
  <si>
    <t>Peter Keoghan</t>
  </si>
  <si>
    <t>149 West Cornwall Road</t>
  </si>
  <si>
    <t>Sharon</t>
  </si>
  <si>
    <t>#SB36657</t>
  </si>
  <si>
    <t>cphein@msn.com</t>
  </si>
  <si>
    <t>Penny Hein</t>
  </si>
  <si>
    <t>4501, SE 35th Ct</t>
  </si>
  <si>
    <t>515-975-5756</t>
  </si>
  <si>
    <t>#SB36658</t>
  </si>
  <si>
    <t>02wjjustin@gmail.com</t>
  </si>
  <si>
    <t>Satanic Sigil of Baphomet 666 Hoodie 3D - HOODIE RAGLAN SLEEVE / 2XL / All Print</t>
  </si>
  <si>
    <t>Justin McDonald</t>
  </si>
  <si>
    <t>188 w 100 n</t>
  </si>
  <si>
    <t>Spanish Fork</t>
  </si>
  <si>
    <t>#SB36659</t>
  </si>
  <si>
    <t>avaloselwoodsantiago626@gmail.com</t>
  </si>
  <si>
    <t>Oogie Boogie custom name Hoodie 3D #KV - UNISEX HOODIE ZIP-UP / L / All Print</t>
  </si>
  <si>
    <t>hoodiezip-3-1000000280094804</t>
  </si>
  <si>
    <t>Santiago Avalos</t>
  </si>
  <si>
    <t>476, Brittany Way NE</t>
  </si>
  <si>
    <t>#SB36660</t>
  </si>
  <si>
    <t>andreaslick66@gmail.com</t>
  </si>
  <si>
    <t>Gift for Mother Gothic Skull Hoodie Or Legging 3D gift for skull mom #V - HOODIE RAGLAN SLEEVE / L / All Print</t>
  </si>
  <si>
    <t>3hoodie-6563968680090</t>
  </si>
  <si>
    <t>Andrea Griess</t>
  </si>
  <si>
    <t>247, La Clede Ave</t>
  </si>
  <si>
    <t>1-719-964-6706</t>
  </si>
  <si>
    <t>Gift for Mother Gothic Skull Hoodie Or Legging 3D gift for skull mom #V - LEGGING / L / All Print</t>
  </si>
  <si>
    <t>rhoodie-6563968680090</t>
  </si>
  <si>
    <t>#SB36661</t>
  </si>
  <si>
    <t>seanthomas.sc@gmail.com</t>
  </si>
  <si>
    <t>To My Wife You Are My Sunshine Old Couple Fleece Blanket Custom Text #HD - 50x60 IN</t>
  </si>
  <si>
    <t>blanket-thl-101</t>
  </si>
  <si>
    <t>Sean Coughlin</t>
  </si>
  <si>
    <t>308 N Feyder Ave</t>
  </si>
  <si>
    <t>#SB36662</t>
  </si>
  <si>
    <t>eishmal2@yahoo.com</t>
  </si>
  <si>
    <t>101st airborne Vietnam Fleece Bomber Jacket #171221Xh - M / Full Print</t>
  </si>
  <si>
    <t>Earl Ishmal</t>
  </si>
  <si>
    <t>1971, Storm Branch Rd</t>
  </si>
  <si>
    <t>Beech Island</t>
  </si>
  <si>
    <t>#SB36663</t>
  </si>
  <si>
    <t>cjohns23@hotmail.com</t>
  </si>
  <si>
    <t>Black Boy Superman Personalized Name Duvet Cover Bedding Set #159h - US Queen</t>
  </si>
  <si>
    <t>Crystal Gatlin</t>
  </si>
  <si>
    <t>46088 Gooseneck Drive</t>
  </si>
  <si>
    <t>Lexington Park</t>
  </si>
  <si>
    <t>#SB36664</t>
  </si>
  <si>
    <t>dianecaed@gmail.com</t>
  </si>
  <si>
    <t>Lion King To My Son Never Give Up - Mom Fleece Blanket Custom Nickname #DH - 50x60 IN</t>
  </si>
  <si>
    <t>blanket-thl-161</t>
  </si>
  <si>
    <t>Diane Cade</t>
  </si>
  <si>
    <t>1008 Morgan Street</t>
  </si>
  <si>
    <t>Normal</t>
  </si>
  <si>
    <t>#SB36665</t>
  </si>
  <si>
    <t>bgstarr615@gmail.com</t>
  </si>
  <si>
    <t>Turtle Jeep Life spare tire cover #KV - All print / 32 inches / Spare Tire Cover With Backup Camera Hole</t>
  </si>
  <si>
    <t>Brandy Thompson</t>
  </si>
  <si>
    <t>2707 Kings Church Rd</t>
  </si>
  <si>
    <t>Taylorsville</t>
  </si>
  <si>
    <t>#SB36666</t>
  </si>
  <si>
    <t>Fedex Black Orange custom name hoodie 3D #KV - AOP Unisex Raglan Hoodie / XL / All print</t>
  </si>
  <si>
    <t>6020 Harrison ave</t>
  </si>
  <si>
    <t>#SB36667</t>
  </si>
  <si>
    <t>dennisjanet1@comcast.net</t>
  </si>
  <si>
    <t>US Marine Corps Veteran Crack Baseball Jersey #v - L / Full Print</t>
  </si>
  <si>
    <t>Dennis Walker</t>
  </si>
  <si>
    <t>53 Dutch Neck Rd</t>
  </si>
  <si>
    <t>Bridgeton</t>
  </si>
  <si>
    <t>#SB36668</t>
  </si>
  <si>
    <t>biscardijon@gmail.com</t>
  </si>
  <si>
    <t>I Love Busch Light Beer Party hoodie 3D #KV - AOP Unisex Raglan Hoodie / XL / Full print</t>
  </si>
  <si>
    <t>Jonathan Biscardi</t>
  </si>
  <si>
    <t>4546, Edson Rd</t>
  </si>
  <si>
    <t>Kent</t>
  </si>
  <si>
    <t>I Love Busch Light Beer Party hoodie 3D #KV - AOP Unisex Raglan Hoodie / L / Full print</t>
  </si>
  <si>
    <t>#SB36669</t>
  </si>
  <si>
    <t>Keithludgood44@gmail.com</t>
  </si>
  <si>
    <t>Keith Ludgood</t>
  </si>
  <si>
    <t>1215 Basin Refuge Rd.</t>
  </si>
  <si>
    <t>Lucedale</t>
  </si>
  <si>
    <t xml:space="preserve">cf địa chỉ </t>
  </si>
  <si>
    <t>#SB36670</t>
  </si>
  <si>
    <t>lisa@etbevents.com</t>
  </si>
  <si>
    <t>Cornhole American Flag Colors Custom Name Unisex T-Shirt 3D #230821H - M / Full Print</t>
  </si>
  <si>
    <t>unisextshirt-2-6949659771034</t>
  </si>
  <si>
    <t>David Dahlstrom</t>
  </si>
  <si>
    <t>255 Tamiami Trail North</t>
  </si>
  <si>
    <t>Nakomis</t>
  </si>
  <si>
    <t>#SB36671</t>
  </si>
  <si>
    <t>dowcasa@gmail.com</t>
  </si>
  <si>
    <t>Simple white Irish Celtic baseball jersey - 3XL / Full Print</t>
  </si>
  <si>
    <t>Linda Dow</t>
  </si>
  <si>
    <t>528B Sheffield Dr</t>
  </si>
  <si>
    <t>Manchester Township</t>
  </si>
  <si>
    <t>#SB36672</t>
  </si>
  <si>
    <t>macnme51@gmail.com</t>
  </si>
  <si>
    <t>Bob Dickson</t>
  </si>
  <si>
    <t>4505, Brandywine Ln</t>
  </si>
  <si>
    <t>#SB36673</t>
  </si>
  <si>
    <t>Helbing72@gmail.com</t>
  </si>
  <si>
    <t>Cody Helbing</t>
  </si>
  <si>
    <t>1350 west 5th st</t>
  </si>
  <si>
    <t>Dubuque</t>
  </si>
  <si>
    <t>#SB36674</t>
  </si>
  <si>
    <t>steve_dollman@yahoo.com</t>
  </si>
  <si>
    <t>Let's Go Brandon Liberty Statue Unisex Classic T-shirt - Unisex Tshirt 2D / Black / L</t>
  </si>
  <si>
    <t>Steve Dollman</t>
  </si>
  <si>
    <t>1875 Shadyplain rd</t>
  </si>
  <si>
    <t>Apollo</t>
  </si>
  <si>
    <t>**Let's Go Brandon Unisex T-Shirt 2D #KV - L / Black</t>
  </si>
  <si>
    <t>#SB36675</t>
  </si>
  <si>
    <t>anamenkacri@gmail.com</t>
  </si>
  <si>
    <t>Soccer Mom AOP Leggings - L / All print</t>
  </si>
  <si>
    <t>LGS:L:995SCJnNoFR9p28VwRJZfw</t>
  </si>
  <si>
    <t>Ana Navarro</t>
  </si>
  <si>
    <t>8475, SW 58th St</t>
  </si>
  <si>
    <t>#SB36676</t>
  </si>
  <si>
    <t>lhed.sell@hotmail.com</t>
  </si>
  <si>
    <t>Beautiful Butterfly and Dandelion Canvas What if you Fly Canvas Prints #79L - 24X36in</t>
  </si>
  <si>
    <t>Diane Hedding</t>
  </si>
  <si>
    <t>379 Countryside Key Blvd</t>
  </si>
  <si>
    <t>Oldsmar</t>
  </si>
  <si>
    <t>Dandelion And Butterfly Accept Let Go Have Faith Canvas Prints #L - 24X36in</t>
  </si>
  <si>
    <t>#SB36677</t>
  </si>
  <si>
    <t>piwa74@icloud.com</t>
  </si>
  <si>
    <t>Jeep Girl Sunflower Tie Dye Spare Tire Cover #HD - All print / 32 inches / Spare Tire Cover with Print On Demand</t>
  </si>
  <si>
    <t>Jeff Jackson</t>
  </si>
  <si>
    <t>3165, Island Dr SE</t>
  </si>
  <si>
    <t>Bolivia</t>
  </si>
  <si>
    <t>#SB36678</t>
  </si>
  <si>
    <t>Casanovakevin87@yahoo.com</t>
  </si>
  <si>
    <t>Ironworker Punisher Skull Green Custom Name Hoodie 3D #41221L - UNISEX HOODIE ZIP-UP / 2XL / All Print</t>
  </si>
  <si>
    <t>hoodiezip-5-1000000280910272</t>
  </si>
  <si>
    <t>Kevin Funk</t>
  </si>
  <si>
    <t>1150 Cypress Rd</t>
  </si>
  <si>
    <t>Saint Augustine</t>
  </si>
  <si>
    <t>#SB36679</t>
  </si>
  <si>
    <t>lemb3@yahoo.com</t>
  </si>
  <si>
    <t>I won breast cancer awareness pink ribbon unisex t-shirt - Unisex Short Sleeve Classic Tee / Black / L</t>
  </si>
  <si>
    <t>6984334475418-TEE-3</t>
  </si>
  <si>
    <t>CLINTON LEMBCKE</t>
  </si>
  <si>
    <t>333 GOLD CREEK LOOP RD</t>
  </si>
  <si>
    <t>COLVILLE</t>
  </si>
  <si>
    <t>In October We Wear Pink Shirt Pink Ribbon Flag Breast Cancer T-Shirt - Unisex Short Sleeve Classic Tee / Black / L</t>
  </si>
  <si>
    <t>tee-thl-28243354</t>
  </si>
  <si>
    <t>#SB36680</t>
  </si>
  <si>
    <t>valenciabatiste65@gmail.com</t>
  </si>
  <si>
    <t>Mickey Get In Sit Down Shut Up Hold On Car Seat Covers Set Of 2 #191221V - L 19.5" x W 18.7" / All print</t>
  </si>
  <si>
    <t>Seat-Cover-1000000297893446</t>
  </si>
  <si>
    <t>Valencia Batiste</t>
  </si>
  <si>
    <t>841 W. 12th St</t>
  </si>
  <si>
    <t>Crowley</t>
  </si>
  <si>
    <t>#SB36681</t>
  </si>
  <si>
    <t>lauraloo279@gmail.com</t>
  </si>
  <si>
    <t>A child of God a man of Faith a warrior of Christ Leather Bomber Jacket #KV - 3XL / Full Print</t>
  </si>
  <si>
    <t>LAURA ABRAMOSKE</t>
  </si>
  <si>
    <t>55 Sandy Hill Road</t>
  </si>
  <si>
    <t>Oyster Bay</t>
  </si>
  <si>
    <t>#SB36682</t>
  </si>
  <si>
    <t>Bobbahn13@gmail.com</t>
  </si>
  <si>
    <t>Busch Light Beer Santa Beach Shorts #KV - Shorts / 3XL / Full Print</t>
  </si>
  <si>
    <t>6835032752282-6</t>
  </si>
  <si>
    <t>Robert Bahn</t>
  </si>
  <si>
    <t>5623 190th ave</t>
  </si>
  <si>
    <t>Wood lake</t>
  </si>
  <si>
    <t>#SB36683</t>
  </si>
  <si>
    <t>coledixon333@icloud.com</t>
  </si>
  <si>
    <t>Busch light Simple custom name hoodie 3d #KV - HOODIE RAGLAN SLEEVE / S / All Print</t>
  </si>
  <si>
    <t>1000000277121563-1</t>
  </si>
  <si>
    <t>Cole Dixon</t>
  </si>
  <si>
    <t>608, W 11th St</t>
  </si>
  <si>
    <t>Johnston City</t>
  </si>
  <si>
    <t>#SB36684</t>
  </si>
  <si>
    <t>FedEx Cool Amour Custom Name Hoodie 3D #V - AOP UNISEX HOODIE / XL / Green</t>
  </si>
  <si>
    <t>#SB36685</t>
  </si>
  <si>
    <t>mrjd333@gmail.com</t>
  </si>
  <si>
    <t>Mark Delaney</t>
  </si>
  <si>
    <t>1958 West Gray Street,Apt. 2414</t>
  </si>
  <si>
    <t>#SB36686</t>
  </si>
  <si>
    <t>mramirez1994tatum@gmail.com</t>
  </si>
  <si>
    <t>Jeep Dog heart beat Tie Dye Spare Tire Cover #HD - All print / 34 inches / Spare Tire Cover with Print On Demand</t>
  </si>
  <si>
    <t>Miguel Ramirez</t>
  </si>
  <si>
    <t>204 Ave A</t>
  </si>
  <si>
    <t>Dora</t>
  </si>
  <si>
    <t>#SB36687</t>
  </si>
  <si>
    <t>mitchell.alicia@att.net</t>
  </si>
  <si>
    <t>Custom couple name black king and queen we're a team canvas print wall art #h - 24X36in / Full Print</t>
  </si>
  <si>
    <t>6960219291802-3</t>
  </si>
  <si>
    <t>Alicia Mitchell</t>
  </si>
  <si>
    <t>4069 Five Oaks Court</t>
  </si>
  <si>
    <t>Powder Springs</t>
  </si>
  <si>
    <t>#SB36688</t>
  </si>
  <si>
    <t>trautfolk@gmail.com</t>
  </si>
  <si>
    <t>Batman Hawaiian Aloha Shirts #KV - 2XL / Full Print</t>
  </si>
  <si>
    <t>Menissa Trautmann</t>
  </si>
  <si>
    <t>1325 Palomar Way</t>
  </si>
  <si>
    <t>#SB36689</t>
  </si>
  <si>
    <t>sancheznacho@hotmail.com</t>
  </si>
  <si>
    <t>Disney custom name Baseball Jersey #KV - M / Full Print</t>
  </si>
  <si>
    <t>Ignacio Avila</t>
  </si>
  <si>
    <t>1315 N. Edenfield Ave.</t>
  </si>
  <si>
    <t>Covina</t>
  </si>
  <si>
    <t>#SB36690</t>
  </si>
  <si>
    <t>madibbe24@gmail.com</t>
  </si>
  <si>
    <t>Matthew Dibbern</t>
  </si>
  <si>
    <t>5 Clark St</t>
  </si>
  <si>
    <t>Westfield</t>
  </si>
  <si>
    <t>#SB36691</t>
  </si>
  <si>
    <t>iam.jreynolds@gmail.com</t>
  </si>
  <si>
    <t>JESSICA REYNOLDS</t>
  </si>
  <si>
    <t>3982 CEDAR SPRINGS RD</t>
  </si>
  <si>
    <t>RURAL RETREAT</t>
  </si>
  <si>
    <t>(540)761-8847</t>
  </si>
  <si>
    <t>#SB36692</t>
  </si>
  <si>
    <t>charliejaffray21@gmail.com</t>
  </si>
  <si>
    <t>St Patricks Day Skull Irish Zero Fks Given Hoodie 3D #HD - HOODIE RAGLAN SLEEVE / 2XL / All Print</t>
  </si>
  <si>
    <t>Charlie Jaffray</t>
  </si>
  <si>
    <t>406, Temple St</t>
  </si>
  <si>
    <t>Dunkirk</t>
  </si>
  <si>
    <t>#SB36693</t>
  </si>
  <si>
    <t>zlorik3@msn.com</t>
  </si>
  <si>
    <t>Batman Hawaiian Aloha Shirts #KV - L / Full Print</t>
  </si>
  <si>
    <t>LORI KELLY</t>
  </si>
  <si>
    <t>2136, Pine Creek Ave</t>
  </si>
  <si>
    <t>#SB36694</t>
  </si>
  <si>
    <t>m.matthews119@yahoo.com</t>
  </si>
  <si>
    <t>Irish St.Patrick Celtic Cross _x0008_Gold custom name hoodie 3D All over print #V - HOODIE RAGLAN SLEEVE / 2XL / All Print</t>
  </si>
  <si>
    <t>Mark Matthews</t>
  </si>
  <si>
    <t>2610, S Corbin Cir</t>
  </si>
  <si>
    <t>#SB36695</t>
  </si>
  <si>
    <t>Irish Happy St.Patrick Celtic cross Hoodie 3D custom name #V - HOODIE RAGLAN SLEEVE / 2XL / All Print</t>
  </si>
  <si>
    <t>#SB36696</t>
  </si>
  <si>
    <t>Tracya1126@hotmail.com</t>
  </si>
  <si>
    <t>Custom Brick Skull Classic Cap Personalized Name Hats Head Wear #V - One size / All print</t>
  </si>
  <si>
    <t>Cap-thl-57771418</t>
  </si>
  <si>
    <t>Tracy Graves</t>
  </si>
  <si>
    <t>1116, Savannah Ave</t>
  </si>
  <si>
    <t>Custom Skull Sliver Pattern Classic Cap Personalized Name #V - One size / All print</t>
  </si>
  <si>
    <t>Cap-thl-88008346</t>
  </si>
  <si>
    <t>#SB36697</t>
  </si>
  <si>
    <t>derek.weaver@hotmail.com</t>
  </si>
  <si>
    <t>Derek Weaver</t>
  </si>
  <si>
    <t>6027 East Beverly Street</t>
  </si>
  <si>
    <t>#SB36698</t>
  </si>
  <si>
    <t>rzrwzink081@gmail.com</t>
  </si>
  <si>
    <t>Ford Polo Shirt - Joggers 3D - POLO / L / All Print</t>
  </si>
  <si>
    <t>Polo-3-1000000284876317</t>
  </si>
  <si>
    <t>Richard Zink</t>
  </si>
  <si>
    <t>1735 Waterleaf Dr</t>
  </si>
  <si>
    <t>Sewickley</t>
  </si>
  <si>
    <t>#SB36699</t>
  </si>
  <si>
    <t>bethanynichols@hotmail.com</t>
  </si>
  <si>
    <t>I Am A Catcher Baseball Catcher Player Canvas Wall Art - 16X24in</t>
  </si>
  <si>
    <t>Beth Nichols</t>
  </si>
  <si>
    <t>514, Urlacher Dr</t>
  </si>
  <si>
    <t>615-828-2480</t>
  </si>
  <si>
    <t>#SB36700</t>
  </si>
  <si>
    <t>Bottenhausen@gmail.com</t>
  </si>
  <si>
    <t>Beer Busch Light Dart Board Custom Name Baseball Jersey #171221V - S / Full Print</t>
  </si>
  <si>
    <t>baseballjersey-1-1000000288533076</t>
  </si>
  <si>
    <t>Barry Ottenhausen</t>
  </si>
  <si>
    <t>667 W 3RD ST</t>
  </si>
  <si>
    <t>DUBUQUE</t>
  </si>
  <si>
    <t>#SB36701</t>
  </si>
  <si>
    <t>done, mail hỏi số</t>
  </si>
  <si>
    <t>#SB36702</t>
  </si>
  <si>
    <t>cotterman15@yahoo.com</t>
  </si>
  <si>
    <t>Lacrosse Flag Custom Name And Number Canvas Prints - 24X36in / All Print</t>
  </si>
  <si>
    <t>Canvas-3-6909362634906</t>
  </si>
  <si>
    <t>Robert Cotterman</t>
  </si>
  <si>
    <t>2655 Talmadge Rd</t>
  </si>
  <si>
    <t>Ottawa Hills</t>
  </si>
  <si>
    <t>(419)392-8440</t>
  </si>
  <si>
    <t>#SB36703</t>
  </si>
  <si>
    <t>amberandbob.ah@gmail.com</t>
  </si>
  <si>
    <t>My Favorite Soldier Calls Me Mom camo Custom name Hoodie #KV - HOODIE RAGLAN SLEEVE / 2XL / All Print</t>
  </si>
  <si>
    <t>4hoodie6646818209946</t>
  </si>
  <si>
    <t>Amber Hogg</t>
  </si>
  <si>
    <t>po box 173</t>
  </si>
  <si>
    <t>#SB36704</t>
  </si>
  <si>
    <t>christygant79@gmail.com</t>
  </si>
  <si>
    <t>Hawaiian Aloha Shirts Busch Light Corn - L / Full Print</t>
  </si>
  <si>
    <t>hawaiishirt-3-6827810979994</t>
  </si>
  <si>
    <t>Christy Gant</t>
  </si>
  <si>
    <t>3303 Rhett Ln</t>
  </si>
  <si>
    <t>#SB36705</t>
  </si>
  <si>
    <t>gludju1@gmail.com</t>
  </si>
  <si>
    <t>Just A Girl Who Loves Cows Custom Name Hoodie - Legging 3D - HOODIE RAGLAN SLEEVE / M / All Print</t>
  </si>
  <si>
    <t>hoodie-2-6612278837402</t>
  </si>
  <si>
    <t>Dolores Ullom</t>
  </si>
  <si>
    <t>PO Box 927</t>
  </si>
  <si>
    <t>Hereford</t>
  </si>
  <si>
    <t>#SB36706</t>
  </si>
  <si>
    <t>jasmynepetteway@gmail.com</t>
  </si>
  <si>
    <t>Native Pride American Custom Name Fleece Hoodie 3D #211221H - Fleece Hoodie / XL / All Print</t>
  </si>
  <si>
    <t>Jasmyne Petteway</t>
  </si>
  <si>
    <t>5230, E Craig Rd + 307</t>
  </si>
  <si>
    <t>#SB36707</t>
  </si>
  <si>
    <t>beenlamberth@gmail.com</t>
  </si>
  <si>
    <t>Simple  parcel service t-shirt #v - XL / Brown</t>
  </si>
  <si>
    <t>Donna Lamberth</t>
  </si>
  <si>
    <t>118 Luttrul Rd</t>
  </si>
  <si>
    <t>Simple  United parcel service brown unisex t-shirt #v - XL / Brown</t>
  </si>
  <si>
    <t>7019178000538-4</t>
  </si>
  <si>
    <t>#SB36708</t>
  </si>
  <si>
    <t>ronnie.seymour@ymail.com</t>
  </si>
  <si>
    <t>Ronnie Seymour</t>
  </si>
  <si>
    <t>201 Stefanie St</t>
  </si>
  <si>
    <t>Burleson</t>
  </si>
  <si>
    <t>#SB36709</t>
  </si>
  <si>
    <t>alblake7@aol.com</t>
  </si>
  <si>
    <t>Mexico Flag Eagle Custom Name Clunky Sneakers - Women / 10 / Black</t>
  </si>
  <si>
    <t>Allen Blakeborough</t>
  </si>
  <si>
    <t>413, Laurel Hill Ln</t>
  </si>
  <si>
    <t>Murphy</t>
  </si>
  <si>
    <t>#SB36710</t>
  </si>
  <si>
    <t>grantericka5@gmail.com</t>
  </si>
  <si>
    <t>Ericka Grant</t>
  </si>
  <si>
    <t>3349, Hull Ave</t>
  </si>
  <si>
    <t>Apt 1-c</t>
  </si>
  <si>
    <t>#SB36711</t>
  </si>
  <si>
    <t>Mrwingnut86@gmail.com</t>
  </si>
  <si>
    <t>Mcdonald’S custom name hoodie 3D #KV - AOP Unisex Raglan Zip Hoodie / XL / All print</t>
  </si>
  <si>
    <t>Marcus Torres</t>
  </si>
  <si>
    <t>3376, E Fisher Rd</t>
  </si>
  <si>
    <t>Bay City</t>
  </si>
  <si>
    <t>#SB36712</t>
  </si>
  <si>
    <t>donnavalley80@gmail.com</t>
  </si>
  <si>
    <t>Soccer Lessons custom name &amp; number Canvas Prints #KV - 12X18in / All print</t>
  </si>
  <si>
    <t>Donna Valley</t>
  </si>
  <si>
    <t>578 Dubuque st</t>
  </si>
  <si>
    <t>#SB36713</t>
  </si>
  <si>
    <t>MrsStealth@gmail.com</t>
  </si>
  <si>
    <t>Irish Shamrock Baseball Jersey #120222H - 5XL / All Print</t>
  </si>
  <si>
    <t>Baseball-Jersey-8-6996656423066</t>
  </si>
  <si>
    <t>Jennifer Massey</t>
  </si>
  <si>
    <t>3812 Leona Pass</t>
  </si>
  <si>
    <t>done, mail custom</t>
  </si>
  <si>
    <t>The Irishman Custom Name Baseball Jersey - 5XL / Full Print</t>
  </si>
  <si>
    <t>baseballjersey-8-6996672381082</t>
  </si>
  <si>
    <t>#SB36714</t>
  </si>
  <si>
    <t>mattinglyfan2351@yahoo.com</t>
  </si>
  <si>
    <t>Jeep Dog heart beat Tie Dye Spare Tire Cover #HD - All print / 32 inches / Spare Tire Cover With Backup Camera Hole</t>
  </si>
  <si>
    <t>Hillary Wright</t>
  </si>
  <si>
    <t>285, Lower Sandyhill Rd</t>
  </si>
  <si>
    <t>#SB36715</t>
  </si>
  <si>
    <t>mgaelouellette@gmail.com</t>
  </si>
  <si>
    <t>M GAEL OUELLETTE</t>
  </si>
  <si>
    <t>18 Wheaton Drive</t>
  </si>
  <si>
    <t>Pelham</t>
  </si>
  <si>
    <t>#SB36716</t>
  </si>
  <si>
    <t>olivaresreyna47@gmail.com</t>
  </si>
  <si>
    <t>Personalized Name Mexico Eagle Baseball jersey #v - M / Full Print</t>
  </si>
  <si>
    <t>6973910286490-baseballjersey-2</t>
  </si>
  <si>
    <t>Maria Martinez</t>
  </si>
  <si>
    <t>1975, W 5450 S + #3</t>
  </si>
  <si>
    <t>Roy</t>
  </si>
  <si>
    <t>#SB36717</t>
  </si>
  <si>
    <t>mnfarmgal44@gmail.com</t>
  </si>
  <si>
    <t>Hawaiian Aloha Shirts Billiards Play With Fire - XL / Full Print</t>
  </si>
  <si>
    <t>hawaiishirt-4-6871870079130</t>
  </si>
  <si>
    <t>Tom Hager</t>
  </si>
  <si>
    <t>20995 Gates Ave.</t>
  </si>
  <si>
    <t>Hawaiian Aloha Shirts Billiards Play With Fire - 2XL / Full Print</t>
  </si>
  <si>
    <t>hawaiishirt-5-6871870079130</t>
  </si>
  <si>
    <t>Hawaiian Aloha Shirts Billiards Play With Fire - 3XL / Full Print</t>
  </si>
  <si>
    <t>hawaiishirt-6-6871870079130</t>
  </si>
  <si>
    <t>#SB36718</t>
  </si>
  <si>
    <t>kg1irish@yahoo.com</t>
  </si>
  <si>
    <t>Irish Saint Patrick's Day custom name hoodie 3D All over print #V - HOODIE RAGLAN SLEEVE / M / All Print</t>
  </si>
  <si>
    <t>Kevin gulley</t>
  </si>
  <si>
    <t>450, E Waterside Dr</t>
  </si>
  <si>
    <t>#SB36719</t>
  </si>
  <si>
    <t>marcosmromero62@gmail.com</t>
  </si>
  <si>
    <t>Custom Name American Trucker Only The Strong Survive Unisex 3D T-Shirt #v - 2XL / Full print</t>
  </si>
  <si>
    <t>6841909477530-unisextshirt-6838007890074</t>
  </si>
  <si>
    <t>MARCOS ROMERO</t>
  </si>
  <si>
    <t>2 Alamo Ln</t>
  </si>
  <si>
    <t>Los Lunas</t>
  </si>
  <si>
    <t>#SB36720</t>
  </si>
  <si>
    <t>deefredella@yahoo.com</t>
  </si>
  <si>
    <t>Basketball It's About Being Better Than You Were The Day Before Canvas Prints - 24X36in</t>
  </si>
  <si>
    <t>Danielle Fredella</t>
  </si>
  <si>
    <t>505 Timberbrooke Drive</t>
  </si>
  <si>
    <t>Bedminster</t>
  </si>
  <si>
    <t>#SB36721</t>
  </si>
  <si>
    <t>dustinmichaelredding@gmail.com</t>
  </si>
  <si>
    <t>Let's Go Brandon Liberty Statue Unisex Classic T-shirt - Unisex Tshirt 2D / Black / M</t>
  </si>
  <si>
    <t>tee-2-1000000287904006</t>
  </si>
  <si>
    <t>Dustin Redding</t>
  </si>
  <si>
    <t>800 J.C Mauldin HWY</t>
  </si>
  <si>
    <t>Killen</t>
  </si>
  <si>
    <t>#SB36722</t>
  </si>
  <si>
    <t>allison20123@gmail.com</t>
  </si>
  <si>
    <t>Allison Dicke</t>
  </si>
  <si>
    <t>234, Madison Ave</t>
  </si>
  <si>
    <t>#SB36723</t>
  </si>
  <si>
    <t>toritaylor0716@icloud.com</t>
  </si>
  <si>
    <t>Tori Taylor</t>
  </si>
  <si>
    <t>403, Wildflower Ln</t>
  </si>
  <si>
    <t>#SB36724</t>
  </si>
  <si>
    <t>aprildorman@yahoo.com</t>
  </si>
  <si>
    <t>Jeep - Take it out and play with it unisex t-shirt - Unisex Short Sleeve Classic Tee / Black / XL</t>
  </si>
  <si>
    <t>6962693570714-TEE-4</t>
  </si>
  <si>
    <t>April Henson</t>
  </si>
  <si>
    <t>12370 Big Hill Rd.</t>
  </si>
  <si>
    <t>Sonora</t>
  </si>
  <si>
    <t>#SB36725</t>
  </si>
  <si>
    <t>jcgrinstead.5.2@gmail.com</t>
  </si>
  <si>
    <t>FedEx Purple Orange custom name Hoodie 3D #KV - HOODIE RAGLAN SLEEVE / 2XL / All Print</t>
  </si>
  <si>
    <t>Grinstead Johnny</t>
  </si>
  <si>
    <t>489 Princeton way</t>
  </si>
  <si>
    <t>#SB36726</t>
  </si>
  <si>
    <t>nathancrobinson@lewisu.edu</t>
  </si>
  <si>
    <t>Nathan Robinson</t>
  </si>
  <si>
    <t>210 ivanhoe way</t>
  </si>
  <si>
    <t>#SB36727</t>
  </si>
  <si>
    <t>callieschroeder11@gmail.com</t>
  </si>
  <si>
    <t>callie schroeder</t>
  </si>
  <si>
    <t>607 N Washington Ave</t>
  </si>
  <si>
    <t>unit 204</t>
  </si>
  <si>
    <t>#SB36728</t>
  </si>
  <si>
    <t>rickjarnold22@gmail.com</t>
  </si>
  <si>
    <t>Rick Arnold</t>
  </si>
  <si>
    <t>2027, Lynx Run</t>
  </si>
  <si>
    <t>905-541-3647</t>
  </si>
  <si>
    <t>#SB36729</t>
  </si>
  <si>
    <t>bubblerapgirl1@gmail.com</t>
  </si>
  <si>
    <t>Custom name  parcel service hand crack brown Baseball Jersey #v - 2XL / Full Print</t>
  </si>
  <si>
    <t>Dominique Duquesnay</t>
  </si>
  <si>
    <t>4901 2nd Ave</t>
  </si>
  <si>
    <t>#SB36730</t>
  </si>
  <si>
    <t>sayers.kimberly.kimberly5@gmail.com</t>
  </si>
  <si>
    <t>Jeep Girl Leopard Vintage unisex t-shirt 3d #HD - M / All print</t>
  </si>
  <si>
    <t>kimberly sayers</t>
  </si>
  <si>
    <t>4044 pikes place</t>
  </si>
  <si>
    <t>Pulaski</t>
  </si>
  <si>
    <t>#SB36731</t>
  </si>
  <si>
    <t>Bneville@farmersnational.com</t>
  </si>
  <si>
    <t>Brian Neville</t>
  </si>
  <si>
    <t>408 W CONRON AVE</t>
  </si>
  <si>
    <t>DANVILLE</t>
  </si>
  <si>
    <t>#SB36732</t>
  </si>
  <si>
    <t>joexcoma@yahoo.com</t>
  </si>
  <si>
    <t>Personalized name White US Firefighter Fire Rescue Service Before Self Baseball jersey - XL / Full Print</t>
  </si>
  <si>
    <t>6975200624794-baseballjersey-4</t>
  </si>
  <si>
    <t>Joe Palaszczuk</t>
  </si>
  <si>
    <t>2880 86th street</t>
  </si>
  <si>
    <t>#SB36733</t>
  </si>
  <si>
    <t>robert.stauss@yahoo.com</t>
  </si>
  <si>
    <t>Lion Dad, to my son never forget that I love you Mug #V - Ceramic Mug 11oz / Black / 15 oz</t>
  </si>
  <si>
    <t>Robert. Stauss</t>
  </si>
  <si>
    <t>27 bark lane</t>
  </si>
  <si>
    <t>Northport</t>
  </si>
  <si>
    <t>#SB36734</t>
  </si>
  <si>
    <t>denisemateripowell@outlook.com</t>
  </si>
  <si>
    <t>Denise Materi-Powell</t>
  </si>
  <si>
    <t>110 Ken Maril Road</t>
  </si>
  <si>
    <t>Ames</t>
  </si>
  <si>
    <t>#SB36735</t>
  </si>
  <si>
    <t>ericroy1969@yahoo.com</t>
  </si>
  <si>
    <t>Puerto Rico White Custom Name And Number Baseball Jersey #DH - 2XL / All Print</t>
  </si>
  <si>
    <t>Baseball-Jersey-5-6845492723866</t>
  </si>
  <si>
    <t>Eric Roy</t>
  </si>
  <si>
    <t>202, Elizabeth Cir</t>
  </si>
  <si>
    <t>#SB36736</t>
  </si>
  <si>
    <t>stewjo1976@gmail.com</t>
  </si>
  <si>
    <t>Rock Paper Scissors Throat Punch I Win Skeleton JP spare tire cover #kv - All print / 30 inches</t>
  </si>
  <si>
    <t>100000032563954-3</t>
  </si>
  <si>
    <t>Bobbie Stewart</t>
  </si>
  <si>
    <t>12407 E. 400th Ave.</t>
  </si>
  <si>
    <t>Flat Rock</t>
  </si>
  <si>
    <t>#SB36737</t>
  </si>
  <si>
    <t>ginxyluvzit@yahoo.com</t>
  </si>
  <si>
    <t>Fedex Racing Hoodie - Joggers 3D #121121H - AOP Unisex Raglan Hoodie / L / All Print</t>
  </si>
  <si>
    <t>Stephanie Johnson</t>
  </si>
  <si>
    <t>5186, Benito St</t>
  </si>
  <si>
    <t>Unit # 1</t>
  </si>
  <si>
    <t>Montclair</t>
  </si>
  <si>
    <t>#SB36738</t>
  </si>
  <si>
    <t>leof2@icloud.com</t>
  </si>
  <si>
    <t>Janet Fiorenza</t>
  </si>
  <si>
    <t>115, High Rock St</t>
  </si>
  <si>
    <t>Westwood</t>
  </si>
  <si>
    <t>#SB36739</t>
  </si>
  <si>
    <t>matthewpuente.mp@gmail.com</t>
  </si>
  <si>
    <t>Matthew Puente</t>
  </si>
  <si>
    <t>5116 Atlantic Dr</t>
  </si>
  <si>
    <t>Cheyenne</t>
  </si>
  <si>
    <t>Postal service eagle - We deliver for you unisex t-shirt 3D #v - L / Full Print</t>
  </si>
  <si>
    <t>#SB36740</t>
  </si>
  <si>
    <t>katy.virnig@gmail.com</t>
  </si>
  <si>
    <t>Katy Virnig</t>
  </si>
  <si>
    <t>3708, Millers Creek Ln</t>
  </si>
  <si>
    <t>Mustang</t>
  </si>
  <si>
    <t>#SB36741</t>
  </si>
  <si>
    <t>Ashley.Wittenmyer@gmail.com</t>
  </si>
  <si>
    <t>Awesome Jesus Is My God Lion Blue Hoodie 3D All over print #v - HOODIE RAGLAN SLEEVE / 2XL / All Print</t>
  </si>
  <si>
    <t>6107810168986-5</t>
  </si>
  <si>
    <t>Ashley Wittenmyer</t>
  </si>
  <si>
    <t>224 SHINKLE ST</t>
  </si>
  <si>
    <t>FINDLAY</t>
  </si>
  <si>
    <t>#SB36742</t>
  </si>
  <si>
    <t>snebuatte@comcast.net</t>
  </si>
  <si>
    <t>Honor The Fallen US Air Force Hoodie 3D - AOP Unisex Raglan Hoodie / L / All print</t>
  </si>
  <si>
    <t>Ralph Buatte</t>
  </si>
  <si>
    <t>5642w 5500 s</t>
  </si>
  <si>
    <t>#SB36743</t>
  </si>
  <si>
    <t>Simple B&amp;W JP logo fleece hoodie #h - Fleece hoodie / L / Navy &amp; Camo</t>
  </si>
  <si>
    <t>J0N 1g0</t>
  </si>
  <si>
    <t>#SB36744</t>
  </si>
  <si>
    <t>tlittle198928@gmail.com</t>
  </si>
  <si>
    <t>Couple King Queen Dragon Hoodie - Joggers #v - AOP Unisex Raglan Hoodie / 3XL / All Print</t>
  </si>
  <si>
    <t>Tosha Little</t>
  </si>
  <si>
    <t>1602 s Faulders ln</t>
  </si>
  <si>
    <t>Wichita</t>
  </si>
  <si>
    <t>Couple King Queen Dragon Hoodie - Joggers #v - AOP Unisex Raglan Hoodie / 2XL / All Print</t>
  </si>
  <si>
    <t>Couple Lion Love - She keeps me wild He keeps me safe Hoodie - Joggers #v - AOP Unisex Raglan Hoodie / 3XL / All Print</t>
  </si>
  <si>
    <t>Couple Lion Love - She keeps me wild He keeps me safe Hoodie - Joggers #v - AOP Unisex Raglan Hoodie / 2XL / All Print</t>
  </si>
  <si>
    <t>#SB36745</t>
  </si>
  <si>
    <t>lexiz4613@yahoo.com</t>
  </si>
  <si>
    <t>My God That is Who you are Jesus Christ Hoodie 3D - AOP UNISEX HOODIE ZIP-UP / 2XL / All Print</t>
  </si>
  <si>
    <t>hoodiezip-thl-24848</t>
  </si>
  <si>
    <t>Arnoldo Perales</t>
  </si>
  <si>
    <t>916, Alexander St E</t>
  </si>
  <si>
    <t>Lehigh Acres</t>
  </si>
  <si>
    <t>Jesus Love Christian Cross Hoodie 3D #H - AOP UNISEX HOODIE ZIP-UP / 2XL / All Print</t>
  </si>
  <si>
    <t>hoodiezip-thl-23443</t>
  </si>
  <si>
    <t>#SB36746</t>
  </si>
  <si>
    <t>Personalized Custom name black king most important piece in the game Hoodie 3D #220221l - HOODIE RAGLAN SLEEVE / 2XL / All Print</t>
  </si>
  <si>
    <t>#SB36747</t>
  </si>
  <si>
    <t>sundogair@yahoo.com</t>
  </si>
  <si>
    <t>Us Camo Flag Wyoming Hoodie #KV - HOODIE RAGLAN SLEEVE / L / All Print</t>
  </si>
  <si>
    <t>3hoodie6838105768090</t>
  </si>
  <si>
    <t>Mark Gibbs</t>
  </si>
  <si>
    <t>5950, Cheetah Chase</t>
  </si>
  <si>
    <t>Lone Tree</t>
  </si>
  <si>
    <t>#SB36748</t>
  </si>
  <si>
    <t>Jeffgenskow@gmail.com</t>
  </si>
  <si>
    <t>Busch light Simple custom name hoodie 3d #KV - HOODIE RAGLAN SLEEVE / 3XL / All Print</t>
  </si>
  <si>
    <t>Jeff Genskow</t>
  </si>
  <si>
    <t>8921 state highway 66</t>
  </si>
  <si>
    <t>Rosholt</t>
  </si>
  <si>
    <t>#SB36749</t>
  </si>
  <si>
    <t>todcotkansas@yahoo.com</t>
  </si>
  <si>
    <t>Kenneth Cotter</t>
  </si>
  <si>
    <t>1612 Lisa Drive</t>
  </si>
  <si>
    <t>#SB36750</t>
  </si>
  <si>
    <t>rogersbryan359@gmail.com</t>
  </si>
  <si>
    <t>DJ Headphone Black Red Rectangle Rug #h - L / Full print</t>
  </si>
  <si>
    <t>6778549534874-3</t>
  </si>
  <si>
    <t>Brian Ruffin</t>
  </si>
  <si>
    <t>4314, Wallace St</t>
  </si>
  <si>
    <t>#SB36751</t>
  </si>
  <si>
    <t>tnb_07@hotmail.com</t>
  </si>
  <si>
    <t>Original Of Guadalupe Virgin Mary 3D T-Shirt #KV - XL / Full Print</t>
  </si>
  <si>
    <t>6875529674906-4-unisextshirt</t>
  </si>
  <si>
    <t>Trisha Lem</t>
  </si>
  <si>
    <t>7131, Redondo St</t>
  </si>
  <si>
    <t>#SB36752</t>
  </si>
  <si>
    <t>angeloseanior@yahoo.com</t>
  </si>
  <si>
    <t>St. Patrick's Day Shamrock skull Irish tattoos Hoodie Or Legging 3D #V - Hoodie / L / All Print</t>
  </si>
  <si>
    <t>hoodie-Irishtattoos0106Vi</t>
  </si>
  <si>
    <t>Angelo Seanior</t>
  </si>
  <si>
    <t>3642, S Indiana Ave</t>
  </si>
  <si>
    <t>#SB36753</t>
  </si>
  <si>
    <t>dbar23@gmail.com</t>
  </si>
  <si>
    <t>As for me and my house we will serve the Lord custom name Door mat #KV - 18x24 / All print</t>
  </si>
  <si>
    <t>DOMA6846728994970</t>
  </si>
  <si>
    <t>Debbie Barnett</t>
  </si>
  <si>
    <t>503, Rolling Road Dr</t>
  </si>
  <si>
    <t>#SB36754</t>
  </si>
  <si>
    <t>christa.bobo@hotmail.com</t>
  </si>
  <si>
    <t>Christa Beauregard</t>
  </si>
  <si>
    <t>208, Stone Crop Rd</t>
  </si>
  <si>
    <t>#SB36755</t>
  </si>
  <si>
    <t>ryost92@yahoo.com</t>
  </si>
  <si>
    <t>FedEx Purple White custom name Hoodie 3D #KV - HOODIE RAGLAN SLEEVE / 2XL / All Print</t>
  </si>
  <si>
    <t>Richard Yost</t>
  </si>
  <si>
    <t>956, State Route 502</t>
  </si>
  <si>
    <t>Spring Brook Twp</t>
  </si>
  <si>
    <t>Skull FedEx Purple custom name Hoodie 3D &amp; AOP T-shirt #KV - AOP T-SHIRT / 2XL / All Print</t>
  </si>
  <si>
    <t>#SB36756</t>
  </si>
  <si>
    <t>edargert@gmail.com</t>
  </si>
  <si>
    <t>Skull Zero fucks given Unisex AOP T-Shirt #KV - L / Full Print</t>
  </si>
  <si>
    <t>TEE-3-7034038812826</t>
  </si>
  <si>
    <t>Earl Dargert</t>
  </si>
  <si>
    <t>246 VOLLMER RD</t>
  </si>
  <si>
    <t>APT C1</t>
  </si>
  <si>
    <t>CHICAGO HEIGHTS</t>
  </si>
  <si>
    <t>#SB36757</t>
  </si>
  <si>
    <t>kelleybyrom@gmail.com</t>
  </si>
  <si>
    <t>KELLEY BYROM</t>
  </si>
  <si>
    <t>1026, Lido Ct</t>
  </si>
  <si>
    <t>Decatur</t>
  </si>
  <si>
    <t>#SB36758</t>
  </si>
  <si>
    <t>phillipsjoe@comcast.net</t>
  </si>
  <si>
    <t>Custom Name Simple Black &amp; White Piano Unisex Hawaiian Shirts #220222l - L / Full Print</t>
  </si>
  <si>
    <t>6877856202906-hawaiishirt-3</t>
  </si>
  <si>
    <t>Karen Phillips</t>
  </si>
  <si>
    <t>72 Dartmouth Road</t>
  </si>
  <si>
    <t>Longmeadow</t>
  </si>
  <si>
    <t>Cool Black And White Piano Hawaiian Shirts #dh - S / Full Print</t>
  </si>
  <si>
    <t>6104459804826-1</t>
  </si>
  <si>
    <t>#SB36759</t>
  </si>
  <si>
    <t>gay.arwood@yahoo.com</t>
  </si>
  <si>
    <t>Softball Girl Custom Name Clunky Sneakers - Women / 11 / White</t>
  </si>
  <si>
    <t>Gay Arwood</t>
  </si>
  <si>
    <t>5275 Elm Rd</t>
  </si>
  <si>
    <t>Mount Olive</t>
  </si>
  <si>
    <t>#SB36760</t>
  </si>
  <si>
    <t>shawnacejackson@yahoo.com</t>
  </si>
  <si>
    <t>Black King Crown Baseball Jersey #160222H - 3XL / Full Print</t>
  </si>
  <si>
    <t>baseballjersey-6-6974139236506</t>
  </si>
  <si>
    <t>Shawnece Jackson</t>
  </si>
  <si>
    <t>6632, S Honore St</t>
  </si>
  <si>
    <t>#SB36761</t>
  </si>
  <si>
    <t>jaredmorris59@gmail.com</t>
  </si>
  <si>
    <t>Jared Morris</t>
  </si>
  <si>
    <t>31, 2nd Ave SE</t>
  </si>
  <si>
    <t>#SB36762</t>
  </si>
  <si>
    <t>tmorgan3508@gmail.com</t>
  </si>
  <si>
    <t>Tiffanie Morgan</t>
  </si>
  <si>
    <t>341, Redden St</t>
  </si>
  <si>
    <t>Huntingdon</t>
  </si>
  <si>
    <t>#SB36763</t>
  </si>
  <si>
    <t>katephillipswattspaul5@yahoo.com</t>
  </si>
  <si>
    <t>Paul Watts</t>
  </si>
  <si>
    <t>1421 1st Street West</t>
  </si>
  <si>
    <t>Birmingham</t>
  </si>
  <si>
    <t>#SB36764</t>
  </si>
  <si>
    <t>Dvthompson38@gmail.com</t>
  </si>
  <si>
    <t>Skull Flag DILLIGAF Hoodie 3D #170222V - AOP UNISEX HOODIE / L / All Print</t>
  </si>
  <si>
    <t>hoodie-3-1000000284404998</t>
  </si>
  <si>
    <t>David Thompson</t>
  </si>
  <si>
    <t>1023 cranston dr</t>
  </si>
  <si>
    <t>Halloween Mom Skull Hoodie 3D - AOP Unisex Raglan Hoodie / S / All Print</t>
  </si>
  <si>
    <t>hoodie-1-6637878542578</t>
  </si>
  <si>
    <t>_x0008_uyen, vinh</t>
  </si>
  <si>
    <t>#SB36765</t>
  </si>
  <si>
    <t>tenaciouskelly@icloud.com</t>
  </si>
  <si>
    <t>Lobster Seinfeld Unisex Hawaiian Shirts - L / Full Print</t>
  </si>
  <si>
    <t>Kelly Misko</t>
  </si>
  <si>
    <t>107 Bristol Drive</t>
  </si>
  <si>
    <t>Seven Fields</t>
  </si>
  <si>
    <t>#SB36766</t>
  </si>
  <si>
    <t>maltsbergeryvonne@gmail.com</t>
  </si>
  <si>
    <t>Vietnam Veteran In memory of 58. 479 2D custom name Leather Bomber Jacket #KV - L / Full Print</t>
  </si>
  <si>
    <t>Yvonne Maltsberger</t>
  </si>
  <si>
    <t>305 Bowmantown Church Road</t>
  </si>
  <si>
    <t>Limestone</t>
  </si>
  <si>
    <t>#SB36767</t>
  </si>
  <si>
    <t>adjames01@gmail.com</t>
  </si>
  <si>
    <t>That's my grandson out there Baseball Unisex t-shirt - Unisex Short Sleeve Classic Tee / White / M</t>
  </si>
  <si>
    <t>6962693570714-TEE-2</t>
  </si>
  <si>
    <t>Amber James</t>
  </si>
  <si>
    <t>9177 white ash drive</t>
  </si>
  <si>
    <t>Ooltewah</t>
  </si>
  <si>
    <t>#SB36768</t>
  </si>
  <si>
    <t>ursehaug@yahoo.com</t>
  </si>
  <si>
    <t>Jesus Saved My Life Wooden Night Light 3D #Xh - Default / All print</t>
  </si>
  <si>
    <t>ULD-1000000287998208</t>
  </si>
  <si>
    <t>Urse Haug</t>
  </si>
  <si>
    <t>425 So. Laclede Sta. Rd</t>
  </si>
  <si>
    <t>The Holy Family of Jesus Wooden Night Light 3D #171221Xh - Default / All print</t>
  </si>
  <si>
    <t>ULD-1000000288002189</t>
  </si>
  <si>
    <t>#SB36769</t>
  </si>
  <si>
    <t>ftaorminojr@gmail.com</t>
  </si>
  <si>
    <t>Custom name multicolor zero f* given skull steel classic cap hats head wear #h - One size / All print</t>
  </si>
  <si>
    <t>Frank Taormino</t>
  </si>
  <si>
    <t>315 adams st</t>
  </si>
  <si>
    <t>#SB36770</t>
  </si>
  <si>
    <t>jhfsn@aol.com</t>
  </si>
  <si>
    <t>Warrior Lion Cross I would rather stand with God judged by God hoodie 3D All over print #V - HOODIE RAGLAN SLEEVE / 2XL / All Print</t>
  </si>
  <si>
    <t>hoodie-WarriorLion1005Vi</t>
  </si>
  <si>
    <t>James Noltee</t>
  </si>
  <si>
    <t>150 Harvest Moon Park</t>
  </si>
  <si>
    <t>Linden</t>
  </si>
  <si>
    <t>#SB36771</t>
  </si>
  <si>
    <t>lukemauro2011@gmail.com</t>
  </si>
  <si>
    <t>Hawaiian Aloha Shirts Ironworker Palm Tree - XL / Full Print</t>
  </si>
  <si>
    <t>Luke Mauro</t>
  </si>
  <si>
    <t>2214 s. 11th</t>
  </si>
  <si>
    <t>#SB36772</t>
  </si>
  <si>
    <t>shaunphandwerk@gmail.com</t>
  </si>
  <si>
    <t>Shaun Handwerk</t>
  </si>
  <si>
    <t>7601, N 9th Ave + Apt 218</t>
  </si>
  <si>
    <t>#SB36773</t>
  </si>
  <si>
    <t>dreangel10@gmail.com</t>
  </si>
  <si>
    <t>Angel D Renteria</t>
  </si>
  <si>
    <t>7629 Pioneer Blvd Whittier ca</t>
  </si>
  <si>
    <t>#SB36774</t>
  </si>
  <si>
    <t>jbcards2003@gmail.com</t>
  </si>
  <si>
    <t>Jacob Bradley</t>
  </si>
  <si>
    <t>4621 Blackstone Dr</t>
  </si>
  <si>
    <t>#SB36775</t>
  </si>
  <si>
    <t>rescueguy@hotmail.com</t>
  </si>
  <si>
    <t>Service Dogs Save Lives Unisex T-Shirt 3D #KV - 2XL / Full Print</t>
  </si>
  <si>
    <t>TEE-5-7033008619674</t>
  </si>
  <si>
    <t>Robert Patterson</t>
  </si>
  <si>
    <t>509 Bridgecreek Drive</t>
  </si>
  <si>
    <t>#SB36776</t>
  </si>
  <si>
    <t>hellyell46@gmail.com</t>
  </si>
  <si>
    <t>Fedex Black Orange custom name hoodie 3D #KV - AOP Unisex Raglan Hoodie / M / All print</t>
  </si>
  <si>
    <t>Danielle moore</t>
  </si>
  <si>
    <t>307 Ranch rd</t>
  </si>
  <si>
    <t>Fedex blue custom name hoodie 3D #KV - AOP Unisex Raglan Hoodie / XL / All print</t>
  </si>
  <si>
    <t>FedEx FE Cool Custom Name Unisex T-Shirt 3D #DH - L / Full Print</t>
  </si>
  <si>
    <t>TEE-3-1000000283734094</t>
  </si>
  <si>
    <t>FedEx FE Cool Custom Name Unisex T-Shirt 3D #DH - 2XL / Full Print</t>
  </si>
  <si>
    <t>TEE-5-1000000283734094</t>
  </si>
  <si>
    <t>#SB36777</t>
  </si>
  <si>
    <t>robin.dykes0304@gmail.com</t>
  </si>
  <si>
    <t>Tigger custom name Baseball Jersey #KV - 2XL / Full Print</t>
  </si>
  <si>
    <t>Robin McMillan</t>
  </si>
  <si>
    <t>1126, Canton St + Apt A</t>
  </si>
  <si>
    <t>Elkhart</t>
  </si>
  <si>
    <t>#SB36778</t>
  </si>
  <si>
    <t>msully664@gmail.com</t>
  </si>
  <si>
    <t>Michael Sullivan</t>
  </si>
  <si>
    <t>14410, Chumash Pl</t>
  </si>
  <si>
    <t>Victorville</t>
  </si>
  <si>
    <t>#SB36779</t>
  </si>
  <si>
    <t>hernandezkevin2413@yahoo.com</t>
  </si>
  <si>
    <t>Kevin Hernandez</t>
  </si>
  <si>
    <t>3229 Thurin Ave</t>
  </si>
  <si>
    <t>Altadena</t>
  </si>
  <si>
    <t>#SB36780</t>
  </si>
  <si>
    <t>r.charrier@me.com</t>
  </si>
  <si>
    <t>Grateful Dancing Bears Tie Dye All are welcome whose souls be kind Door mat #KV - 24x35 / All print</t>
  </si>
  <si>
    <t>Doma-6982458736794-5</t>
  </si>
  <si>
    <t>Rich Charrier</t>
  </si>
  <si>
    <t>Roy Dr</t>
  </si>
  <si>
    <t>Nampa</t>
  </si>
  <si>
    <t>#SB36781</t>
  </si>
  <si>
    <t>se@westernmechanicalsolutions.com</t>
  </si>
  <si>
    <t>Shannon Emmel</t>
  </si>
  <si>
    <t>16370, Timber Cove St</t>
  </si>
  <si>
    <t>(720)985-1133</t>
  </si>
  <si>
    <t>#SB36782</t>
  </si>
  <si>
    <t>Upclady33@gmail.com</t>
  </si>
  <si>
    <t>Strong American Jeep girl spare tire cover #161121h - All print / 34 inches</t>
  </si>
  <si>
    <t>Roselee Peters</t>
  </si>
  <si>
    <t>P.O Box 183</t>
  </si>
  <si>
    <t>Gate City</t>
  </si>
  <si>
    <t>#SB36783</t>
  </si>
  <si>
    <t>hope4us55@yahoo.com</t>
  </si>
  <si>
    <t>50th Anniversary Of Magic Custom name Disney hoodie 3d #HD - AOP Unisex Raglan Hoodie / XL / All print</t>
  </si>
  <si>
    <t>Clarice Flint</t>
  </si>
  <si>
    <t>9 Deerfield Drive</t>
  </si>
  <si>
    <t>Canastota</t>
  </si>
  <si>
    <t>50th Anniversary Of Magic Disney fairy hoodie 3d Custom name #HD - AOP Unisex Raglan Hoodie / XL / All print</t>
  </si>
  <si>
    <t>50th Anniversary Of Magic Disney fairy hoodie 3d Custom name #HD - AOP Unisex Raglan Hoodie / 2XL / All print</t>
  </si>
  <si>
    <t>#SB36784</t>
  </si>
  <si>
    <t>Premejoyner@mrceo.org</t>
  </si>
  <si>
    <t>Supreme Joyner</t>
  </si>
  <si>
    <t>3067 decatur ave</t>
  </si>
  <si>
    <t>Apt 2b</t>
  </si>
  <si>
    <t>#SB36785</t>
  </si>
  <si>
    <t>texasmadecuzz2018@gmail.com</t>
  </si>
  <si>
    <t>Custom name pink Minnie so cute Life is too short to wear boring clothes hoodie - legging 3D - HOODIE RAGLAN SLEEVE / XL / All Print</t>
  </si>
  <si>
    <t>6782629281946-4</t>
  </si>
  <si>
    <t>Anthony Harvey</t>
  </si>
  <si>
    <t>100 E.thornhill Dr</t>
  </si>
  <si>
    <t>FORT WORTH</t>
  </si>
  <si>
    <t>#SB36786</t>
  </si>
  <si>
    <t>Esmeralda4leon@gmail.com</t>
  </si>
  <si>
    <t>Mirella Leon</t>
  </si>
  <si>
    <t>1036, Los Robles Blvd</t>
  </si>
  <si>
    <t>#SB36787</t>
  </si>
  <si>
    <t>Missyshaw65@gmail.com</t>
  </si>
  <si>
    <t>MILLICENT Shaw</t>
  </si>
  <si>
    <t>6690 ZIEGLER ST</t>
  </si>
  <si>
    <t>#SB36788</t>
  </si>
  <si>
    <t>teamopenmat@gmail.com</t>
  </si>
  <si>
    <t>Nola Sipan</t>
  </si>
  <si>
    <t>165 Barclay Drive</t>
  </si>
  <si>
    <t>Angier</t>
  </si>
  <si>
    <t>#SB36789</t>
  </si>
  <si>
    <t>christiankalelee@gmail.com</t>
  </si>
  <si>
    <t>Rusty Farm Window View Canvas Prints #V - 16X24in</t>
  </si>
  <si>
    <t>Sandy Winters</t>
  </si>
  <si>
    <t>6840 nieman rd</t>
  </si>
  <si>
    <t>#SB36790</t>
  </si>
  <si>
    <t>eckhardtvt@aol.com</t>
  </si>
  <si>
    <t>Audi Simple Leather Jacket Hooded #V - M / Black</t>
  </si>
  <si>
    <t>Dalton Eckhardt</t>
  </si>
  <si>
    <t>19, Rowdy Acres</t>
  </si>
  <si>
    <t>Chittenden</t>
  </si>
  <si>
    <t>#SB36791</t>
  </si>
  <si>
    <t>edwardmalone@hotmail.com</t>
  </si>
  <si>
    <t>I don't stop when I'm tired Fedex express custom name Unisex AOP T-Shirt #KV - XL / Purple</t>
  </si>
  <si>
    <t>Edward Malone</t>
  </si>
  <si>
    <t>1501 Barrett Street</t>
  </si>
  <si>
    <t>San Augustine</t>
  </si>
  <si>
    <t>#SB36792</t>
  </si>
  <si>
    <t>Dionnica.tate@yahoo.com</t>
  </si>
  <si>
    <t>Dionnica Tate</t>
  </si>
  <si>
    <t>64 Taylor Dr</t>
  </si>
  <si>
    <t>Custom name and department save the red navy hoodie 3D #v - AOP Unisex Raglan Zip Hoodie / L / All print</t>
  </si>
  <si>
    <t>Personalized name  postal service mail carrier hoodie 3D #v - AOP Unisex Raglan Zip Hoodie / L / All print</t>
  </si>
  <si>
    <t>7019149918362-11</t>
  </si>
  <si>
    <t>#SB36793</t>
  </si>
  <si>
    <t>whitewolves728@gmail.com</t>
  </si>
  <si>
    <t>The Home Depot color custom name hoodie 3D #KV - AOP Unisex Raglan Hoodie / M / All print</t>
  </si>
  <si>
    <t>steven grimm</t>
  </si>
  <si>
    <t>801 Ne 6th St</t>
  </si>
  <si>
    <t>Coupeville</t>
  </si>
  <si>
    <t>#SB36794</t>
  </si>
  <si>
    <t>I don't sop when I tired I stop when I done hoodie 3D #41221h - AOP Unisex Raglan Hoodie / S / All print</t>
  </si>
  <si>
    <t>7005609787546-1</t>
  </si>
  <si>
    <t>#SB36795</t>
  </si>
  <si>
    <t>United parcel service patriot American flag hoodie 3D #270921h - AOP Unisex Raglan Hoodie / S / All print</t>
  </si>
  <si>
    <t>#SB36796</t>
  </si>
  <si>
    <t>johnson.jim61@gmail.com</t>
  </si>
  <si>
    <t>Blue black JP gun flag hoodie 3d #kv - AOP Unisex Raglan Hoodie / 3XL / All print</t>
  </si>
  <si>
    <t>Johnson James</t>
  </si>
  <si>
    <t>153, E Silver Bell Rd</t>
  </si>
  <si>
    <t>Lake Orion</t>
  </si>
  <si>
    <t>JP Girl Live Love Jeep American Flag blue AOP T-shirt #KV - XL / All Print</t>
  </si>
  <si>
    <t>Blue Jeep life rocks flag unisex t-shirt 3d - 3XL / Full Print</t>
  </si>
  <si>
    <t>1000000278168005</t>
  </si>
  <si>
    <t>Jeep Life American Flag custom name Leather Jacket Hooded #KV - 3XL / Black</t>
  </si>
  <si>
    <t>#SB36797</t>
  </si>
  <si>
    <t>tyschwarzen@gmail.com</t>
  </si>
  <si>
    <t>Denny Hamlin 2021 FedEx Unisex AOP T-Shirt #KV - L / Black</t>
  </si>
  <si>
    <t>Tyler Schwarzenberger</t>
  </si>
  <si>
    <t>3908, W 101st Ter</t>
  </si>
  <si>
    <t>Overland Park</t>
  </si>
  <si>
    <t>#SB36798</t>
  </si>
  <si>
    <t>treanbean75@yahoo.com</t>
  </si>
  <si>
    <t>Katrina Williams</t>
  </si>
  <si>
    <t>231 Elbridge rd</t>
  </si>
  <si>
    <t>Tioga</t>
  </si>
  <si>
    <t>#SB36799</t>
  </si>
  <si>
    <t>hdelong23@gmail.com</t>
  </si>
  <si>
    <t>Personalized Color Her King His Queen Crown Couple Hoodie or Joggers #Xh - Unisex Joggers / L / Her King</t>
  </si>
  <si>
    <t>Hayley DeLong</t>
  </si>
  <si>
    <t>1211 Lancaster st Lot 37</t>
  </si>
  <si>
    <t>Bluffton</t>
  </si>
  <si>
    <t>#SB36800</t>
  </si>
  <si>
    <t>mmayhorn24@yahoo.com</t>
  </si>
  <si>
    <t>Fedex Racing Unisex AOP T-Shirt #141221H - S / Full Print</t>
  </si>
  <si>
    <t>TEE-1-1000000288491891</t>
  </si>
  <si>
    <t>MeLissa Mayhorn</t>
  </si>
  <si>
    <t>71, Dudley Dr</t>
  </si>
  <si>
    <t>Pikeville</t>
  </si>
  <si>
    <t>FedEx Logictis Custom Name Unisex AOP T-Shirt #DH - S / Full Print</t>
  </si>
  <si>
    <t>TEE-1-1000000283737935</t>
  </si>
  <si>
    <t>#SB36801</t>
  </si>
  <si>
    <t>fgwhittier@live.com</t>
  </si>
  <si>
    <t>On Skull Smoke Live Free Or Die Guitar Hawaiian Aloha Shirts #V - 2XL / Full Print</t>
  </si>
  <si>
    <t>hawaiishirt-smokeguitar-5</t>
  </si>
  <si>
    <t>FREDERICK WHITTIER</t>
  </si>
  <si>
    <t>30 Reed Rd</t>
  </si>
  <si>
    <t>Sandown</t>
  </si>
  <si>
    <t>#SB36802</t>
  </si>
  <si>
    <t>Andyinmedia@gmail.com</t>
  </si>
  <si>
    <t>FedEx FE Cool Custom Name Hoodie 3D #DH - AOP UNISEX HOODIE / XL / All Print</t>
  </si>
  <si>
    <t>hoodie-4-1000000283734091</t>
  </si>
  <si>
    <t>Andy Hernandez</t>
  </si>
  <si>
    <t>1314 E 99th St</t>
  </si>
  <si>
    <t>Los Angeles CA</t>
  </si>
  <si>
    <t>#SB36803</t>
  </si>
  <si>
    <t>aloha_you_all@yahoo.com</t>
  </si>
  <si>
    <t>Hawaiian Aloha Shirts Chip and Dale Shirt - L / Full Print</t>
  </si>
  <si>
    <t>hawaiishirt-3-6845112090778</t>
  </si>
  <si>
    <t>Misty Makaiau Sillanpaa</t>
  </si>
  <si>
    <t>194 Galaxie Rd</t>
  </si>
  <si>
    <t>Chehalis</t>
  </si>
  <si>
    <t>#SB36804</t>
  </si>
  <si>
    <t>Jessicaawhitson@gmail.com</t>
  </si>
  <si>
    <t>Jessica Whitson</t>
  </si>
  <si>
    <t>111 cross road</t>
  </si>
  <si>
    <t>Gilbo</t>
  </si>
  <si>
    <t>#SB36805</t>
  </si>
  <si>
    <t>alexclinton041394@gmail.com</t>
  </si>
  <si>
    <t>Custom name Mick*y mouse Disney land red Baseball jersey #161221h - 5XL / RED</t>
  </si>
  <si>
    <t>6993106665626-baseballjersey-8</t>
  </si>
  <si>
    <t>Alexandria Clinton</t>
  </si>
  <si>
    <t>261 West Louisiana St</t>
  </si>
  <si>
    <t>Marianna</t>
  </si>
  <si>
    <t>#SB36806</t>
  </si>
  <si>
    <t>amy_pichardo@ymail.com</t>
  </si>
  <si>
    <t>I Am The Storm Nurse Life T-Shirt 2D #KV - L / Black</t>
  </si>
  <si>
    <t>unisextshirt-6966882500762-3</t>
  </si>
  <si>
    <t>Amy Pena</t>
  </si>
  <si>
    <t>1600, W Nopal St</t>
  </si>
  <si>
    <t>Carrizo Springs</t>
  </si>
  <si>
    <t>(830)333-5367</t>
  </si>
  <si>
    <t>I Am The Storm Nurse Life T-Shirt 2D #KV - XL / Black</t>
  </si>
  <si>
    <t>unisextshirt-6966882500762-4</t>
  </si>
  <si>
    <t>#SB36807</t>
  </si>
  <si>
    <t>mrgeesservlce@gmail.com</t>
  </si>
  <si>
    <t>Glen Ellison</t>
  </si>
  <si>
    <t>14839n Danube ct</t>
  </si>
  <si>
    <t>#SB36808</t>
  </si>
  <si>
    <t>jmcewan42@gmail.com</t>
  </si>
  <si>
    <t>Amazing Autopilot Unisex Hawaiian Shirt #L - Hawaiian shirt / 5XL / Full Print</t>
  </si>
  <si>
    <t>hawaiishirt-thl-675034-5</t>
  </si>
  <si>
    <t>JAMES MCEWAN</t>
  </si>
  <si>
    <t>6010 15TH AVE SE</t>
  </si>
  <si>
    <t>Lacey</t>
  </si>
  <si>
    <t>Hawaiian Aloha Shirts Cthulhu - 5XL / Full Print</t>
  </si>
  <si>
    <t>hawaiishirt-8-1000000286838009</t>
  </si>
  <si>
    <t>Tropical Bigfoot Like Banana Unisex Hawaiian Aloha Shirts #DH - 5XL / Full Print</t>
  </si>
  <si>
    <t>#SB36809</t>
  </si>
  <si>
    <t>dturp11@gmail.com</t>
  </si>
  <si>
    <t>Dennis Turpin</t>
  </si>
  <si>
    <t>2622 East Brentwood Drive</t>
  </si>
  <si>
    <t>Princeton</t>
  </si>
  <si>
    <t>#SB36810</t>
  </si>
  <si>
    <t>cscantlebury333@gmail.com</t>
  </si>
  <si>
    <t>Christopher Scantlebury</t>
  </si>
  <si>
    <t>3008, Fallstaff Manor Ct + Apt A</t>
  </si>
  <si>
    <t>#SB36811</t>
  </si>
  <si>
    <t>michael.heatherly@aol.com</t>
  </si>
  <si>
    <t>Cannabis Weed Mandala Air Shoes J13 Sneakers #Dh - Men / 9.5 / BLACK</t>
  </si>
  <si>
    <t>Michael Heatherly</t>
  </si>
  <si>
    <t>2060, Dandridge Ave SE + 100</t>
  </si>
  <si>
    <t>#SB36812</t>
  </si>
  <si>
    <t>ms.sulynn@yahoo.com</t>
  </si>
  <si>
    <t>Mickey mouse 50 years of magic custom name 3D Hoodie or Legging #KV - HOODIE RAGLAN SLEEVE / XL / All Print</t>
  </si>
  <si>
    <t>Sukki Carter</t>
  </si>
  <si>
    <t>11719, S Lowe Ave</t>
  </si>
  <si>
    <t>#SB36813</t>
  </si>
  <si>
    <t>jlindsey9894@gmail.com</t>
  </si>
  <si>
    <t>Jesus Faith over Fear custom name Tote Bag #KV - Jesus Faith over Fear custom name Tote Bag #KV</t>
  </si>
  <si>
    <t>tote</t>
  </si>
  <si>
    <t>Jennifer LINDSEY</t>
  </si>
  <si>
    <t>233 county road 16</t>
  </si>
  <si>
    <t>Dutton</t>
  </si>
  <si>
    <t>#SB36814</t>
  </si>
  <si>
    <t>zoeyk38@gmail.com</t>
  </si>
  <si>
    <t>Zendaya SINGH</t>
  </si>
  <si>
    <t>2111, Brand Ave</t>
  </si>
  <si>
    <t>Clementon</t>
  </si>
  <si>
    <t>Amazing simple Ford Shelby leather jacket hooded #280222l - 2XL / Brown</t>
  </si>
  <si>
    <t>#SB36815</t>
  </si>
  <si>
    <t>noah.davis27@yahoo.com</t>
  </si>
  <si>
    <t>Noah Davis</t>
  </si>
  <si>
    <t>722 Sojourn Road</t>
  </si>
  <si>
    <t>New Lenox</t>
  </si>
  <si>
    <t>Simple white Irish Celtic baseball jersey #l - XL / Full Print</t>
  </si>
  <si>
    <t>#SB36816</t>
  </si>
  <si>
    <t>aramoschristiansen@gmail.com</t>
  </si>
  <si>
    <t>Busch Light in USA custom name Hoodie - Joggers #KV - AOP Unisex Raglan Zip Hoodie / L / All Print</t>
  </si>
  <si>
    <t>7004006678682-19</t>
  </si>
  <si>
    <t>Amanda Christiansen</t>
  </si>
  <si>
    <t>W354 S3047 Manor House Ct</t>
  </si>
  <si>
    <t>Oconomowoc</t>
  </si>
  <si>
    <t>Busch Light in USA custom name Hoodie - Joggers #KV - AOP Unisex Joggers / M / All Print</t>
  </si>
  <si>
    <t>Busch Light in USA custom name Hoodie - Joggers #KV - AOP Unisex Joggers / S / All Print</t>
  </si>
  <si>
    <t>#SB36817</t>
  </si>
  <si>
    <t>Busch Light in USA custom name Hoodie - Joggers #KV - AOP Unisex Raglan Hoodie / M / All Print</t>
  </si>
  <si>
    <t>Busch Light Moutain custom name Hoodie - Joggers #KV - AOP Unisex Raglan Hoodie / M / All Print</t>
  </si>
  <si>
    <t>#SB36818</t>
  </si>
  <si>
    <t>allenteresa357@gmail.com</t>
  </si>
  <si>
    <t>Parcel Service Don't Have To Be Crazy To Work At Ups Unisex Classic T-shirt #171221V - Unisex Tshirt 2D / All Print / L</t>
  </si>
  <si>
    <t>tee-3-1000000286672250</t>
  </si>
  <si>
    <t>Teresa Allen</t>
  </si>
  <si>
    <t>3508, N Elizabeth St</t>
  </si>
  <si>
    <t>Parcel Service Skull Unisex Classic T-shirt - Unisex Tshirt 2D / Black / L</t>
  </si>
  <si>
    <t>tee-3-1000000280830209</t>
  </si>
  <si>
    <t>#SB36819</t>
  </si>
  <si>
    <t>gijoe0620@aol.com</t>
  </si>
  <si>
    <t>Joe Butler</t>
  </si>
  <si>
    <t>8012 Free Range Lane</t>
  </si>
  <si>
    <t>#SB36820</t>
  </si>
  <si>
    <t>Zero f*cks given skull rose smoke rainbow Hoodie 3D All over print #V - HOODIE RAGLAN SLEEVE / L / All Print</t>
  </si>
  <si>
    <t>Zero Lucks Given Funny St Patricks Day Skull Hoodie 3D #HD - HOODIE RAGLAN SLEEVE / L / All Print</t>
  </si>
  <si>
    <t>#SB36821</t>
  </si>
  <si>
    <t>hardcorps814@gmail.com</t>
  </si>
  <si>
    <t>US Marine Corps Semper Fidelis Clunky Sneakers #191221V - Men / 7 / Black</t>
  </si>
  <si>
    <t>Seth Schemonia</t>
  </si>
  <si>
    <t>218, Wiley Rd</t>
  </si>
  <si>
    <t>Murphysboro</t>
  </si>
  <si>
    <t>#SB36822</t>
  </si>
  <si>
    <t>mistyangle68@yahoo.com</t>
  </si>
  <si>
    <t>Jeep Blue Flag Unisex 3D T-Shirt #240821l - 2XL / Full Print</t>
  </si>
  <si>
    <t>6877242982554-5</t>
  </si>
  <si>
    <t>Misty Wallace</t>
  </si>
  <si>
    <t>3560 Granite Court</t>
  </si>
  <si>
    <t>Rosamond</t>
  </si>
  <si>
    <t>#SB36823</t>
  </si>
  <si>
    <t>kristin@kirklandgloballlc.com</t>
  </si>
  <si>
    <t>Never too old for Disney - MK vintage hoodie 3D - AOP Unisex Raglan Hoodie / M / All print</t>
  </si>
  <si>
    <t>Kristin Kirkland</t>
  </si>
  <si>
    <t>11117 Southeast Evergreen Highway</t>
  </si>
  <si>
    <t>Vancouver</t>
  </si>
  <si>
    <t>Never too old for Disney - MK vintage hoodie 3D - AOP Unisex Raglan Hoodie / 2XL / All print</t>
  </si>
  <si>
    <t>#SB36824</t>
  </si>
  <si>
    <t>megancoleman17@yahoo.com</t>
  </si>
  <si>
    <t>Megan Jones</t>
  </si>
  <si>
    <t>6832 US Hwy 158 East</t>
  </si>
  <si>
    <t>Leasburg</t>
  </si>
  <si>
    <t>#SB36825</t>
  </si>
  <si>
    <t>tobykupperman@gmail.com</t>
  </si>
  <si>
    <t>toby kupperman</t>
  </si>
  <si>
    <t>21, Allik Way</t>
  </si>
  <si>
    <t>Spring Valley</t>
  </si>
  <si>
    <t>#SB36826</t>
  </si>
  <si>
    <t>ans431990@gmail.com</t>
  </si>
  <si>
    <t>girl United Parcel Service metal black pattern legging 3D #kv - LEGGING / S / All Print</t>
  </si>
  <si>
    <t>Ashley Shoemaker</t>
  </si>
  <si>
    <t>5115 N socrum loop rd</t>
  </si>
  <si>
    <t>Apt 147/ bldg 9</t>
  </si>
  <si>
    <t>LAKELAND</t>
  </si>
  <si>
    <t>#SB36827</t>
  </si>
  <si>
    <t>srallred63@gmail.com</t>
  </si>
  <si>
    <t>Mr, Mrs Potato Head Toy Story Matching Couple Valentine Unisex T-Shirt 2D #KV - XL / Brown</t>
  </si>
  <si>
    <t>Stacy Allred</t>
  </si>
  <si>
    <t>3386 S Skyhawk View Circle</t>
  </si>
  <si>
    <t>West Valley City</t>
  </si>
  <si>
    <t>#SB36828</t>
  </si>
  <si>
    <t>The Irishman St.Patrick Day Hoodie 3D - HOODIE RAGLAN SLEEVE / 2XL / All Print</t>
  </si>
  <si>
    <t>Strong American JP girl Happy St Patrick's Day green shamrock flag hoodie 3d - legging - HOODIE RAGLAN SLEEVE / XL / Full print</t>
  </si>
  <si>
    <t>1000000317355461-33</t>
  </si>
  <si>
    <t>#SB36829</t>
  </si>
  <si>
    <t>mrstruggle0230@gmail.com</t>
  </si>
  <si>
    <t>Skull Punisher Deer Hunter Custom Name Hoodie 3D - AOP Unisex Raglan Hoodie / 3XL / All Print</t>
  </si>
  <si>
    <t>hoodie-6-6638029799666</t>
  </si>
  <si>
    <t>Bryan Leahy</t>
  </si>
  <si>
    <t>1215 Rice Ave</t>
  </si>
  <si>
    <t>Richvale</t>
  </si>
  <si>
    <t>#SB36830</t>
  </si>
  <si>
    <t>desireedumdie@yahoo.com</t>
  </si>
  <si>
    <t>Salty Lil' Beach Jeep Skull Hologram spare tire cover #KV - All print / 32 inches / Spare Tire Cover</t>
  </si>
  <si>
    <t>Robert Dumdie</t>
  </si>
  <si>
    <t>North 87th lane</t>
  </si>
  <si>
    <t>Glendale</t>
  </si>
  <si>
    <t>#SB36831</t>
  </si>
  <si>
    <t>Smoke Weed Everyday Hoodie - Joggers 3D #181221Xh - Joggers / XL / All Print</t>
  </si>
  <si>
    <t>8899, W Turnberry Pl + 104</t>
  </si>
  <si>
    <t>#SB36832</t>
  </si>
  <si>
    <t>jazzyjack1@charter.net</t>
  </si>
  <si>
    <t>Butterfly God says you are Canvas Prints #KV - 16X24in</t>
  </si>
  <si>
    <t>Nellie Elmore</t>
  </si>
  <si>
    <t>329 Fairview St</t>
  </si>
  <si>
    <t>Woodruff</t>
  </si>
  <si>
    <t>#SB36833</t>
  </si>
  <si>
    <t>gkirk16@comcast.net</t>
  </si>
  <si>
    <t>Wooden Guitar Rectangle Rug - S / Full print</t>
  </si>
  <si>
    <t>RER-S-KKIEUFK</t>
  </si>
  <si>
    <t>Greg Kirk</t>
  </si>
  <si>
    <t>7870 Cameron Circle</t>
  </si>
  <si>
    <t>#SB36834</t>
  </si>
  <si>
    <t>lakendramorris21@gmail.com</t>
  </si>
  <si>
    <t>Custom name red MK M*ckey smiling baseball jersey #v - 3XL / Full Print</t>
  </si>
  <si>
    <t>Lakendra Morris</t>
  </si>
  <si>
    <t>7703 Lee Road + 6202</t>
  </si>
  <si>
    <t>Lithia Springs</t>
  </si>
  <si>
    <t>#SB36835</t>
  </si>
  <si>
    <t>bellermisty76@gmail.com</t>
  </si>
  <si>
    <t>Misty Beller</t>
  </si>
  <si>
    <t>626, Nautilus St</t>
  </si>
  <si>
    <t>#SB36836</t>
  </si>
  <si>
    <t>1kerinemma@gmail.com</t>
  </si>
  <si>
    <t>Jesus Cross Us Flag Classic Cap Hats Head Wear #22421V - One size / All print</t>
  </si>
  <si>
    <t>Cap-thl-36504986</t>
  </si>
  <si>
    <t>Keri White</t>
  </si>
  <si>
    <t>185 Cornerstone Rd</t>
  </si>
  <si>
    <t>#SB36837</t>
  </si>
  <si>
    <t>kailen@d2.inc</t>
  </si>
  <si>
    <t>Jeep Life America Flag Spare Tire Cover #HD - All print / 34 inches / Spare Tire Cover with Print On Demand</t>
  </si>
  <si>
    <t>Kailen Hill</t>
  </si>
  <si>
    <t>D2 MOTORSPORTS</t>
  </si>
  <si>
    <t>18480 STRIKER CT</t>
  </si>
  <si>
    <t>#SB36838</t>
  </si>
  <si>
    <t>myselfneye2@yahoo.com</t>
  </si>
  <si>
    <t>Cathy Pullum</t>
  </si>
  <si>
    <t>5022 west ave N</t>
  </si>
  <si>
    <t>Suite 102</t>
  </si>
  <si>
    <t>Palmdale</t>
  </si>
  <si>
    <t>St Patricks Day Gaming Boys Video Game Gaming T-Shirt #H - Unisex Short Sleeve Classic Tee / 3XL / Black</t>
  </si>
  <si>
    <t>tee-thl-398130</t>
  </si>
  <si>
    <t>#SB36839</t>
  </si>
  <si>
    <t>tricel05@gmail.com</t>
  </si>
  <si>
    <t>Personalized name &amp; birthday month I'm a March king I have three sides Lion hoodie - joggers #v - AOP Unisex Raglan Hoodie / L / All Print</t>
  </si>
  <si>
    <t>Patrice Lawson</t>
  </si>
  <si>
    <t>18400 Montezuma St Apt 24</t>
  </si>
  <si>
    <t>#SB36840</t>
  </si>
  <si>
    <t>piggles3@icloud.com</t>
  </si>
  <si>
    <t>The devil caught me with my head down Unisex AOP T-Shirt 3D #KV - 2XL / Full Print</t>
  </si>
  <si>
    <t>unisextshirt-5-1000000277354628</t>
  </si>
  <si>
    <t>Stanley Shapiro</t>
  </si>
  <si>
    <t>1327 ruie rd</t>
  </si>
  <si>
    <t>north tonawanda</t>
  </si>
  <si>
    <t>Amazing Eagle One Nation Under God T-shirt 3D #220222Xh - 2XL / Full Print</t>
  </si>
  <si>
    <t>U.S Marine eagle - Only two defining Jesus Christ &amp; the American veteran Baseball jersey - 2XL / Full Print</t>
  </si>
  <si>
    <t>6993102012570-baseballjersey-5</t>
  </si>
  <si>
    <t>Archangels Templar God gave his Archangels custom name Polo Shirt #KV - 2XL / Full Print</t>
  </si>
  <si>
    <t>Polo-6982671040666-5</t>
  </si>
  <si>
    <t>#SB36841</t>
  </si>
  <si>
    <t>avnhicks@gmail.com</t>
  </si>
  <si>
    <t>Avian Hicks</t>
  </si>
  <si>
    <t>1921, Addison Rd S</t>
  </si>
  <si>
    <t>District Heights</t>
  </si>
  <si>
    <t>Jesus - Walk By Faith White Shoes J13 Sneakers #Lk - Men / 10 / All Print</t>
  </si>
  <si>
    <t>#SB36842</t>
  </si>
  <si>
    <t>sjrayburn@yahoo.com</t>
  </si>
  <si>
    <t>Amazing CAT Caterpillar Operator Hoodie 3D #170222Xh - HOODIE RAGLAN SLEEVE / S / All Print</t>
  </si>
  <si>
    <t>hoodie-1000000317031127</t>
  </si>
  <si>
    <t>Shelly Rayburn</t>
  </si>
  <si>
    <t>602, Foster Chapel Rd</t>
  </si>
  <si>
    <t>Searcy</t>
  </si>
  <si>
    <t>#SB36843</t>
  </si>
  <si>
    <t>csabaacrobat@yahoo.com</t>
  </si>
  <si>
    <t>Ford Shelby Leather Jacket Hooded #91221L - M / Black</t>
  </si>
  <si>
    <t>Csaba Szilagyi</t>
  </si>
  <si>
    <t>12944 Sweet Hill Rd</t>
  </si>
  <si>
    <t>Polk City</t>
  </si>
  <si>
    <t>#SB36844</t>
  </si>
  <si>
    <t>nasr4021@gmail.com</t>
  </si>
  <si>
    <t>M&amp;M's Candy Candy Yellow Hoodie 3D #011221Xh - HOODIE RAGLAN SLEEVE ZIP-UP / L / All Print</t>
  </si>
  <si>
    <t>hoodie-10-7030536962202</t>
  </si>
  <si>
    <t>Jason Hanf</t>
  </si>
  <si>
    <t>6223 Stewart St.</t>
  </si>
  <si>
    <t>#SB36845</t>
  </si>
  <si>
    <t>daedaemartinez13@gmail.com</t>
  </si>
  <si>
    <t>St Patricks Day Gaming Boys Video Game Gaming T-Shirt #H - Unisex Short Sleeve Classic Tee / 2XL / Black</t>
  </si>
  <si>
    <t>Melissa Martinez</t>
  </si>
  <si>
    <t>921. E Van Buren Ave</t>
  </si>
  <si>
    <t>Apt. 1</t>
  </si>
  <si>
    <t>Harlingen</t>
  </si>
  <si>
    <t>mail option</t>
  </si>
  <si>
    <t>Skull Irish Queen &amp; King Hoodie 3D gift for St. Patrick's Day #V - AOP Unisex Raglan Hoodie / 5XL / All print</t>
  </si>
  <si>
    <t>ARH-5XL-Q530PJX</t>
  </si>
  <si>
    <t>lg, Dh</t>
  </si>
  <si>
    <t>St Patricks Day Skull Irish Zero Fks Given AOP T-shirt #HD - 2XL / All Print</t>
  </si>
  <si>
    <t>#SB36846</t>
  </si>
  <si>
    <t>meadowscircus@gmail.com</t>
  </si>
  <si>
    <t>Fedex Freight custom name hoodie 3D 2 #KV - AOP Unisex Raglan Hoodie / XL / All print</t>
  </si>
  <si>
    <t>Jerry Meadows</t>
  </si>
  <si>
    <t>101 Emily St</t>
  </si>
  <si>
    <t>Fedex purple light custom name hoodie 3D #KV - AOP Unisex Raglan Hoodie / XL / All print</t>
  </si>
  <si>
    <t>#SB36847</t>
  </si>
  <si>
    <t>ghndz1026@gmail.com</t>
  </si>
  <si>
    <t>Irish Shamrock Baseball Jersey #120222H - 4XL / All Print</t>
  </si>
  <si>
    <t>Judy Kramer</t>
  </si>
  <si>
    <t>4802 South Union Avenue</t>
  </si>
  <si>
    <t>#SB36848</t>
  </si>
  <si>
    <t>jamelrmoore@outlook.com</t>
  </si>
  <si>
    <t>Personalized Custom name black king most important piece in the game Hoodie 3D #220221l - HOODIE RAGLAN SLEEVE / 3XL / All Print</t>
  </si>
  <si>
    <t>Jamel Moore</t>
  </si>
  <si>
    <t>3033, Arlmont Dr</t>
  </si>
  <si>
    <t>#SB36849</t>
  </si>
  <si>
    <t>colton.bobyk@hotmail.com</t>
  </si>
  <si>
    <t>Colton Bobyk</t>
  </si>
  <si>
    <t>2423, 29 St SW + Unit 2</t>
  </si>
  <si>
    <t>Calgary</t>
  </si>
  <si>
    <t>T3E 2K3</t>
  </si>
  <si>
    <t>#SB36850</t>
  </si>
  <si>
    <t>shawnwhiteaker@yahoo.com</t>
  </si>
  <si>
    <t>Disc Golf Find My Soul Canvas Prints #V - 24X36in</t>
  </si>
  <si>
    <t>Canvas-3-6850861695130</t>
  </si>
  <si>
    <t>Shawn Whiteaker</t>
  </si>
  <si>
    <t>809, Sheridan St</t>
  </si>
  <si>
    <t>Albert Lea</t>
  </si>
  <si>
    <t>#SB36851</t>
  </si>
  <si>
    <t>elbertnavarayo@gmail.com</t>
  </si>
  <si>
    <t>elbert nava</t>
  </si>
  <si>
    <t>913 BAY SHORE DR</t>
  </si>
  <si>
    <t>GARLAND</t>
  </si>
  <si>
    <t>#SB36852</t>
  </si>
  <si>
    <t>ortegajoe@hotmail.com</t>
  </si>
  <si>
    <t>If I charge follow me If I retreat kill me If I die avenge me vintage flag t-shirt 3D - M / Full print</t>
  </si>
  <si>
    <t>Joseph Ortega</t>
  </si>
  <si>
    <t>PoBox 872783</t>
  </si>
  <si>
    <t>Wasilla</t>
  </si>
  <si>
    <t>#SB36853</t>
  </si>
  <si>
    <t>mickweald@yahoo.com</t>
  </si>
  <si>
    <t>Red Rum Pattern Hawaiian Shirt #230621Xh - 2XL / Full Print</t>
  </si>
  <si>
    <t>hawaiishirt6726983614618d</t>
  </si>
  <si>
    <t>Michael Weald</t>
  </si>
  <si>
    <t>285A Barnard Road</t>
  </si>
  <si>
    <t>Chelmsford</t>
  </si>
  <si>
    <t>CM2 8RU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</si>
</sst>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color rgb="FFFFFFFF"/>
      <name val="Arial"/>
    </font>
    <font>
      <b/>
      <sz val="10"/>
      <color rgb="FFFFFFFF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222222"/>
        <bgColor rgb="FF222222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1155CC"/>
        <bgColor rgb="FF1155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6" borderId="0" xfId="0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3" fillId="0" borderId="0" xfId="0" applyFont="1" applyAlignment="1"/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9" borderId="0" xfId="0" applyFont="1" applyFill="1" applyAlignme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8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2" fillId="1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3" fillId="12" borderId="0" xfId="0" applyFont="1" applyFill="1" applyAlignment="1"/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0" xfId="0" applyFont="1" applyFill="1" applyAlignment="1"/>
    <xf numFmtId="0" fontId="3" fillId="13" borderId="0" xfId="0" applyFont="1" applyFill="1"/>
    <xf numFmtId="0" fontId="3" fillId="13" borderId="0" xfId="0" applyFont="1" applyFill="1" applyAlignment="1">
      <alignment horizontal="center"/>
    </xf>
    <xf numFmtId="0" fontId="3" fillId="13" borderId="0" xfId="0" applyFont="1" applyFill="1" applyAlignment="1">
      <alignment vertical="center"/>
    </xf>
    <xf numFmtId="0" fontId="3" fillId="13" borderId="0" xfId="0" applyFont="1" applyFill="1" applyAlignment="1">
      <alignment horizontal="left" vertical="center"/>
    </xf>
    <xf numFmtId="0" fontId="3" fillId="13" borderId="0" xfId="0" applyFont="1" applyFill="1" applyAlignme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1" fontId="3" fillId="0" borderId="0" xfId="0" applyNumberFormat="1" applyFont="1" applyAlignment="1">
      <alignment horizontal="left" vertical="center"/>
    </xf>
    <xf numFmtId="0" fontId="3" fillId="14" borderId="0" xfId="0" applyFont="1" applyFill="1" applyAlignment="1"/>
    <xf numFmtId="0" fontId="3" fillId="14" borderId="0" xfId="0" applyFont="1" applyFill="1"/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/>
    </xf>
    <xf numFmtId="0" fontId="3" fillId="14" borderId="0" xfId="0" applyFont="1" applyFill="1" applyAlignment="1">
      <alignment vertical="center"/>
    </xf>
    <xf numFmtId="0" fontId="3" fillId="14" borderId="0" xfId="0" applyFont="1" applyFill="1" applyAlignment="1">
      <alignment horizontal="left" vertical="center"/>
    </xf>
    <xf numFmtId="0" fontId="3" fillId="14" borderId="0" xfId="0" applyFont="1" applyFill="1" applyAlignment="1"/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/>
    <xf numFmtId="0" fontId="3" fillId="15" borderId="0" xfId="0" applyFont="1" applyFill="1" applyAlignment="1"/>
    <xf numFmtId="0" fontId="3" fillId="15" borderId="0" xfId="0" applyFont="1" applyFill="1"/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/>
    </xf>
    <xf numFmtId="0" fontId="3" fillId="15" borderId="0" xfId="0" applyFont="1" applyFill="1" applyAlignment="1">
      <alignment vertical="center"/>
    </xf>
    <xf numFmtId="0" fontId="3" fillId="15" borderId="0" xfId="0" applyFont="1" applyFill="1" applyAlignment="1">
      <alignment horizontal="left" vertical="center"/>
    </xf>
    <xf numFmtId="0" fontId="3" fillId="15" borderId="0" xfId="0" applyFont="1" applyFill="1" applyAlignment="1"/>
    <xf numFmtId="166" fontId="3" fillId="8" borderId="0" xfId="0" applyNumberFormat="1" applyFont="1" applyFill="1" applyAlignment="1">
      <alignment horizontal="center"/>
    </xf>
    <xf numFmtId="0" fontId="4" fillId="10" borderId="0" xfId="0" applyFont="1" applyFill="1" applyAlignment="1"/>
    <xf numFmtId="0" fontId="4" fillId="6" borderId="0" xfId="0" applyFont="1" applyFill="1" applyAlignment="1"/>
    <xf numFmtId="0" fontId="3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16" borderId="0" xfId="0" applyFont="1" applyFill="1" applyAlignment="1"/>
    <xf numFmtId="0" fontId="3" fillId="17" borderId="0" xfId="0" applyFont="1" applyFill="1"/>
    <xf numFmtId="0" fontId="3" fillId="17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/>
    </xf>
    <xf numFmtId="0" fontId="3" fillId="17" borderId="0" xfId="0" applyFont="1" applyFill="1" applyAlignment="1">
      <alignment vertical="center"/>
    </xf>
    <xf numFmtId="0" fontId="3" fillId="17" borderId="0" xfId="0" applyFont="1" applyFill="1" applyAlignment="1">
      <alignment horizontal="left" vertical="center"/>
    </xf>
    <xf numFmtId="0" fontId="3" fillId="17" borderId="0" xfId="0" applyFont="1" applyFill="1" applyAlignment="1"/>
    <xf numFmtId="11" fontId="3" fillId="6" borderId="0" xfId="0" applyNumberFormat="1" applyFont="1" applyFill="1" applyAlignment="1">
      <alignment horizontal="left" vertical="center"/>
    </xf>
    <xf numFmtId="0" fontId="3" fillId="18" borderId="0" xfId="0" applyFont="1" applyFill="1" applyAlignment="1"/>
    <xf numFmtId="0" fontId="3" fillId="18" borderId="0" xfId="0" applyFont="1" applyFill="1"/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/>
    </xf>
    <xf numFmtId="0" fontId="3" fillId="18" borderId="0" xfId="0" applyFont="1" applyFill="1" applyAlignment="1">
      <alignment vertical="center"/>
    </xf>
    <xf numFmtId="0" fontId="3" fillId="18" borderId="0" xfId="0" applyFont="1" applyFill="1" applyAlignment="1">
      <alignment horizontal="left" vertical="center"/>
    </xf>
    <xf numFmtId="0" fontId="3" fillId="18" borderId="0" xfId="0" applyFont="1" applyFill="1" applyAlignment="1"/>
    <xf numFmtId="0" fontId="3" fillId="0" borderId="0" xfId="0" quotePrefix="1" applyFont="1" applyAlignment="1">
      <alignment horizontal="left" vertical="center"/>
    </xf>
    <xf numFmtId="166" fontId="3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19" borderId="0" xfId="0" applyFont="1" applyFill="1" applyAlignment="1"/>
    <xf numFmtId="0" fontId="3" fillId="19" borderId="0" xfId="0" applyFont="1" applyFill="1"/>
    <xf numFmtId="0" fontId="3" fillId="19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/>
    </xf>
    <xf numFmtId="0" fontId="3" fillId="19" borderId="0" xfId="0" applyFont="1" applyFill="1" applyAlignment="1">
      <alignment vertical="center"/>
    </xf>
    <xf numFmtId="0" fontId="3" fillId="19" borderId="0" xfId="0" applyFont="1" applyFill="1" applyAlignment="1">
      <alignment horizontal="left" vertical="center"/>
    </xf>
    <xf numFmtId="0" fontId="3" fillId="19" borderId="0" xfId="0" applyFont="1" applyFill="1" applyAlignment="1"/>
    <xf numFmtId="0" fontId="2" fillId="9" borderId="0" xfId="0" applyFont="1" applyFill="1" applyAlignment="1">
      <alignment horizontal="left"/>
    </xf>
    <xf numFmtId="11" fontId="2" fillId="2" borderId="0" xfId="0" applyNumberFormat="1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3" fillId="12" borderId="0" xfId="0" applyFont="1" applyFill="1" applyAlignment="1"/>
    <xf numFmtId="0" fontId="3" fillId="8" borderId="0" xfId="0" applyFont="1" applyFill="1" applyAlignment="1">
      <alignment horizontal="center" vertical="center"/>
    </xf>
    <xf numFmtId="0" fontId="3" fillId="10" borderId="0" xfId="0" applyFont="1" applyFill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A1984"/>
  <sheetViews>
    <sheetView zoomScale="60" zoomScaleNormal="60" workbookViewId="0">
      <pane xSplit="1" ySplit="1" topLeftCell="B403" activePane="bottomRight" state="frozen"/>
      <selection pane="topRight" activeCell="B1" sqref="B1"/>
      <selection pane="bottomLeft" activeCell="A2" sqref="A2"/>
      <selection pane="bottomRight" activeCell="G1985" sqref="G1985"/>
    </sheetView>
  </sheetViews>
  <sheetFormatPr defaultColWidth="14.44140625" defaultRowHeight="15.75" customHeight="1" x14ac:dyDescent="0.25"/>
  <cols>
    <col min="1" max="1" width="17.44140625" customWidth="1"/>
    <col min="2" max="2" width="17.6640625" customWidth="1"/>
    <col min="3" max="3" width="17.5546875" customWidth="1"/>
    <col min="4" max="4" width="25.109375" customWidth="1"/>
    <col min="5" max="5" width="15.5546875" customWidth="1"/>
    <col min="6" max="6" width="10.88671875" hidden="1" customWidth="1"/>
    <col min="7" max="7" width="12.109375" customWidth="1"/>
    <col min="8" max="8" width="86.33203125" customWidth="1"/>
    <col min="9" max="9" width="51" customWidth="1"/>
    <col min="10" max="10" width="32.33203125" customWidth="1"/>
    <col min="11" max="11" width="24.44140625" customWidth="1"/>
    <col min="12" max="12" width="29.109375" customWidth="1"/>
    <col min="13" max="13" width="18.109375" customWidth="1"/>
    <col min="14" max="14" width="28.6640625" customWidth="1"/>
    <col min="19" max="19" width="21.6640625" customWidth="1"/>
  </cols>
  <sheetData>
    <row r="1" spans="1:27" ht="13.2" x14ac:dyDescent="0.25">
      <c r="A1" s="4" t="s">
        <v>6</v>
      </c>
      <c r="B1" s="5" t="s">
        <v>0</v>
      </c>
      <c r="C1" s="6" t="s">
        <v>7</v>
      </c>
      <c r="D1" s="6" t="s">
        <v>2</v>
      </c>
      <c r="E1" s="6" t="s">
        <v>1</v>
      </c>
      <c r="F1" s="5" t="s">
        <v>8</v>
      </c>
      <c r="G1" s="6" t="s">
        <v>9</v>
      </c>
      <c r="H1" s="6" t="s">
        <v>10</v>
      </c>
      <c r="I1" s="7" t="s">
        <v>11</v>
      </c>
      <c r="J1" s="7" t="s">
        <v>12</v>
      </c>
      <c r="K1" s="7" t="s">
        <v>13</v>
      </c>
      <c r="L1" s="6" t="s">
        <v>14</v>
      </c>
      <c r="M1" s="5" t="s">
        <v>15</v>
      </c>
      <c r="N1" s="5" t="s">
        <v>16</v>
      </c>
      <c r="O1" s="5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5" t="s">
        <v>22</v>
      </c>
      <c r="U1" s="8"/>
      <c r="V1" s="8"/>
      <c r="W1" s="8"/>
      <c r="X1" s="8"/>
      <c r="Y1" s="8"/>
      <c r="Z1" s="8"/>
      <c r="AA1" s="8"/>
    </row>
    <row r="2" spans="1:27" ht="15" hidden="1" customHeight="1" x14ac:dyDescent="0.25">
      <c r="A2" s="9"/>
      <c r="B2" s="10" t="s">
        <v>23</v>
      </c>
      <c r="C2" s="11"/>
      <c r="D2" s="11"/>
      <c r="E2" s="11"/>
      <c r="F2" s="12"/>
      <c r="G2" s="11"/>
      <c r="H2" s="13"/>
      <c r="I2" s="14"/>
      <c r="J2" s="14"/>
      <c r="K2" s="14"/>
      <c r="L2" s="11"/>
      <c r="O2" s="12"/>
      <c r="P2" s="11"/>
      <c r="Q2" s="11"/>
      <c r="R2" s="11"/>
      <c r="S2" s="11"/>
    </row>
    <row r="3" spans="1:27" ht="13.2" hidden="1" x14ac:dyDescent="0.25">
      <c r="A3" s="15" t="s">
        <v>24</v>
      </c>
      <c r="C3" s="16" t="s">
        <v>25</v>
      </c>
      <c r="D3" s="17" t="s">
        <v>26</v>
      </c>
      <c r="E3" s="16" t="s">
        <v>27</v>
      </c>
      <c r="F3" s="18" t="s">
        <v>28</v>
      </c>
      <c r="G3" s="16">
        <v>1</v>
      </c>
      <c r="H3" s="19" t="s">
        <v>29</v>
      </c>
      <c r="I3" t="str">
        <f t="shared" ref="I3:I712" si="0">RIGHT(H3,LEN(H3) - (FIND("-",H3) + 1))</f>
        <v>HOODIE RAGLAN SLEEVE / S / All Print</v>
      </c>
      <c r="J3" s="20" t="s">
        <v>30</v>
      </c>
      <c r="K3" s="20" t="s">
        <v>31</v>
      </c>
      <c r="L3" s="20">
        <v>3314</v>
      </c>
      <c r="M3" s="16" t="s">
        <v>32</v>
      </c>
      <c r="O3" s="1" t="s">
        <v>33</v>
      </c>
      <c r="P3" s="18">
        <v>63020</v>
      </c>
      <c r="Q3" s="16" t="s">
        <v>34</v>
      </c>
      <c r="R3" s="16" t="s">
        <v>35</v>
      </c>
      <c r="S3" s="16">
        <v>6362084293</v>
      </c>
      <c r="T3" s="16" t="s">
        <v>36</v>
      </c>
    </row>
    <row r="4" spans="1:27" ht="13.2" hidden="1" x14ac:dyDescent="0.25">
      <c r="A4" s="15" t="s">
        <v>24</v>
      </c>
      <c r="C4" s="16" t="s">
        <v>25</v>
      </c>
      <c r="D4" s="17" t="s">
        <v>26</v>
      </c>
      <c r="E4" s="16" t="s">
        <v>27</v>
      </c>
      <c r="F4" s="18" t="s">
        <v>28</v>
      </c>
      <c r="G4" s="16">
        <v>1</v>
      </c>
      <c r="H4" s="19" t="s">
        <v>37</v>
      </c>
      <c r="I4" t="str">
        <f t="shared" si="0"/>
        <v>HOODIE RAGLAN SLEEVE / XL / All Print</v>
      </c>
      <c r="J4" s="20" t="s">
        <v>30</v>
      </c>
      <c r="K4" s="20" t="s">
        <v>31</v>
      </c>
      <c r="L4" s="20">
        <v>3314</v>
      </c>
      <c r="M4" s="16" t="s">
        <v>32</v>
      </c>
      <c r="O4" s="1" t="s">
        <v>33</v>
      </c>
      <c r="P4" s="18">
        <v>63020</v>
      </c>
      <c r="Q4" s="16" t="s">
        <v>34</v>
      </c>
      <c r="R4" s="16" t="s">
        <v>35</v>
      </c>
      <c r="S4" s="16">
        <v>6362084293</v>
      </c>
      <c r="T4" s="16" t="s">
        <v>36</v>
      </c>
    </row>
    <row r="5" spans="1:27" ht="13.2" hidden="1" x14ac:dyDescent="0.25">
      <c r="A5" s="21" t="s">
        <v>38</v>
      </c>
      <c r="C5" s="16" t="s">
        <v>25</v>
      </c>
      <c r="D5" s="17" t="s">
        <v>26</v>
      </c>
      <c r="E5" s="16" t="s">
        <v>39</v>
      </c>
      <c r="F5" s="18" t="s">
        <v>40</v>
      </c>
      <c r="G5" s="16">
        <v>1</v>
      </c>
      <c r="H5" s="19" t="s">
        <v>41</v>
      </c>
      <c r="I5" t="str">
        <f t="shared" si="0"/>
        <v>AOP Unisex Raglan Hoodie / L / All print</v>
      </c>
      <c r="J5" s="20" t="s">
        <v>42</v>
      </c>
      <c r="K5" s="20" t="s">
        <v>43</v>
      </c>
      <c r="L5" s="20" t="s">
        <v>44</v>
      </c>
      <c r="M5" s="16"/>
      <c r="O5" s="1" t="s">
        <v>45</v>
      </c>
      <c r="P5" s="18">
        <v>34787</v>
      </c>
      <c r="Q5" s="16" t="s">
        <v>46</v>
      </c>
      <c r="R5" s="16" t="s">
        <v>35</v>
      </c>
      <c r="S5" s="16">
        <v>2158374786</v>
      </c>
      <c r="T5" s="16" t="s">
        <v>47</v>
      </c>
    </row>
    <row r="6" spans="1:27" ht="13.2" hidden="1" x14ac:dyDescent="0.25">
      <c r="A6" s="21" t="s">
        <v>38</v>
      </c>
      <c r="C6" s="16" t="s">
        <v>25</v>
      </c>
      <c r="D6" s="17" t="s">
        <v>26</v>
      </c>
      <c r="E6" s="16" t="s">
        <v>39</v>
      </c>
      <c r="F6" s="18" t="s">
        <v>40</v>
      </c>
      <c r="G6" s="16">
        <v>1</v>
      </c>
      <c r="H6" s="19" t="s">
        <v>48</v>
      </c>
      <c r="I6" t="str">
        <f t="shared" si="0"/>
        <v>AOP Unisex Raglan Hoodie / XL / All print</v>
      </c>
      <c r="J6" s="20" t="s">
        <v>42</v>
      </c>
      <c r="K6" s="20" t="s">
        <v>43</v>
      </c>
      <c r="L6" s="20" t="s">
        <v>44</v>
      </c>
      <c r="M6" s="16"/>
      <c r="O6" s="1" t="s">
        <v>45</v>
      </c>
      <c r="P6" s="18">
        <v>34787</v>
      </c>
      <c r="Q6" s="16" t="s">
        <v>46</v>
      </c>
      <c r="R6" s="16" t="s">
        <v>35</v>
      </c>
      <c r="S6" s="16">
        <v>2158374786</v>
      </c>
      <c r="T6" s="16" t="s">
        <v>47</v>
      </c>
    </row>
    <row r="7" spans="1:27" ht="13.2" x14ac:dyDescent="0.25">
      <c r="A7" s="21" t="s">
        <v>49</v>
      </c>
      <c r="C7" s="16" t="s">
        <v>25</v>
      </c>
      <c r="D7" s="17" t="s">
        <v>26</v>
      </c>
      <c r="E7" s="16" t="s">
        <v>50</v>
      </c>
      <c r="F7" s="18" t="s">
        <v>51</v>
      </c>
      <c r="G7" s="16">
        <v>1</v>
      </c>
      <c r="H7" s="19" t="s">
        <v>52</v>
      </c>
      <c r="I7" t="str">
        <f t="shared" si="0"/>
        <v>HOODIE RAGLAN SLEEVE / L / All Print</v>
      </c>
      <c r="J7" s="20" t="s">
        <v>53</v>
      </c>
      <c r="K7" s="20" t="s">
        <v>54</v>
      </c>
      <c r="L7" s="20" t="s">
        <v>55</v>
      </c>
      <c r="M7" s="16"/>
      <c r="O7" s="1" t="s">
        <v>56</v>
      </c>
      <c r="P7" s="18">
        <v>46038</v>
      </c>
      <c r="Q7" s="16" t="s">
        <v>57</v>
      </c>
      <c r="R7" s="16" t="s">
        <v>35</v>
      </c>
      <c r="S7" s="16" t="s">
        <v>58</v>
      </c>
      <c r="T7" s="16" t="s">
        <v>59</v>
      </c>
    </row>
    <row r="8" spans="1:27" ht="13.2" hidden="1" x14ac:dyDescent="0.25">
      <c r="A8" s="22" t="s">
        <v>60</v>
      </c>
      <c r="B8" s="3"/>
      <c r="C8" s="23" t="s">
        <v>61</v>
      </c>
      <c r="D8" s="23" t="s">
        <v>26</v>
      </c>
      <c r="E8" s="23" t="s">
        <v>62</v>
      </c>
      <c r="F8" s="24" t="s">
        <v>63</v>
      </c>
      <c r="G8" s="23">
        <v>1</v>
      </c>
      <c r="H8" s="25" t="s">
        <v>64</v>
      </c>
      <c r="I8" s="3" t="str">
        <f t="shared" si="0"/>
        <v>L / Full Print</v>
      </c>
      <c r="J8" s="26" t="s">
        <v>65</v>
      </c>
      <c r="K8" s="26" t="s">
        <v>66</v>
      </c>
      <c r="L8" s="26" t="s">
        <v>67</v>
      </c>
      <c r="M8" s="23">
        <v>2</v>
      </c>
      <c r="N8" s="3"/>
      <c r="O8" s="27" t="s">
        <v>68</v>
      </c>
      <c r="P8" s="24">
        <v>60625</v>
      </c>
      <c r="Q8" s="23" t="s">
        <v>69</v>
      </c>
      <c r="R8" s="23" t="s">
        <v>35</v>
      </c>
      <c r="S8" s="23" t="s">
        <v>70</v>
      </c>
      <c r="T8" s="23" t="s">
        <v>71</v>
      </c>
      <c r="U8" s="3"/>
      <c r="V8" s="3"/>
      <c r="W8" s="3"/>
      <c r="X8" s="3"/>
      <c r="Y8" s="3"/>
      <c r="Z8" s="3"/>
      <c r="AA8" s="3"/>
    </row>
    <row r="9" spans="1:27" ht="13.2" hidden="1" x14ac:dyDescent="0.25">
      <c r="A9" s="22" t="s">
        <v>60</v>
      </c>
      <c r="B9" s="3"/>
      <c r="C9" s="23" t="s">
        <v>61</v>
      </c>
      <c r="D9" s="23" t="s">
        <v>26</v>
      </c>
      <c r="E9" s="23" t="s">
        <v>62</v>
      </c>
      <c r="F9" s="24" t="s">
        <v>63</v>
      </c>
      <c r="G9" s="23">
        <v>1</v>
      </c>
      <c r="H9" s="25" t="s">
        <v>72</v>
      </c>
      <c r="I9" s="3" t="str">
        <f t="shared" si="0"/>
        <v>XL / Full Print</v>
      </c>
      <c r="J9" s="26" t="s">
        <v>73</v>
      </c>
      <c r="K9" s="26" t="s">
        <v>66</v>
      </c>
      <c r="L9" s="26" t="s">
        <v>67</v>
      </c>
      <c r="M9" s="23">
        <v>2</v>
      </c>
      <c r="N9" s="3"/>
      <c r="O9" s="27" t="s">
        <v>68</v>
      </c>
      <c r="P9" s="24">
        <v>60625</v>
      </c>
      <c r="Q9" s="23" t="s">
        <v>69</v>
      </c>
      <c r="R9" s="23" t="s">
        <v>35</v>
      </c>
      <c r="S9" s="23" t="s">
        <v>70</v>
      </c>
      <c r="T9" s="23" t="s">
        <v>71</v>
      </c>
      <c r="U9" s="3"/>
      <c r="V9" s="3"/>
      <c r="W9" s="3"/>
      <c r="X9" s="3"/>
      <c r="Y9" s="3"/>
      <c r="Z9" s="3"/>
      <c r="AA9" s="3"/>
    </row>
    <row r="10" spans="1:27" ht="13.2" x14ac:dyDescent="0.25">
      <c r="A10" s="28" t="s">
        <v>74</v>
      </c>
      <c r="C10" s="16" t="s">
        <v>61</v>
      </c>
      <c r="D10" s="17" t="s">
        <v>26</v>
      </c>
      <c r="E10" s="16" t="s">
        <v>75</v>
      </c>
      <c r="F10" s="18" t="s">
        <v>76</v>
      </c>
      <c r="G10" s="16">
        <v>1</v>
      </c>
      <c r="H10" s="19" t="s">
        <v>77</v>
      </c>
      <c r="I10" t="str">
        <f t="shared" si="0"/>
        <v>Men / 8 / Black</v>
      </c>
      <c r="J10" s="20" t="s">
        <v>78</v>
      </c>
      <c r="K10" s="20" t="s">
        <v>79</v>
      </c>
      <c r="L10" s="20" t="s">
        <v>80</v>
      </c>
      <c r="M10" s="16"/>
      <c r="O10" s="1" t="s">
        <v>81</v>
      </c>
      <c r="P10" s="18">
        <v>6473</v>
      </c>
      <c r="Q10" s="16" t="s">
        <v>82</v>
      </c>
      <c r="R10" s="16" t="s">
        <v>35</v>
      </c>
      <c r="S10" s="16">
        <v>2032487608</v>
      </c>
      <c r="T10" s="16" t="s">
        <v>83</v>
      </c>
    </row>
    <row r="11" spans="1:27" ht="13.2" x14ac:dyDescent="0.25">
      <c r="A11" s="28" t="s">
        <v>74</v>
      </c>
      <c r="C11" s="16" t="s">
        <v>61</v>
      </c>
      <c r="D11" s="17" t="s">
        <v>26</v>
      </c>
      <c r="E11" s="16" t="s">
        <v>75</v>
      </c>
      <c r="F11" s="18" t="s">
        <v>76</v>
      </c>
      <c r="G11" s="16">
        <v>1</v>
      </c>
      <c r="H11" s="19" t="s">
        <v>84</v>
      </c>
      <c r="I11" t="str">
        <f t="shared" si="0"/>
        <v>Men / 7 / Black</v>
      </c>
      <c r="J11" s="20" t="s">
        <v>78</v>
      </c>
      <c r="K11" s="20" t="s">
        <v>79</v>
      </c>
      <c r="L11" s="20" t="s">
        <v>80</v>
      </c>
      <c r="M11" s="16"/>
      <c r="O11" s="1" t="s">
        <v>81</v>
      </c>
      <c r="P11" s="18">
        <v>6473</v>
      </c>
      <c r="Q11" s="16" t="s">
        <v>82</v>
      </c>
      <c r="R11" s="16" t="s">
        <v>35</v>
      </c>
      <c r="S11" s="16">
        <v>2032487608</v>
      </c>
      <c r="T11" s="16" t="s">
        <v>83</v>
      </c>
    </row>
    <row r="12" spans="1:27" ht="13.2" x14ac:dyDescent="0.25">
      <c r="A12" s="28" t="s">
        <v>74</v>
      </c>
      <c r="C12" s="16" t="s">
        <v>61</v>
      </c>
      <c r="D12" s="17" t="s">
        <v>26</v>
      </c>
      <c r="E12" s="16" t="s">
        <v>75</v>
      </c>
      <c r="F12" s="18" t="s">
        <v>76</v>
      </c>
      <c r="G12" s="16">
        <v>1</v>
      </c>
      <c r="H12" s="19" t="s">
        <v>85</v>
      </c>
      <c r="I12" t="str">
        <f t="shared" si="0"/>
        <v>Men / 6 / Black</v>
      </c>
      <c r="J12" s="20" t="s">
        <v>78</v>
      </c>
      <c r="K12" s="20" t="s">
        <v>79</v>
      </c>
      <c r="L12" s="20" t="s">
        <v>80</v>
      </c>
      <c r="M12" s="16"/>
      <c r="O12" s="1" t="s">
        <v>81</v>
      </c>
      <c r="P12" s="18">
        <v>6473</v>
      </c>
      <c r="Q12" s="16" t="s">
        <v>82</v>
      </c>
      <c r="R12" s="16" t="s">
        <v>35</v>
      </c>
      <c r="S12" s="16">
        <v>2032487608</v>
      </c>
      <c r="T12" s="16" t="s">
        <v>83</v>
      </c>
    </row>
    <row r="13" spans="1:27" ht="13.2" hidden="1" x14ac:dyDescent="0.25">
      <c r="A13" s="29" t="s">
        <v>86</v>
      </c>
      <c r="C13" s="16" t="s">
        <v>61</v>
      </c>
      <c r="D13" s="17" t="s">
        <v>26</v>
      </c>
      <c r="E13" s="16" t="s">
        <v>87</v>
      </c>
      <c r="F13" s="18" t="s">
        <v>88</v>
      </c>
      <c r="G13" s="16">
        <v>1</v>
      </c>
      <c r="H13" s="19" t="s">
        <v>89</v>
      </c>
      <c r="I13" t="str">
        <f t="shared" si="0"/>
        <v>Faith over fear smoke black Baseball jersey - L / Full Print</v>
      </c>
      <c r="J13" s="20" t="s">
        <v>90</v>
      </c>
      <c r="K13" s="20" t="s">
        <v>91</v>
      </c>
      <c r="L13" s="20" t="s">
        <v>92</v>
      </c>
      <c r="M13" s="16"/>
      <c r="O13" s="1" t="s">
        <v>93</v>
      </c>
      <c r="P13" s="18">
        <v>49548</v>
      </c>
      <c r="Q13" s="16" t="s">
        <v>94</v>
      </c>
      <c r="R13" s="16" t="s">
        <v>35</v>
      </c>
      <c r="S13" s="16">
        <v>8506254857</v>
      </c>
      <c r="T13" s="16" t="s">
        <v>95</v>
      </c>
    </row>
    <row r="14" spans="1:27" ht="13.2" hidden="1" x14ac:dyDescent="0.25">
      <c r="A14" s="15" t="s">
        <v>24</v>
      </c>
      <c r="C14" s="16" t="s">
        <v>61</v>
      </c>
      <c r="D14" s="17" t="s">
        <v>26</v>
      </c>
      <c r="E14" s="16" t="s">
        <v>87</v>
      </c>
      <c r="F14" s="18" t="s">
        <v>88</v>
      </c>
      <c r="G14" s="16">
        <v>1</v>
      </c>
      <c r="H14" s="19" t="s">
        <v>96</v>
      </c>
      <c r="I14" t="str">
        <f t="shared" si="0"/>
        <v>L / Full Print</v>
      </c>
      <c r="J14" s="20" t="s">
        <v>97</v>
      </c>
      <c r="K14" s="20" t="s">
        <v>91</v>
      </c>
      <c r="L14" s="20" t="s">
        <v>92</v>
      </c>
      <c r="M14" s="16"/>
      <c r="O14" s="1" t="s">
        <v>93</v>
      </c>
      <c r="P14" s="18">
        <v>49548</v>
      </c>
      <c r="Q14" s="16" t="s">
        <v>94</v>
      </c>
      <c r="R14" s="16" t="s">
        <v>35</v>
      </c>
      <c r="S14" s="16">
        <v>8506254857</v>
      </c>
      <c r="T14" s="16" t="s">
        <v>95</v>
      </c>
    </row>
    <row r="15" spans="1:27" ht="13.2" hidden="1" x14ac:dyDescent="0.25">
      <c r="A15" s="29" t="s">
        <v>86</v>
      </c>
      <c r="C15" s="16" t="s">
        <v>61</v>
      </c>
      <c r="D15" s="17" t="s">
        <v>26</v>
      </c>
      <c r="E15" s="16" t="s">
        <v>98</v>
      </c>
      <c r="F15" s="18" t="s">
        <v>99</v>
      </c>
      <c r="G15" s="16">
        <v>1</v>
      </c>
      <c r="H15" s="19" t="s">
        <v>100</v>
      </c>
      <c r="I15" t="str">
        <f t="shared" si="0"/>
        <v>M / WHITE</v>
      </c>
      <c r="J15" s="20" t="s">
        <v>101</v>
      </c>
      <c r="K15" s="20" t="s">
        <v>102</v>
      </c>
      <c r="L15" s="20" t="s">
        <v>103</v>
      </c>
      <c r="M15" s="16"/>
      <c r="O15" s="1" t="s">
        <v>104</v>
      </c>
      <c r="P15" s="18">
        <v>45459</v>
      </c>
      <c r="Q15" s="16" t="s">
        <v>105</v>
      </c>
      <c r="R15" s="16" t="s">
        <v>35</v>
      </c>
      <c r="S15" s="16" t="s">
        <v>106</v>
      </c>
      <c r="T15" s="16" t="s">
        <v>107</v>
      </c>
    </row>
    <row r="16" spans="1:27" ht="13.2" hidden="1" x14ac:dyDescent="0.25">
      <c r="A16" s="29" t="s">
        <v>86</v>
      </c>
      <c r="C16" s="16" t="s">
        <v>61</v>
      </c>
      <c r="D16" s="17" t="s">
        <v>26</v>
      </c>
      <c r="E16" s="16" t="s">
        <v>98</v>
      </c>
      <c r="F16" s="18" t="s">
        <v>99</v>
      </c>
      <c r="G16" s="16">
        <v>1</v>
      </c>
      <c r="H16" s="19" t="s">
        <v>108</v>
      </c>
      <c r="I16" t="str">
        <f t="shared" si="0"/>
        <v>2XL / WHITE</v>
      </c>
      <c r="J16" s="20" t="s">
        <v>109</v>
      </c>
      <c r="K16" s="20" t="s">
        <v>102</v>
      </c>
      <c r="L16" s="20" t="s">
        <v>103</v>
      </c>
      <c r="M16" s="16"/>
      <c r="O16" s="1" t="s">
        <v>104</v>
      </c>
      <c r="P16" s="18">
        <v>45459</v>
      </c>
      <c r="Q16" s="16" t="s">
        <v>105</v>
      </c>
      <c r="R16" s="16" t="s">
        <v>35</v>
      </c>
      <c r="S16" s="16" t="s">
        <v>106</v>
      </c>
      <c r="T16" s="16" t="s">
        <v>107</v>
      </c>
    </row>
    <row r="17" spans="1:27" ht="13.2" hidden="1" x14ac:dyDescent="0.25">
      <c r="A17" s="15" t="s">
        <v>110</v>
      </c>
      <c r="C17" s="16" t="s">
        <v>25</v>
      </c>
      <c r="D17" s="17" t="s">
        <v>26</v>
      </c>
      <c r="E17" s="16" t="s">
        <v>111</v>
      </c>
      <c r="F17" s="18" t="s">
        <v>112</v>
      </c>
      <c r="G17" s="16">
        <v>1</v>
      </c>
      <c r="H17" s="19" t="s">
        <v>113</v>
      </c>
      <c r="I17" t="str">
        <f t="shared" si="0"/>
        <v>Joggers 3D - POLO / 2XL / All Print</v>
      </c>
      <c r="J17" s="20" t="s">
        <v>114</v>
      </c>
      <c r="K17" s="20" t="s">
        <v>115</v>
      </c>
      <c r="L17" s="20" t="s">
        <v>116</v>
      </c>
      <c r="M17" s="16"/>
      <c r="O17" s="1" t="s">
        <v>117</v>
      </c>
      <c r="P17" s="18">
        <v>72117</v>
      </c>
      <c r="Q17" s="16" t="s">
        <v>118</v>
      </c>
      <c r="R17" s="16" t="s">
        <v>35</v>
      </c>
      <c r="S17" s="16">
        <v>5012951186</v>
      </c>
      <c r="T17" s="16" t="s">
        <v>119</v>
      </c>
    </row>
    <row r="18" spans="1:27" ht="13.2" hidden="1" x14ac:dyDescent="0.25">
      <c r="A18" s="28" t="s">
        <v>120</v>
      </c>
      <c r="C18" s="16" t="s">
        <v>25</v>
      </c>
      <c r="D18" s="17" t="s">
        <v>26</v>
      </c>
      <c r="E18" s="16" t="s">
        <v>121</v>
      </c>
      <c r="F18" s="18" t="s">
        <v>122</v>
      </c>
      <c r="G18" s="16">
        <v>1</v>
      </c>
      <c r="H18" s="19" t="s">
        <v>123</v>
      </c>
      <c r="I18" t="str">
        <f t="shared" si="0"/>
        <v>HOODIE RAGLAN SLEEVE / 2XL / All Print</v>
      </c>
      <c r="J18" s="20" t="s">
        <v>124</v>
      </c>
      <c r="K18" s="20" t="s">
        <v>125</v>
      </c>
      <c r="L18" s="20" t="s">
        <v>126</v>
      </c>
      <c r="M18" s="16" t="s">
        <v>127</v>
      </c>
      <c r="O18" s="1" t="s">
        <v>128</v>
      </c>
      <c r="P18" s="18">
        <v>29579</v>
      </c>
      <c r="Q18" s="16" t="s">
        <v>129</v>
      </c>
      <c r="R18" s="16" t="s">
        <v>35</v>
      </c>
      <c r="S18" s="16">
        <v>2015665029</v>
      </c>
      <c r="T18" s="16" t="s">
        <v>130</v>
      </c>
    </row>
    <row r="19" spans="1:27" ht="13.2" hidden="1" x14ac:dyDescent="0.25">
      <c r="A19" s="30" t="s">
        <v>120</v>
      </c>
      <c r="C19" s="16" t="s">
        <v>25</v>
      </c>
      <c r="D19" s="17" t="s">
        <v>26</v>
      </c>
      <c r="E19" s="16" t="s">
        <v>131</v>
      </c>
      <c r="F19" s="18" t="s">
        <v>132</v>
      </c>
      <c r="G19" s="16">
        <v>1</v>
      </c>
      <c r="H19" s="19" t="s">
        <v>133</v>
      </c>
      <c r="I19" t="str">
        <f t="shared" si="0"/>
        <v>hirt 2D #KV - 5XL / Black</v>
      </c>
      <c r="J19" s="20" t="s">
        <v>134</v>
      </c>
      <c r="K19" s="20" t="s">
        <v>135</v>
      </c>
      <c r="L19" s="20" t="s">
        <v>136</v>
      </c>
      <c r="M19" s="16"/>
      <c r="O19" s="1" t="s">
        <v>137</v>
      </c>
      <c r="P19" s="18">
        <v>19953</v>
      </c>
      <c r="Q19" s="16" t="s">
        <v>138</v>
      </c>
      <c r="R19" s="16" t="s">
        <v>35</v>
      </c>
      <c r="S19" s="16">
        <v>13022701360</v>
      </c>
      <c r="T19" s="16" t="s">
        <v>139</v>
      </c>
    </row>
    <row r="20" spans="1:27" ht="13.2" hidden="1" x14ac:dyDescent="0.25">
      <c r="A20" s="30" t="s">
        <v>120</v>
      </c>
      <c r="C20" s="16" t="s">
        <v>25</v>
      </c>
      <c r="D20" s="17" t="s">
        <v>26</v>
      </c>
      <c r="E20" s="16" t="s">
        <v>131</v>
      </c>
      <c r="F20" s="18" t="s">
        <v>132</v>
      </c>
      <c r="G20" s="16">
        <v>1</v>
      </c>
      <c r="H20" s="19" t="s">
        <v>140</v>
      </c>
      <c r="I20" t="str">
        <f t="shared" si="0"/>
        <v>hirt 2D #KV - 5XL / Full Print</v>
      </c>
      <c r="J20" s="20" t="s">
        <v>141</v>
      </c>
      <c r="K20" s="20" t="s">
        <v>135</v>
      </c>
      <c r="L20" s="20" t="s">
        <v>136</v>
      </c>
      <c r="M20" s="16"/>
      <c r="O20" s="1" t="s">
        <v>137</v>
      </c>
      <c r="P20" s="18">
        <v>19953</v>
      </c>
      <c r="Q20" s="16" t="s">
        <v>138</v>
      </c>
      <c r="R20" s="16" t="s">
        <v>35</v>
      </c>
      <c r="S20" s="16">
        <v>13022701360</v>
      </c>
      <c r="T20" s="16" t="s">
        <v>139</v>
      </c>
    </row>
    <row r="21" spans="1:27" ht="13.2" hidden="1" x14ac:dyDescent="0.25">
      <c r="A21" s="30" t="s">
        <v>120</v>
      </c>
      <c r="C21" s="16" t="s">
        <v>25</v>
      </c>
      <c r="D21" s="17" t="s">
        <v>26</v>
      </c>
      <c r="E21" s="16" t="s">
        <v>131</v>
      </c>
      <c r="F21" s="18" t="s">
        <v>132</v>
      </c>
      <c r="G21" s="16">
        <v>1</v>
      </c>
      <c r="H21" s="19" t="s">
        <v>142</v>
      </c>
      <c r="I21" t="str">
        <f t="shared" si="0"/>
        <v>hirt 2D #KV - 5XL / Full Print</v>
      </c>
      <c r="J21" s="20" t="s">
        <v>143</v>
      </c>
      <c r="K21" s="20" t="s">
        <v>135</v>
      </c>
      <c r="L21" s="20" t="s">
        <v>136</v>
      </c>
      <c r="M21" s="16"/>
      <c r="O21" s="1" t="s">
        <v>137</v>
      </c>
      <c r="P21" s="18">
        <v>19953</v>
      </c>
      <c r="Q21" s="16" t="s">
        <v>138</v>
      </c>
      <c r="R21" s="16" t="s">
        <v>35</v>
      </c>
      <c r="S21" s="16">
        <v>13022701360</v>
      </c>
      <c r="T21" s="16" t="s">
        <v>139</v>
      </c>
    </row>
    <row r="22" spans="1:27" ht="13.2" hidden="1" x14ac:dyDescent="0.25">
      <c r="A22" s="22" t="s">
        <v>110</v>
      </c>
      <c r="B22" s="3"/>
      <c r="C22" s="16" t="s">
        <v>61</v>
      </c>
      <c r="D22" s="23" t="s">
        <v>26</v>
      </c>
      <c r="E22" s="23" t="s">
        <v>144</v>
      </c>
      <c r="F22" s="24" t="s">
        <v>145</v>
      </c>
      <c r="G22" s="23">
        <v>1</v>
      </c>
      <c r="H22" s="25" t="s">
        <v>146</v>
      </c>
      <c r="I22" s="3" t="str">
        <f t="shared" si="0"/>
        <v>L / All Print</v>
      </c>
      <c r="J22" s="26" t="s">
        <v>147</v>
      </c>
      <c r="K22" s="26" t="s">
        <v>148</v>
      </c>
      <c r="L22" s="26" t="s">
        <v>149</v>
      </c>
      <c r="M22" s="23"/>
      <c r="N22" s="3"/>
      <c r="O22" s="27" t="s">
        <v>150</v>
      </c>
      <c r="P22" s="24">
        <v>78255</v>
      </c>
      <c r="Q22" s="23" t="s">
        <v>151</v>
      </c>
      <c r="R22" s="23" t="s">
        <v>35</v>
      </c>
      <c r="S22" s="23">
        <v>2102418213</v>
      </c>
      <c r="T22" s="23" t="s">
        <v>152</v>
      </c>
      <c r="U22" s="3"/>
      <c r="V22" s="3"/>
      <c r="W22" s="3"/>
      <c r="X22" s="3"/>
      <c r="Y22" s="3"/>
      <c r="Z22" s="3"/>
      <c r="AA22" s="3"/>
    </row>
    <row r="23" spans="1:27" ht="13.2" hidden="1" x14ac:dyDescent="0.25">
      <c r="A23" s="22" t="s">
        <v>110</v>
      </c>
      <c r="B23" s="3"/>
      <c r="C23" s="16" t="s">
        <v>61</v>
      </c>
      <c r="D23" s="23" t="s">
        <v>26</v>
      </c>
      <c r="E23" s="23" t="s">
        <v>144</v>
      </c>
      <c r="F23" s="24" t="s">
        <v>145</v>
      </c>
      <c r="G23" s="23">
        <v>1</v>
      </c>
      <c r="H23" s="25" t="s">
        <v>153</v>
      </c>
      <c r="I23" s="3" t="str">
        <f t="shared" si="0"/>
        <v>XL / All Print</v>
      </c>
      <c r="J23" s="26" t="s">
        <v>154</v>
      </c>
      <c r="K23" s="26" t="s">
        <v>148</v>
      </c>
      <c r="L23" s="26" t="s">
        <v>149</v>
      </c>
      <c r="M23" s="23"/>
      <c r="N23" s="3"/>
      <c r="O23" s="27" t="s">
        <v>150</v>
      </c>
      <c r="P23" s="24">
        <v>78255</v>
      </c>
      <c r="Q23" s="23" t="s">
        <v>151</v>
      </c>
      <c r="R23" s="23" t="s">
        <v>35</v>
      </c>
      <c r="S23" s="23">
        <v>2102418213</v>
      </c>
      <c r="T23" s="23" t="s">
        <v>152</v>
      </c>
      <c r="U23" s="3"/>
      <c r="V23" s="3"/>
      <c r="W23" s="3"/>
      <c r="X23" s="3"/>
      <c r="Y23" s="3"/>
      <c r="Z23" s="3"/>
      <c r="AA23" s="3"/>
    </row>
    <row r="24" spans="1:27" ht="13.2" hidden="1" x14ac:dyDescent="0.25">
      <c r="A24" s="30" t="s">
        <v>120</v>
      </c>
      <c r="C24" s="16" t="s">
        <v>25</v>
      </c>
      <c r="D24" s="17" t="s">
        <v>26</v>
      </c>
      <c r="E24" s="16" t="s">
        <v>155</v>
      </c>
      <c r="F24" s="18" t="s">
        <v>156</v>
      </c>
      <c r="G24" s="16">
        <v>1</v>
      </c>
      <c r="H24" s="19" t="s">
        <v>157</v>
      </c>
      <c r="I24" t="str">
        <f t="shared" si="0"/>
        <v>All print / 32 inches / Spare Tire Cover</v>
      </c>
      <c r="J24" s="20" t="s">
        <v>158</v>
      </c>
      <c r="K24" s="20" t="s">
        <v>159</v>
      </c>
      <c r="L24" s="20" t="s">
        <v>160</v>
      </c>
      <c r="M24" s="16"/>
      <c r="O24" s="1" t="s">
        <v>161</v>
      </c>
      <c r="P24" s="18">
        <v>63755</v>
      </c>
      <c r="Q24" s="16" t="s">
        <v>34</v>
      </c>
      <c r="R24" s="16" t="s">
        <v>35</v>
      </c>
      <c r="S24" s="16">
        <v>5733828350</v>
      </c>
      <c r="T24" s="16" t="s">
        <v>36</v>
      </c>
    </row>
    <row r="25" spans="1:27" ht="13.2" hidden="1" x14ac:dyDescent="0.25">
      <c r="A25" s="15" t="s">
        <v>24</v>
      </c>
      <c r="C25" s="16" t="s">
        <v>25</v>
      </c>
      <c r="D25" s="17" t="s">
        <v>26</v>
      </c>
      <c r="E25" s="16" t="s">
        <v>162</v>
      </c>
      <c r="F25" s="18" t="s">
        <v>163</v>
      </c>
      <c r="G25" s="16">
        <v>2</v>
      </c>
      <c r="H25" s="19" t="s">
        <v>164</v>
      </c>
      <c r="I25" t="str">
        <f t="shared" si="0"/>
        <v>M / Full Print</v>
      </c>
      <c r="J25" s="20" t="s">
        <v>165</v>
      </c>
      <c r="K25" s="20" t="s">
        <v>166</v>
      </c>
      <c r="L25" s="20" t="s">
        <v>167</v>
      </c>
      <c r="M25" s="16"/>
      <c r="O25" s="1" t="s">
        <v>168</v>
      </c>
      <c r="P25" s="18">
        <v>23113</v>
      </c>
      <c r="Q25" s="16" t="s">
        <v>169</v>
      </c>
      <c r="R25" s="16" t="s">
        <v>35</v>
      </c>
      <c r="S25" s="16">
        <v>8046155864</v>
      </c>
      <c r="T25" s="16" t="s">
        <v>170</v>
      </c>
    </row>
    <row r="26" spans="1:27" ht="13.2" hidden="1" x14ac:dyDescent="0.25">
      <c r="A26" s="15" t="s">
        <v>24</v>
      </c>
      <c r="C26" s="16" t="s">
        <v>25</v>
      </c>
      <c r="D26" s="17" t="s">
        <v>26</v>
      </c>
      <c r="E26" s="16" t="s">
        <v>162</v>
      </c>
      <c r="F26" s="18" t="s">
        <v>163</v>
      </c>
      <c r="G26" s="16">
        <v>3</v>
      </c>
      <c r="H26" s="19" t="s">
        <v>171</v>
      </c>
      <c r="I26" t="str">
        <f t="shared" si="0"/>
        <v>L / Full Print</v>
      </c>
      <c r="J26" s="20" t="s">
        <v>165</v>
      </c>
      <c r="K26" s="20" t="s">
        <v>166</v>
      </c>
      <c r="L26" s="20" t="s">
        <v>167</v>
      </c>
      <c r="M26" s="16"/>
      <c r="O26" s="1" t="s">
        <v>168</v>
      </c>
      <c r="P26" s="18">
        <v>23113</v>
      </c>
      <c r="Q26" s="16" t="s">
        <v>169</v>
      </c>
      <c r="R26" s="16" t="s">
        <v>35</v>
      </c>
      <c r="S26" s="16">
        <v>8046155864</v>
      </c>
      <c r="T26" s="16" t="s">
        <v>170</v>
      </c>
    </row>
    <row r="27" spans="1:27" ht="13.2" hidden="1" x14ac:dyDescent="0.25">
      <c r="A27" s="15" t="s">
        <v>24</v>
      </c>
      <c r="C27" s="16" t="s">
        <v>25</v>
      </c>
      <c r="D27" s="17" t="s">
        <v>26</v>
      </c>
      <c r="E27" s="16" t="s">
        <v>162</v>
      </c>
      <c r="F27" s="18" t="s">
        <v>163</v>
      </c>
      <c r="G27" s="16">
        <v>3</v>
      </c>
      <c r="H27" s="19" t="s">
        <v>172</v>
      </c>
      <c r="I27" t="str">
        <f t="shared" si="0"/>
        <v>XL / Full Print</v>
      </c>
      <c r="J27" s="20" t="s">
        <v>165</v>
      </c>
      <c r="K27" s="20" t="s">
        <v>166</v>
      </c>
      <c r="L27" s="20" t="s">
        <v>167</v>
      </c>
      <c r="M27" s="16"/>
      <c r="O27" s="1" t="s">
        <v>168</v>
      </c>
      <c r="P27" s="18">
        <v>23113</v>
      </c>
      <c r="Q27" s="16" t="s">
        <v>169</v>
      </c>
      <c r="R27" s="16" t="s">
        <v>35</v>
      </c>
      <c r="S27" s="16">
        <v>8046155864</v>
      </c>
      <c r="T27" s="16" t="s">
        <v>170</v>
      </c>
    </row>
    <row r="28" spans="1:27" ht="13.2" hidden="1" x14ac:dyDescent="0.25">
      <c r="A28" s="15" t="s">
        <v>24</v>
      </c>
      <c r="C28" s="16" t="s">
        <v>25</v>
      </c>
      <c r="D28" s="17" t="s">
        <v>26</v>
      </c>
      <c r="E28" s="16" t="s">
        <v>162</v>
      </c>
      <c r="F28" s="18" t="s">
        <v>163</v>
      </c>
      <c r="G28" s="16">
        <v>3</v>
      </c>
      <c r="H28" s="19" t="s">
        <v>173</v>
      </c>
      <c r="I28" t="str">
        <f t="shared" si="0"/>
        <v>2XL / Full Print</v>
      </c>
      <c r="J28" s="20" t="s">
        <v>165</v>
      </c>
      <c r="K28" s="20" t="s">
        <v>166</v>
      </c>
      <c r="L28" s="20" t="s">
        <v>167</v>
      </c>
      <c r="M28" s="16"/>
      <c r="O28" s="1" t="s">
        <v>168</v>
      </c>
      <c r="P28" s="18">
        <v>23113</v>
      </c>
      <c r="Q28" s="16" t="s">
        <v>169</v>
      </c>
      <c r="R28" s="16" t="s">
        <v>35</v>
      </c>
      <c r="S28" s="16">
        <v>8046155864</v>
      </c>
      <c r="T28" s="16" t="s">
        <v>170</v>
      </c>
    </row>
    <row r="29" spans="1:27" ht="13.2" hidden="1" x14ac:dyDescent="0.25">
      <c r="A29" s="15" t="s">
        <v>24</v>
      </c>
      <c r="C29" s="16" t="s">
        <v>25</v>
      </c>
      <c r="D29" s="17" t="s">
        <v>26</v>
      </c>
      <c r="E29" s="16" t="s">
        <v>162</v>
      </c>
      <c r="F29" s="18" t="s">
        <v>163</v>
      </c>
      <c r="G29" s="16">
        <v>1</v>
      </c>
      <c r="H29" s="19" t="s">
        <v>174</v>
      </c>
      <c r="I29" t="str">
        <f t="shared" si="0"/>
        <v>3XL / Full Print</v>
      </c>
      <c r="J29" s="20" t="s">
        <v>165</v>
      </c>
      <c r="K29" s="20" t="s">
        <v>166</v>
      </c>
      <c r="L29" s="20" t="s">
        <v>167</v>
      </c>
      <c r="M29" s="16"/>
      <c r="O29" s="1" t="s">
        <v>168</v>
      </c>
      <c r="P29" s="18">
        <v>23113</v>
      </c>
      <c r="Q29" s="16" t="s">
        <v>169</v>
      </c>
      <c r="R29" s="16" t="s">
        <v>35</v>
      </c>
      <c r="S29" s="16">
        <v>8046155864</v>
      </c>
      <c r="T29" s="16" t="s">
        <v>170</v>
      </c>
    </row>
    <row r="30" spans="1:27" ht="13.2" hidden="1" x14ac:dyDescent="0.25">
      <c r="A30" s="21" t="s">
        <v>38</v>
      </c>
      <c r="C30" s="16" t="s">
        <v>25</v>
      </c>
      <c r="D30" s="17" t="s">
        <v>26</v>
      </c>
      <c r="E30" s="16" t="s">
        <v>175</v>
      </c>
      <c r="F30" s="18" t="s">
        <v>176</v>
      </c>
      <c r="G30" s="16">
        <v>1</v>
      </c>
      <c r="H30" s="19" t="s">
        <v>177</v>
      </c>
      <c r="I30" t="str">
        <f t="shared" si="0"/>
        <v>AOP Unisex Raglan Hoodie / M / All print</v>
      </c>
      <c r="J30" s="20" t="s">
        <v>178</v>
      </c>
      <c r="K30" s="20" t="s">
        <v>179</v>
      </c>
      <c r="L30" s="20" t="s">
        <v>180</v>
      </c>
      <c r="M30" s="16"/>
      <c r="O30" s="1" t="s">
        <v>181</v>
      </c>
      <c r="P30" s="18">
        <v>78412</v>
      </c>
      <c r="Q30" s="16" t="s">
        <v>151</v>
      </c>
      <c r="R30" s="16" t="s">
        <v>35</v>
      </c>
      <c r="S30" s="16">
        <v>3615484765</v>
      </c>
      <c r="T30" s="16" t="s">
        <v>152</v>
      </c>
    </row>
    <row r="31" spans="1:27" ht="13.2" hidden="1" x14ac:dyDescent="0.25">
      <c r="A31" s="21" t="s">
        <v>38</v>
      </c>
      <c r="C31" s="16" t="s">
        <v>25</v>
      </c>
      <c r="D31" s="17" t="s">
        <v>26</v>
      </c>
      <c r="E31" s="16" t="s">
        <v>175</v>
      </c>
      <c r="F31" s="18" t="s">
        <v>176</v>
      </c>
      <c r="G31" s="16">
        <v>1</v>
      </c>
      <c r="H31" s="19" t="s">
        <v>182</v>
      </c>
      <c r="I31" t="str">
        <f t="shared" si="0"/>
        <v>AOP Unisex Raglan Hoodie / XL / All print</v>
      </c>
      <c r="J31" s="20" t="s">
        <v>183</v>
      </c>
      <c r="K31" s="20" t="s">
        <v>179</v>
      </c>
      <c r="L31" s="20" t="s">
        <v>180</v>
      </c>
      <c r="M31" s="16"/>
      <c r="O31" s="1" t="s">
        <v>181</v>
      </c>
      <c r="P31" s="18">
        <v>78412</v>
      </c>
      <c r="Q31" s="16" t="s">
        <v>151</v>
      </c>
      <c r="R31" s="16" t="s">
        <v>35</v>
      </c>
      <c r="S31" s="16">
        <v>3615484765</v>
      </c>
      <c r="T31" s="16" t="s">
        <v>152</v>
      </c>
    </row>
    <row r="32" spans="1:27" ht="13.2" x14ac:dyDescent="0.25">
      <c r="A32" s="21" t="s">
        <v>49</v>
      </c>
      <c r="C32" s="16" t="s">
        <v>25</v>
      </c>
      <c r="D32" s="17" t="s">
        <v>26</v>
      </c>
      <c r="E32" s="16" t="s">
        <v>184</v>
      </c>
      <c r="F32" s="18" t="s">
        <v>185</v>
      </c>
      <c r="G32" s="16">
        <v>1</v>
      </c>
      <c r="H32" s="19" t="s">
        <v>52</v>
      </c>
      <c r="I32" t="str">
        <f t="shared" si="0"/>
        <v>HOODIE RAGLAN SLEEVE / L / All Print</v>
      </c>
      <c r="J32" s="20" t="s">
        <v>53</v>
      </c>
      <c r="K32" s="20" t="s">
        <v>186</v>
      </c>
      <c r="L32" s="20" t="s">
        <v>187</v>
      </c>
      <c r="M32" s="16"/>
      <c r="O32" s="1" t="s">
        <v>188</v>
      </c>
      <c r="P32" s="18">
        <v>99114</v>
      </c>
      <c r="Q32" s="16" t="s">
        <v>189</v>
      </c>
      <c r="R32" s="16" t="s">
        <v>35</v>
      </c>
      <c r="S32" s="16">
        <v>5096848682</v>
      </c>
      <c r="T32" s="16" t="s">
        <v>190</v>
      </c>
    </row>
    <row r="33" spans="1:27" ht="13.2" hidden="1" x14ac:dyDescent="0.25">
      <c r="A33" s="29" t="s">
        <v>86</v>
      </c>
      <c r="C33" s="16" t="s">
        <v>191</v>
      </c>
      <c r="D33" s="17" t="s">
        <v>26</v>
      </c>
      <c r="E33" s="16" t="s">
        <v>192</v>
      </c>
      <c r="F33" s="18" t="s">
        <v>193</v>
      </c>
      <c r="G33" s="16">
        <v>1</v>
      </c>
      <c r="H33" s="19" t="s">
        <v>194</v>
      </c>
      <c r="I33" t="str">
        <f t="shared" si="0"/>
        <v>24X36in / Full print</v>
      </c>
      <c r="J33" s="20" t="s">
        <v>195</v>
      </c>
      <c r="K33" s="20" t="s">
        <v>196</v>
      </c>
      <c r="L33" s="20" t="s">
        <v>197</v>
      </c>
      <c r="M33" s="16"/>
      <c r="O33" s="1" t="s">
        <v>198</v>
      </c>
      <c r="P33" s="18">
        <v>89134</v>
      </c>
      <c r="Q33" s="16" t="s">
        <v>199</v>
      </c>
      <c r="R33" s="16" t="s">
        <v>35</v>
      </c>
      <c r="S33" s="16">
        <v>7025958732</v>
      </c>
      <c r="T33" s="16" t="s">
        <v>200</v>
      </c>
    </row>
    <row r="34" spans="1:27" ht="13.2" x14ac:dyDescent="0.25">
      <c r="A34" s="29" t="s">
        <v>201</v>
      </c>
      <c r="C34" s="16" t="s">
        <v>202</v>
      </c>
      <c r="D34" s="17" t="s">
        <v>26</v>
      </c>
      <c r="E34" s="16" t="s">
        <v>203</v>
      </c>
      <c r="F34" s="18" t="s">
        <v>204</v>
      </c>
      <c r="G34" s="16">
        <v>1</v>
      </c>
      <c r="H34" s="19" t="s">
        <v>205</v>
      </c>
      <c r="I34" t="str">
        <f t="shared" si="0"/>
        <v>5XL / Full Print</v>
      </c>
      <c r="J34" s="20" t="s">
        <v>206</v>
      </c>
      <c r="K34" s="20" t="s">
        <v>207</v>
      </c>
      <c r="L34" s="20" t="s">
        <v>208</v>
      </c>
      <c r="M34" s="16" t="s">
        <v>209</v>
      </c>
      <c r="O34" s="1" t="s">
        <v>210</v>
      </c>
      <c r="P34" s="18">
        <v>37130</v>
      </c>
      <c r="Q34" s="16" t="s">
        <v>211</v>
      </c>
      <c r="R34" s="16" t="s">
        <v>35</v>
      </c>
      <c r="S34" s="16">
        <v>2512287248</v>
      </c>
      <c r="T34" s="16" t="s">
        <v>212</v>
      </c>
    </row>
    <row r="35" spans="1:27" ht="13.2" hidden="1" x14ac:dyDescent="0.25">
      <c r="A35" s="21" t="s">
        <v>38</v>
      </c>
      <c r="C35" s="16" t="s">
        <v>25</v>
      </c>
      <c r="D35" s="17" t="s">
        <v>26</v>
      </c>
      <c r="E35" s="16" t="s">
        <v>213</v>
      </c>
      <c r="F35" s="18" t="s">
        <v>214</v>
      </c>
      <c r="G35" s="16">
        <v>1</v>
      </c>
      <c r="H35" s="19" t="s">
        <v>215</v>
      </c>
      <c r="I35" t="str">
        <f t="shared" si="0"/>
        <v>AOP Unisex Raglan Hoodie / S / All print</v>
      </c>
      <c r="J35" s="20" t="s">
        <v>42</v>
      </c>
      <c r="K35" s="20" t="s">
        <v>216</v>
      </c>
      <c r="L35" s="20" t="s">
        <v>217</v>
      </c>
      <c r="M35" s="16"/>
      <c r="O35" s="1" t="s">
        <v>218</v>
      </c>
      <c r="P35" s="18">
        <v>22556</v>
      </c>
      <c r="Q35" s="16" t="s">
        <v>169</v>
      </c>
      <c r="R35" s="16" t="s">
        <v>35</v>
      </c>
      <c r="S35" s="16">
        <v>5404550889</v>
      </c>
      <c r="T35" s="16" t="s">
        <v>170</v>
      </c>
    </row>
    <row r="36" spans="1:27" ht="13.2" hidden="1" x14ac:dyDescent="0.25">
      <c r="A36" s="31" t="s">
        <v>120</v>
      </c>
      <c r="B36" s="3"/>
      <c r="C36" s="23" t="s">
        <v>25</v>
      </c>
      <c r="D36" s="23" t="s">
        <v>5</v>
      </c>
      <c r="E36" s="23" t="s">
        <v>219</v>
      </c>
      <c r="F36" s="24" t="s">
        <v>220</v>
      </c>
      <c r="G36" s="23">
        <v>1</v>
      </c>
      <c r="H36" s="25" t="s">
        <v>221</v>
      </c>
      <c r="I36" s="3" t="str">
        <f t="shared" si="0"/>
        <v>HOODIE RAGLAN SLEEVE / 2XL / All Print</v>
      </c>
      <c r="J36" s="26" t="s">
        <v>222</v>
      </c>
      <c r="K36" s="26" t="s">
        <v>223</v>
      </c>
      <c r="L36" s="26" t="s">
        <v>224</v>
      </c>
      <c r="M36" s="23"/>
      <c r="N36" s="3"/>
      <c r="O36" s="27" t="s">
        <v>225</v>
      </c>
      <c r="P36" s="24">
        <v>40390</v>
      </c>
      <c r="Q36" s="23" t="s">
        <v>226</v>
      </c>
      <c r="R36" s="23" t="s">
        <v>35</v>
      </c>
      <c r="S36" s="23">
        <v>8593082627</v>
      </c>
      <c r="T36" s="23" t="s">
        <v>227</v>
      </c>
      <c r="U36" s="3"/>
      <c r="V36" s="3"/>
      <c r="W36" s="3"/>
      <c r="X36" s="3"/>
      <c r="Y36" s="3"/>
      <c r="Z36" s="3"/>
      <c r="AA36" s="3"/>
    </row>
    <row r="37" spans="1:27" ht="13.2" hidden="1" x14ac:dyDescent="0.25">
      <c r="A37" s="29" t="s">
        <v>86</v>
      </c>
      <c r="C37" s="16" t="s">
        <v>25</v>
      </c>
      <c r="D37" s="17" t="s">
        <v>26</v>
      </c>
      <c r="E37" s="16" t="s">
        <v>228</v>
      </c>
      <c r="F37" s="18" t="s">
        <v>229</v>
      </c>
      <c r="G37" s="16">
        <v>1</v>
      </c>
      <c r="H37" s="19" t="s">
        <v>230</v>
      </c>
      <c r="I37" t="str">
        <f t="shared" si="0"/>
        <v>hirt 3d #h - L / Full Print</v>
      </c>
      <c r="J37" s="20" t="s">
        <v>231</v>
      </c>
      <c r="K37" s="20" t="s">
        <v>232</v>
      </c>
      <c r="L37" s="20" t="s">
        <v>233</v>
      </c>
      <c r="M37" s="16"/>
      <c r="O37" s="1" t="s">
        <v>234</v>
      </c>
      <c r="P37" s="18" t="s">
        <v>235</v>
      </c>
      <c r="Q37" s="16" t="s">
        <v>236</v>
      </c>
      <c r="R37" s="16" t="s">
        <v>237</v>
      </c>
      <c r="S37" s="16">
        <v>4182347651</v>
      </c>
      <c r="T37" s="16" t="s">
        <v>238</v>
      </c>
    </row>
    <row r="38" spans="1:27" ht="13.2" hidden="1" x14ac:dyDescent="0.25">
      <c r="A38" s="31" t="s">
        <v>120</v>
      </c>
      <c r="B38" s="3"/>
      <c r="C38" s="16" t="s">
        <v>61</v>
      </c>
      <c r="D38" s="23" t="s">
        <v>26</v>
      </c>
      <c r="E38" s="23" t="s">
        <v>239</v>
      </c>
      <c r="F38" s="24" t="s">
        <v>240</v>
      </c>
      <c r="G38" s="23">
        <v>1</v>
      </c>
      <c r="H38" s="25" t="s">
        <v>241</v>
      </c>
      <c r="I38" s="3" t="str">
        <f t="shared" si="0"/>
        <v>All print / 18 x 18 inch</v>
      </c>
      <c r="J38" s="26" t="s">
        <v>242</v>
      </c>
      <c r="K38" s="26" t="s">
        <v>243</v>
      </c>
      <c r="L38" s="26" t="s">
        <v>244</v>
      </c>
      <c r="M38" s="23"/>
      <c r="N38" s="3"/>
      <c r="O38" s="27" t="s">
        <v>245</v>
      </c>
      <c r="P38" s="24">
        <v>62685</v>
      </c>
      <c r="Q38" s="23" t="s">
        <v>69</v>
      </c>
      <c r="R38" s="23" t="s">
        <v>35</v>
      </c>
      <c r="S38" s="23">
        <v>8156415430</v>
      </c>
      <c r="T38" s="23" t="s">
        <v>71</v>
      </c>
      <c r="U38" s="3"/>
      <c r="V38" s="3"/>
      <c r="W38" s="3"/>
      <c r="X38" s="3"/>
      <c r="Y38" s="3"/>
      <c r="Z38" s="3"/>
      <c r="AA38" s="3"/>
    </row>
    <row r="39" spans="1:27" ht="13.2" hidden="1" x14ac:dyDescent="0.25">
      <c r="A39" s="28" t="s">
        <v>246</v>
      </c>
      <c r="C39" s="16" t="s">
        <v>25</v>
      </c>
      <c r="D39" s="17" t="s">
        <v>26</v>
      </c>
      <c r="E39" s="16" t="s">
        <v>247</v>
      </c>
      <c r="F39" s="18" t="s">
        <v>248</v>
      </c>
      <c r="G39" s="16">
        <v>1</v>
      </c>
      <c r="H39" s="19" t="s">
        <v>249</v>
      </c>
      <c r="I39" t="str">
        <f t="shared" si="0"/>
        <v>L / Full Print</v>
      </c>
      <c r="J39" s="20" t="s">
        <v>250</v>
      </c>
      <c r="K39" s="20" t="s">
        <v>251</v>
      </c>
      <c r="L39" s="20" t="s">
        <v>252</v>
      </c>
      <c r="M39" s="16"/>
      <c r="O39" s="1" t="s">
        <v>253</v>
      </c>
      <c r="P39" s="18">
        <v>44312</v>
      </c>
      <c r="Q39" s="16" t="s">
        <v>105</v>
      </c>
      <c r="R39" s="16" t="s">
        <v>35</v>
      </c>
      <c r="S39" s="16">
        <v>3303294095</v>
      </c>
      <c r="T39" s="16" t="s">
        <v>107</v>
      </c>
    </row>
    <row r="40" spans="1:27" ht="13.2" hidden="1" x14ac:dyDescent="0.25">
      <c r="A40" s="29" t="s">
        <v>86</v>
      </c>
      <c r="C40" s="16" t="s">
        <v>25</v>
      </c>
      <c r="D40" s="17" t="s">
        <v>26</v>
      </c>
      <c r="E40" s="16" t="s">
        <v>254</v>
      </c>
      <c r="F40" s="18" t="s">
        <v>255</v>
      </c>
      <c r="G40" s="16">
        <v>1</v>
      </c>
      <c r="H40" s="19" t="s">
        <v>256</v>
      </c>
      <c r="I40" t="str">
        <f t="shared" si="0"/>
        <v>Legging 3D All Over Print - LEGGING / 2XL / All Print</v>
      </c>
      <c r="J40" s="20" t="s">
        <v>257</v>
      </c>
      <c r="K40" s="20" t="s">
        <v>258</v>
      </c>
      <c r="L40" s="20" t="s">
        <v>259</v>
      </c>
      <c r="M40" s="16"/>
      <c r="O40" s="1" t="s">
        <v>260</v>
      </c>
      <c r="P40" s="18">
        <v>83704</v>
      </c>
      <c r="Q40" s="16" t="s">
        <v>261</v>
      </c>
      <c r="R40" s="16" t="s">
        <v>35</v>
      </c>
      <c r="S40" s="16">
        <v>2089216060</v>
      </c>
      <c r="T40" s="16" t="s">
        <v>262</v>
      </c>
    </row>
    <row r="41" spans="1:27" ht="13.2" hidden="1" x14ac:dyDescent="0.25">
      <c r="A41" s="21" t="s">
        <v>263</v>
      </c>
      <c r="C41" s="16" t="s">
        <v>61</v>
      </c>
      <c r="D41" s="17" t="s">
        <v>26</v>
      </c>
      <c r="E41" s="16" t="s">
        <v>264</v>
      </c>
      <c r="F41" s="18" t="s">
        <v>265</v>
      </c>
      <c r="G41" s="16">
        <v>1</v>
      </c>
      <c r="H41" s="19" t="s">
        <v>266</v>
      </c>
      <c r="I41" t="str">
        <f t="shared" si="0"/>
        <v>One size / All print</v>
      </c>
      <c r="J41" s="20" t="s">
        <v>267</v>
      </c>
      <c r="K41" s="20" t="s">
        <v>268</v>
      </c>
      <c r="L41" s="20" t="s">
        <v>269</v>
      </c>
      <c r="M41" s="16" t="s">
        <v>270</v>
      </c>
      <c r="O41" s="1" t="s">
        <v>271</v>
      </c>
      <c r="P41" s="18">
        <v>45069</v>
      </c>
      <c r="Q41" s="16" t="s">
        <v>105</v>
      </c>
      <c r="R41" s="16" t="s">
        <v>35</v>
      </c>
      <c r="S41" s="16">
        <f>15139739220</f>
        <v>15139739220</v>
      </c>
      <c r="T41" s="16" t="s">
        <v>107</v>
      </c>
    </row>
    <row r="42" spans="1:27" ht="13.2" hidden="1" x14ac:dyDescent="0.25">
      <c r="A42" s="32" t="s">
        <v>60</v>
      </c>
      <c r="C42" s="16" t="s">
        <v>25</v>
      </c>
      <c r="D42" s="17" t="s">
        <v>26</v>
      </c>
      <c r="E42" s="16" t="s">
        <v>272</v>
      </c>
      <c r="F42" s="18" t="s">
        <v>273</v>
      </c>
      <c r="G42" s="16">
        <v>1</v>
      </c>
      <c r="H42" s="19" t="s">
        <v>274</v>
      </c>
      <c r="I42" t="str">
        <f t="shared" si="0"/>
        <v>2XL / Full print</v>
      </c>
      <c r="J42" s="20" t="s">
        <v>275</v>
      </c>
      <c r="K42" s="20" t="s">
        <v>276</v>
      </c>
      <c r="L42" s="20" t="s">
        <v>277</v>
      </c>
      <c r="M42" s="16"/>
      <c r="O42" s="1" t="s">
        <v>278</v>
      </c>
      <c r="P42" s="18">
        <v>60544</v>
      </c>
      <c r="Q42" s="16" t="s">
        <v>69</v>
      </c>
      <c r="R42" s="16" t="s">
        <v>35</v>
      </c>
      <c r="S42" s="16">
        <v>9147768550</v>
      </c>
      <c r="T42" s="16" t="s">
        <v>71</v>
      </c>
    </row>
    <row r="43" spans="1:27" ht="13.2" hidden="1" x14ac:dyDescent="0.25">
      <c r="A43" s="32" t="s">
        <v>60</v>
      </c>
      <c r="C43" s="16" t="s">
        <v>25</v>
      </c>
      <c r="D43" s="17" t="s">
        <v>26</v>
      </c>
      <c r="E43" s="16" t="s">
        <v>272</v>
      </c>
      <c r="F43" s="18" t="s">
        <v>273</v>
      </c>
      <c r="G43" s="16">
        <v>1</v>
      </c>
      <c r="H43" s="19" t="s">
        <v>279</v>
      </c>
      <c r="I43" t="str">
        <f t="shared" si="0"/>
        <v>L / Full print</v>
      </c>
      <c r="J43" s="20" t="s">
        <v>275</v>
      </c>
      <c r="K43" s="20" t="s">
        <v>276</v>
      </c>
      <c r="L43" s="20" t="s">
        <v>277</v>
      </c>
      <c r="M43" s="16"/>
      <c r="O43" s="1" t="s">
        <v>278</v>
      </c>
      <c r="P43" s="18">
        <v>60544</v>
      </c>
      <c r="Q43" s="16" t="s">
        <v>69</v>
      </c>
      <c r="R43" s="16" t="s">
        <v>35</v>
      </c>
      <c r="S43" s="16">
        <v>9147768550</v>
      </c>
      <c r="T43" s="16" t="s">
        <v>71</v>
      </c>
    </row>
    <row r="44" spans="1:27" ht="13.2" hidden="1" x14ac:dyDescent="0.25">
      <c r="A44" s="21" t="s">
        <v>38</v>
      </c>
      <c r="C44" s="16" t="s">
        <v>25</v>
      </c>
      <c r="D44" s="17" t="s">
        <v>26</v>
      </c>
      <c r="E44" s="16" t="s">
        <v>280</v>
      </c>
      <c r="F44" s="18" t="s">
        <v>281</v>
      </c>
      <c r="G44" s="16">
        <v>1</v>
      </c>
      <c r="H44" s="19" t="s">
        <v>282</v>
      </c>
      <c r="I44" t="str">
        <f t="shared" si="0"/>
        <v>All print / 32 inches / Spare Tire Cover with Print On Demand</v>
      </c>
      <c r="J44" s="20" t="s">
        <v>158</v>
      </c>
      <c r="K44" s="20" t="s">
        <v>283</v>
      </c>
      <c r="L44" s="20" t="s">
        <v>284</v>
      </c>
      <c r="M44" s="16"/>
      <c r="O44" s="1" t="s">
        <v>285</v>
      </c>
      <c r="P44" s="18">
        <v>30054</v>
      </c>
      <c r="Q44" s="16" t="s">
        <v>286</v>
      </c>
      <c r="R44" s="16" t="s">
        <v>35</v>
      </c>
      <c r="S44" s="16">
        <v>16786283886</v>
      </c>
      <c r="T44" s="16" t="s">
        <v>287</v>
      </c>
    </row>
    <row r="45" spans="1:27" ht="13.2" hidden="1" x14ac:dyDescent="0.25">
      <c r="A45" s="32" t="s">
        <v>60</v>
      </c>
      <c r="C45" s="16" t="s">
        <v>191</v>
      </c>
      <c r="D45" s="17" t="s">
        <v>26</v>
      </c>
      <c r="E45" s="16" t="s">
        <v>288</v>
      </c>
      <c r="F45" s="18" t="s">
        <v>289</v>
      </c>
      <c r="G45" s="16">
        <v>1</v>
      </c>
      <c r="H45" s="19" t="s">
        <v>290</v>
      </c>
      <c r="I45" t="str">
        <f t="shared" si="0"/>
        <v>16X24in</v>
      </c>
      <c r="J45" s="20" t="s">
        <v>291</v>
      </c>
      <c r="K45" s="20" t="s">
        <v>292</v>
      </c>
      <c r="L45" s="20" t="s">
        <v>293</v>
      </c>
      <c r="M45" s="16"/>
      <c r="O45" s="1" t="s">
        <v>294</v>
      </c>
      <c r="P45" s="18">
        <v>3053</v>
      </c>
      <c r="Q45" s="16" t="s">
        <v>295</v>
      </c>
      <c r="R45" s="16" t="s">
        <v>35</v>
      </c>
      <c r="S45" s="16">
        <v>603833924</v>
      </c>
      <c r="T45" s="16" t="s">
        <v>296</v>
      </c>
    </row>
    <row r="46" spans="1:27" ht="13.2" hidden="1" x14ac:dyDescent="0.25">
      <c r="A46" s="22" t="s">
        <v>60</v>
      </c>
      <c r="B46" s="3"/>
      <c r="C46" s="23" t="s">
        <v>25</v>
      </c>
      <c r="D46" s="23" t="s">
        <v>26</v>
      </c>
      <c r="E46" s="23" t="s">
        <v>297</v>
      </c>
      <c r="F46" s="24" t="s">
        <v>298</v>
      </c>
      <c r="G46" s="23">
        <v>1</v>
      </c>
      <c r="H46" s="25" t="s">
        <v>299</v>
      </c>
      <c r="I46" s="3" t="str">
        <f t="shared" si="0"/>
        <v>HOODIE RAGLAN SLEEVE / XL / All Print</v>
      </c>
      <c r="J46" s="26" t="s">
        <v>300</v>
      </c>
      <c r="K46" s="26" t="s">
        <v>301</v>
      </c>
      <c r="L46" s="26" t="s">
        <v>302</v>
      </c>
      <c r="M46" s="23" t="s">
        <v>303</v>
      </c>
      <c r="N46" s="3"/>
      <c r="O46" s="27" t="s">
        <v>304</v>
      </c>
      <c r="P46" s="24">
        <v>11217</v>
      </c>
      <c r="Q46" s="23" t="s">
        <v>305</v>
      </c>
      <c r="R46" s="23" t="s">
        <v>35</v>
      </c>
      <c r="S46" s="23">
        <v>9176851082</v>
      </c>
      <c r="T46" s="23" t="s">
        <v>306</v>
      </c>
      <c r="U46" s="3"/>
      <c r="V46" s="3"/>
      <c r="W46" s="3"/>
      <c r="X46" s="3"/>
      <c r="Y46" s="3"/>
      <c r="Z46" s="3"/>
      <c r="AA46" s="3"/>
    </row>
    <row r="47" spans="1:27" ht="13.2" hidden="1" x14ac:dyDescent="0.25">
      <c r="A47" s="22" t="s">
        <v>246</v>
      </c>
      <c r="B47" s="3"/>
      <c r="C47" s="16" t="s">
        <v>61</v>
      </c>
      <c r="D47" s="23" t="s">
        <v>26</v>
      </c>
      <c r="E47" s="23" t="s">
        <v>297</v>
      </c>
      <c r="F47" s="24" t="s">
        <v>298</v>
      </c>
      <c r="G47" s="23">
        <v>1</v>
      </c>
      <c r="H47" s="25" t="s">
        <v>307</v>
      </c>
      <c r="I47" s="3" t="str">
        <f t="shared" si="0"/>
        <v>One size / All print</v>
      </c>
      <c r="J47" s="26" t="s">
        <v>308</v>
      </c>
      <c r="K47" s="26" t="s">
        <v>301</v>
      </c>
      <c r="L47" s="26" t="s">
        <v>302</v>
      </c>
      <c r="M47" s="23" t="s">
        <v>303</v>
      </c>
      <c r="N47" s="3"/>
      <c r="O47" s="27" t="s">
        <v>304</v>
      </c>
      <c r="P47" s="24">
        <v>11217</v>
      </c>
      <c r="Q47" s="23" t="s">
        <v>305</v>
      </c>
      <c r="R47" s="23" t="s">
        <v>35</v>
      </c>
      <c r="S47" s="23">
        <v>9176851082</v>
      </c>
      <c r="T47" s="23" t="s">
        <v>306</v>
      </c>
      <c r="U47" s="3"/>
      <c r="V47" s="3"/>
      <c r="W47" s="3"/>
      <c r="X47" s="3"/>
      <c r="Y47" s="3"/>
      <c r="Z47" s="3"/>
      <c r="AA47" s="3"/>
    </row>
    <row r="48" spans="1:27" ht="13.2" hidden="1" x14ac:dyDescent="0.25">
      <c r="A48" s="32" t="s">
        <v>309</v>
      </c>
      <c r="C48" s="16" t="s">
        <v>202</v>
      </c>
      <c r="D48" s="17" t="s">
        <v>26</v>
      </c>
      <c r="E48" s="16" t="s">
        <v>310</v>
      </c>
      <c r="F48" s="18" t="s">
        <v>311</v>
      </c>
      <c r="G48" s="16">
        <v>1</v>
      </c>
      <c r="H48" s="19" t="s">
        <v>312</v>
      </c>
      <c r="I48" t="str">
        <f t="shared" si="0"/>
        <v>L / Black</v>
      </c>
      <c r="J48" s="20" t="s">
        <v>313</v>
      </c>
      <c r="K48" s="20" t="s">
        <v>314</v>
      </c>
      <c r="L48" s="20" t="s">
        <v>315</v>
      </c>
      <c r="M48" s="16"/>
      <c r="O48" s="1" t="s">
        <v>316</v>
      </c>
      <c r="P48" s="18">
        <v>32720</v>
      </c>
      <c r="Q48" s="16" t="s">
        <v>46</v>
      </c>
      <c r="R48" s="16" t="s">
        <v>35</v>
      </c>
      <c r="S48" s="16">
        <v>3864531469</v>
      </c>
      <c r="T48" s="16" t="s">
        <v>47</v>
      </c>
    </row>
    <row r="49" spans="1:20" ht="13.2" hidden="1" x14ac:dyDescent="0.25">
      <c r="A49" s="21" t="s">
        <v>263</v>
      </c>
      <c r="C49" s="16" t="s">
        <v>25</v>
      </c>
      <c r="D49" s="17" t="s">
        <v>26</v>
      </c>
      <c r="E49" s="16" t="s">
        <v>317</v>
      </c>
      <c r="F49" s="18" t="s">
        <v>318</v>
      </c>
      <c r="G49" s="16">
        <v>1</v>
      </c>
      <c r="H49" s="19" t="s">
        <v>319</v>
      </c>
      <c r="I49" t="str">
        <f t="shared" si="0"/>
        <v>AOP UNISEX HOODIE / M / All Print</v>
      </c>
      <c r="J49" s="20" t="s">
        <v>320</v>
      </c>
      <c r="K49" s="20" t="s">
        <v>321</v>
      </c>
      <c r="L49" s="20" t="s">
        <v>322</v>
      </c>
      <c r="M49" s="16"/>
      <c r="O49" s="1" t="s">
        <v>323</v>
      </c>
      <c r="P49" s="18">
        <v>60426</v>
      </c>
      <c r="Q49" s="16" t="s">
        <v>69</v>
      </c>
      <c r="R49" s="16" t="s">
        <v>35</v>
      </c>
      <c r="S49" s="16">
        <v>7737591039</v>
      </c>
      <c r="T49" s="16" t="s">
        <v>71</v>
      </c>
    </row>
    <row r="50" spans="1:20" ht="13.2" hidden="1" x14ac:dyDescent="0.25">
      <c r="A50" s="15" t="s">
        <v>24</v>
      </c>
      <c r="C50" s="16" t="s">
        <v>61</v>
      </c>
      <c r="D50" s="17" t="s">
        <v>26</v>
      </c>
      <c r="E50" s="16" t="s">
        <v>324</v>
      </c>
      <c r="F50" s="18" t="s">
        <v>325</v>
      </c>
      <c r="G50" s="16">
        <v>1</v>
      </c>
      <c r="H50" s="19" t="s">
        <v>326</v>
      </c>
      <c r="I50" t="str">
        <f t="shared" si="0"/>
        <v>L / ALL PRINT</v>
      </c>
      <c r="J50" s="20" t="s">
        <v>327</v>
      </c>
      <c r="K50" s="20" t="s">
        <v>328</v>
      </c>
      <c r="L50" s="20" t="s">
        <v>329</v>
      </c>
      <c r="M50" s="16" t="s">
        <v>330</v>
      </c>
      <c r="O50" s="1" t="s">
        <v>331</v>
      </c>
      <c r="P50" s="18">
        <v>33414</v>
      </c>
      <c r="Q50" s="16" t="s">
        <v>46</v>
      </c>
      <c r="R50" s="16" t="s">
        <v>35</v>
      </c>
      <c r="S50" s="16">
        <v>3522144328</v>
      </c>
      <c r="T50" s="16" t="s">
        <v>47</v>
      </c>
    </row>
    <row r="51" spans="1:20" ht="13.2" hidden="1" x14ac:dyDescent="0.25">
      <c r="A51" s="15" t="s">
        <v>110</v>
      </c>
      <c r="C51" s="16" t="s">
        <v>25</v>
      </c>
      <c r="D51" s="17" t="s">
        <v>26</v>
      </c>
      <c r="E51" s="16" t="s">
        <v>332</v>
      </c>
      <c r="F51" s="18" t="s">
        <v>333</v>
      </c>
      <c r="G51" s="16">
        <v>1</v>
      </c>
      <c r="H51" s="19" t="s">
        <v>334</v>
      </c>
      <c r="I51" t="str">
        <f t="shared" si="0"/>
        <v>Joggers 3D #171221V - AOP Unisex Raglan Hoodie / L / All Print</v>
      </c>
      <c r="J51" s="20" t="s">
        <v>335</v>
      </c>
      <c r="K51" s="20" t="s">
        <v>336</v>
      </c>
      <c r="L51" s="20" t="s">
        <v>337</v>
      </c>
      <c r="M51" s="16"/>
      <c r="O51" s="1" t="s">
        <v>338</v>
      </c>
      <c r="P51" s="18">
        <v>66072</v>
      </c>
      <c r="Q51" s="16" t="s">
        <v>339</v>
      </c>
      <c r="R51" s="16" t="s">
        <v>35</v>
      </c>
      <c r="S51" s="16">
        <v>9137315063</v>
      </c>
      <c r="T51" s="16" t="s">
        <v>340</v>
      </c>
    </row>
    <row r="52" spans="1:20" ht="13.2" hidden="1" x14ac:dyDescent="0.25">
      <c r="A52" s="15" t="s">
        <v>110</v>
      </c>
      <c r="C52" s="16" t="s">
        <v>61</v>
      </c>
      <c r="D52" s="17" t="s">
        <v>26</v>
      </c>
      <c r="E52" s="16" t="s">
        <v>341</v>
      </c>
      <c r="F52" s="18" t="s">
        <v>342</v>
      </c>
      <c r="G52" s="16">
        <v>1</v>
      </c>
      <c r="H52" s="19" t="s">
        <v>343</v>
      </c>
      <c r="I52" t="str">
        <f t="shared" si="0"/>
        <v>Men / 11 / Black</v>
      </c>
      <c r="J52" s="20" t="s">
        <v>78</v>
      </c>
      <c r="K52" s="20" t="s">
        <v>344</v>
      </c>
      <c r="L52" s="20" t="s">
        <v>345</v>
      </c>
      <c r="M52" s="16"/>
      <c r="O52" s="1" t="s">
        <v>210</v>
      </c>
      <c r="P52" s="18">
        <v>37130</v>
      </c>
      <c r="Q52" s="16" t="s">
        <v>211</v>
      </c>
      <c r="R52" s="16" t="s">
        <v>35</v>
      </c>
      <c r="S52" s="16">
        <v>6157555036</v>
      </c>
      <c r="T52" s="16" t="s">
        <v>212</v>
      </c>
    </row>
    <row r="53" spans="1:20" ht="13.2" hidden="1" x14ac:dyDescent="0.25">
      <c r="A53" s="15" t="s">
        <v>110</v>
      </c>
      <c r="C53" s="16" t="s">
        <v>61</v>
      </c>
      <c r="D53" s="17" t="s">
        <v>26</v>
      </c>
      <c r="E53" s="16" t="s">
        <v>341</v>
      </c>
      <c r="F53" s="18" t="s">
        <v>342</v>
      </c>
      <c r="G53" s="16">
        <v>1</v>
      </c>
      <c r="H53" s="19" t="s">
        <v>346</v>
      </c>
      <c r="I53" t="str">
        <f t="shared" si="0"/>
        <v>Women / 7 / Black</v>
      </c>
      <c r="J53" s="20" t="s">
        <v>78</v>
      </c>
      <c r="K53" s="20" t="s">
        <v>344</v>
      </c>
      <c r="L53" s="20" t="s">
        <v>345</v>
      </c>
      <c r="M53" s="16"/>
      <c r="O53" s="1" t="s">
        <v>210</v>
      </c>
      <c r="P53" s="18">
        <v>37130</v>
      </c>
      <c r="Q53" s="16" t="s">
        <v>211</v>
      </c>
      <c r="R53" s="16" t="s">
        <v>35</v>
      </c>
      <c r="S53" s="16">
        <v>6157555036</v>
      </c>
      <c r="T53" s="16" t="s">
        <v>212</v>
      </c>
    </row>
    <row r="54" spans="1:20" ht="13.2" hidden="1" x14ac:dyDescent="0.25">
      <c r="A54" s="15" t="s">
        <v>24</v>
      </c>
      <c r="C54" s="16" t="s">
        <v>61</v>
      </c>
      <c r="D54" s="17" t="s">
        <v>26</v>
      </c>
      <c r="E54" s="16" t="s">
        <v>347</v>
      </c>
      <c r="F54" s="18" t="s">
        <v>348</v>
      </c>
      <c r="G54" s="16">
        <v>1</v>
      </c>
      <c r="H54" s="19" t="s">
        <v>349</v>
      </c>
      <c r="I54" t="str">
        <f t="shared" si="0"/>
        <v>2XL / Full Print</v>
      </c>
      <c r="J54" s="20" t="s">
        <v>97</v>
      </c>
      <c r="K54" s="20" t="s">
        <v>350</v>
      </c>
      <c r="L54" s="20" t="s">
        <v>351</v>
      </c>
      <c r="M54" s="16"/>
      <c r="O54" s="1" t="s">
        <v>352</v>
      </c>
      <c r="P54" s="18">
        <v>33991</v>
      </c>
      <c r="Q54" s="16" t="s">
        <v>46</v>
      </c>
      <c r="R54" s="16" t="s">
        <v>35</v>
      </c>
      <c r="S54" s="16">
        <v>2397388819</v>
      </c>
      <c r="T54" s="16" t="s">
        <v>47</v>
      </c>
    </row>
    <row r="55" spans="1:20" ht="13.2" hidden="1" x14ac:dyDescent="0.25">
      <c r="A55" s="21" t="s">
        <v>38</v>
      </c>
      <c r="C55" s="16" t="s">
        <v>25</v>
      </c>
      <c r="D55" s="17" t="s">
        <v>26</v>
      </c>
      <c r="E55" s="16" t="s">
        <v>353</v>
      </c>
      <c r="F55" s="18" t="s">
        <v>354</v>
      </c>
      <c r="G55" s="16">
        <v>1</v>
      </c>
      <c r="H55" s="19" t="s">
        <v>355</v>
      </c>
      <c r="I55" t="str">
        <f t="shared" si="0"/>
        <v>AOP Unisex Raglan Hoodie / S / All print</v>
      </c>
      <c r="J55" s="20" t="s">
        <v>42</v>
      </c>
      <c r="K55" s="20" t="s">
        <v>356</v>
      </c>
      <c r="L55" s="20" t="s">
        <v>357</v>
      </c>
      <c r="M55" s="16"/>
      <c r="O55" s="1" t="s">
        <v>358</v>
      </c>
      <c r="P55" s="18">
        <v>1581</v>
      </c>
      <c r="Q55" s="16" t="s">
        <v>359</v>
      </c>
      <c r="R55" s="16" t="s">
        <v>35</v>
      </c>
      <c r="S55" s="16">
        <v>4074306138</v>
      </c>
      <c r="T55" s="16" t="s">
        <v>360</v>
      </c>
    </row>
    <row r="56" spans="1:20" ht="13.2" hidden="1" x14ac:dyDescent="0.25">
      <c r="A56" s="29" t="s">
        <v>361</v>
      </c>
      <c r="C56" s="16" t="s">
        <v>61</v>
      </c>
      <c r="D56" s="17" t="s">
        <v>26</v>
      </c>
      <c r="E56" s="16" t="s">
        <v>362</v>
      </c>
      <c r="F56" s="18" t="s">
        <v>363</v>
      </c>
      <c r="G56" s="16">
        <v>1</v>
      </c>
      <c r="H56" s="19" t="s">
        <v>364</v>
      </c>
      <c r="I56" t="str">
        <f t="shared" si="0"/>
        <v>One size / All print</v>
      </c>
      <c r="J56" s="20" t="s">
        <v>365</v>
      </c>
      <c r="K56" s="20" t="s">
        <v>366</v>
      </c>
      <c r="L56" s="20" t="s">
        <v>367</v>
      </c>
      <c r="M56" s="16" t="s">
        <v>368</v>
      </c>
      <c r="O56" s="1" t="s">
        <v>369</v>
      </c>
      <c r="P56" s="18">
        <v>12801</v>
      </c>
      <c r="Q56" s="16" t="s">
        <v>305</v>
      </c>
      <c r="R56" s="16" t="s">
        <v>35</v>
      </c>
      <c r="S56" s="16">
        <v>5185388777</v>
      </c>
      <c r="T56" s="16" t="s">
        <v>306</v>
      </c>
    </row>
    <row r="57" spans="1:20" ht="13.2" hidden="1" x14ac:dyDescent="0.25">
      <c r="A57" s="29" t="s">
        <v>86</v>
      </c>
      <c r="C57" s="16" t="s">
        <v>25</v>
      </c>
      <c r="D57" s="17" t="s">
        <v>26</v>
      </c>
      <c r="E57" s="16" t="s">
        <v>370</v>
      </c>
      <c r="F57" s="18" t="s">
        <v>371</v>
      </c>
      <c r="G57" s="16">
        <v>1</v>
      </c>
      <c r="H57" s="19" t="s">
        <v>372</v>
      </c>
      <c r="I57" t="str">
        <f t="shared" si="0"/>
        <v>All print / 32 inches</v>
      </c>
      <c r="J57" s="20" t="s">
        <v>231</v>
      </c>
      <c r="K57" s="20" t="s">
        <v>373</v>
      </c>
      <c r="L57" s="20" t="s">
        <v>374</v>
      </c>
      <c r="M57" s="16"/>
      <c r="O57" s="1" t="s">
        <v>375</v>
      </c>
      <c r="P57" s="18">
        <v>33772</v>
      </c>
      <c r="Q57" s="16" t="s">
        <v>46</v>
      </c>
      <c r="R57" s="16" t="s">
        <v>35</v>
      </c>
      <c r="S57" s="16">
        <v>5135432883</v>
      </c>
      <c r="T57" s="16" t="s">
        <v>47</v>
      </c>
    </row>
    <row r="58" spans="1:20" ht="13.2" hidden="1" x14ac:dyDescent="0.25">
      <c r="A58" s="29" t="s">
        <v>86</v>
      </c>
      <c r="C58" s="16" t="s">
        <v>25</v>
      </c>
      <c r="D58" s="17" t="s">
        <v>26</v>
      </c>
      <c r="E58" s="16" t="s">
        <v>376</v>
      </c>
      <c r="F58" s="18" t="s">
        <v>377</v>
      </c>
      <c r="G58" s="16">
        <v>1</v>
      </c>
      <c r="H58" s="19" t="s">
        <v>378</v>
      </c>
      <c r="I58" t="str">
        <f t="shared" si="0"/>
        <v>L / Full Print</v>
      </c>
      <c r="J58" s="20" t="s">
        <v>379</v>
      </c>
      <c r="K58" s="20" t="s">
        <v>380</v>
      </c>
      <c r="L58" s="20" t="s">
        <v>381</v>
      </c>
      <c r="M58" s="16" t="s">
        <v>382</v>
      </c>
      <c r="O58" s="1" t="s">
        <v>383</v>
      </c>
      <c r="P58" s="18">
        <v>96818</v>
      </c>
      <c r="Q58" s="16" t="s">
        <v>384</v>
      </c>
      <c r="R58" s="16" t="s">
        <v>35</v>
      </c>
      <c r="S58" s="16">
        <v>8082851133</v>
      </c>
      <c r="T58" s="16" t="s">
        <v>385</v>
      </c>
    </row>
    <row r="59" spans="1:20" ht="13.2" hidden="1" x14ac:dyDescent="0.25">
      <c r="A59" s="29" t="s">
        <v>386</v>
      </c>
      <c r="C59" s="16" t="s">
        <v>25</v>
      </c>
      <c r="D59" s="17" t="s">
        <v>26</v>
      </c>
      <c r="E59" s="16" t="s">
        <v>387</v>
      </c>
      <c r="F59" s="18" t="s">
        <v>388</v>
      </c>
      <c r="G59" s="16">
        <v>1</v>
      </c>
      <c r="H59" s="19" t="s">
        <v>389</v>
      </c>
      <c r="I59" t="str">
        <f t="shared" si="0"/>
        <v>AOP UNISEX HOODIE / L / All Print</v>
      </c>
      <c r="J59" s="20" t="s">
        <v>390</v>
      </c>
      <c r="K59" s="20" t="s">
        <v>391</v>
      </c>
      <c r="L59" s="20" t="s">
        <v>392</v>
      </c>
      <c r="M59" s="16"/>
      <c r="O59" s="1" t="s">
        <v>393</v>
      </c>
      <c r="P59" s="18">
        <v>48706</v>
      </c>
      <c r="Q59" s="16" t="s">
        <v>94</v>
      </c>
      <c r="R59" s="16" t="s">
        <v>35</v>
      </c>
      <c r="S59" s="16">
        <v>9894155537</v>
      </c>
      <c r="T59" s="16" t="s">
        <v>95</v>
      </c>
    </row>
    <row r="60" spans="1:20" ht="13.2" hidden="1" x14ac:dyDescent="0.25">
      <c r="A60" s="32" t="s">
        <v>60</v>
      </c>
      <c r="C60" s="16" t="s">
        <v>25</v>
      </c>
      <c r="D60" s="17" t="s">
        <v>26</v>
      </c>
      <c r="E60" s="16" t="s">
        <v>394</v>
      </c>
      <c r="F60" s="18" t="s">
        <v>395</v>
      </c>
      <c r="G60" s="16">
        <v>1</v>
      </c>
      <c r="H60" s="19" t="s">
        <v>396</v>
      </c>
      <c r="I60" t="str">
        <f t="shared" si="0"/>
        <v>L / Full Print</v>
      </c>
      <c r="J60" s="20" t="s">
        <v>165</v>
      </c>
      <c r="K60" s="20" t="s">
        <v>397</v>
      </c>
      <c r="L60" s="20" t="s">
        <v>398</v>
      </c>
      <c r="M60" s="16"/>
      <c r="O60" s="1" t="s">
        <v>399</v>
      </c>
      <c r="P60" s="18">
        <v>32832</v>
      </c>
      <c r="Q60" s="16" t="s">
        <v>46</v>
      </c>
      <c r="R60" s="16" t="s">
        <v>35</v>
      </c>
      <c r="S60" s="16">
        <v>9545594341</v>
      </c>
      <c r="T60" s="16" t="s">
        <v>47</v>
      </c>
    </row>
    <row r="61" spans="1:20" ht="13.2" hidden="1" x14ac:dyDescent="0.25">
      <c r="A61" s="29" t="s">
        <v>86</v>
      </c>
      <c r="C61" s="16" t="s">
        <v>25</v>
      </c>
      <c r="D61" s="17" t="s">
        <v>26</v>
      </c>
      <c r="E61" s="16" t="s">
        <v>394</v>
      </c>
      <c r="F61" s="18" t="s">
        <v>395</v>
      </c>
      <c r="G61" s="16">
        <v>1</v>
      </c>
      <c r="H61" s="19" t="s">
        <v>400</v>
      </c>
      <c r="I61" t="str">
        <f t="shared" si="0"/>
        <v>L / Full Print</v>
      </c>
      <c r="J61" s="20" t="s">
        <v>165</v>
      </c>
      <c r="K61" s="20" t="s">
        <v>397</v>
      </c>
      <c r="L61" s="20" t="s">
        <v>398</v>
      </c>
      <c r="M61" s="16"/>
      <c r="O61" s="1" t="s">
        <v>399</v>
      </c>
      <c r="P61" s="18">
        <v>32832</v>
      </c>
      <c r="Q61" s="16" t="s">
        <v>46</v>
      </c>
      <c r="R61" s="16" t="s">
        <v>35</v>
      </c>
      <c r="S61" s="16">
        <v>9545594341</v>
      </c>
      <c r="T61" s="16" t="s">
        <v>47</v>
      </c>
    </row>
    <row r="62" spans="1:20" ht="13.2" hidden="1" x14ac:dyDescent="0.25">
      <c r="A62" s="30" t="s">
        <v>120</v>
      </c>
      <c r="C62" s="16" t="s">
        <v>202</v>
      </c>
      <c r="D62" s="17" t="s">
        <v>26</v>
      </c>
      <c r="E62" s="16" t="s">
        <v>401</v>
      </c>
      <c r="F62" s="18" t="s">
        <v>402</v>
      </c>
      <c r="G62" s="16">
        <v>1</v>
      </c>
      <c r="H62" s="19" t="s">
        <v>403</v>
      </c>
      <c r="I62" t="str">
        <f t="shared" si="0"/>
        <v>3XL / Full Print</v>
      </c>
      <c r="J62" s="20" t="s">
        <v>404</v>
      </c>
      <c r="K62" s="20" t="s">
        <v>405</v>
      </c>
      <c r="L62" s="20" t="s">
        <v>406</v>
      </c>
      <c r="M62" s="16"/>
      <c r="O62" s="1" t="s">
        <v>407</v>
      </c>
      <c r="P62" s="18">
        <v>49507</v>
      </c>
      <c r="Q62" s="16" t="s">
        <v>94</v>
      </c>
      <c r="R62" s="16" t="s">
        <v>35</v>
      </c>
      <c r="S62" s="16">
        <v>6166170045</v>
      </c>
      <c r="T62" s="16" t="s">
        <v>95</v>
      </c>
    </row>
    <row r="63" spans="1:20" ht="13.2" hidden="1" x14ac:dyDescent="0.25">
      <c r="A63" s="29" t="s">
        <v>86</v>
      </c>
      <c r="C63" s="16" t="s">
        <v>191</v>
      </c>
      <c r="D63" s="17" t="s">
        <v>26</v>
      </c>
      <c r="E63" s="16" t="s">
        <v>408</v>
      </c>
      <c r="F63" s="18" t="s">
        <v>409</v>
      </c>
      <c r="G63" s="16">
        <v>1</v>
      </c>
      <c r="H63" s="19" t="s">
        <v>410</v>
      </c>
      <c r="I63" t="str">
        <f t="shared" si="0"/>
        <v>16X24in</v>
      </c>
      <c r="J63" s="20" t="s">
        <v>411</v>
      </c>
      <c r="K63" s="20" t="s">
        <v>412</v>
      </c>
      <c r="L63" s="20" t="s">
        <v>413</v>
      </c>
      <c r="M63" s="16"/>
      <c r="O63" s="1" t="s">
        <v>414</v>
      </c>
      <c r="P63" s="18">
        <v>32317</v>
      </c>
      <c r="Q63" s="16" t="s">
        <v>46</v>
      </c>
      <c r="R63" s="16" t="s">
        <v>35</v>
      </c>
      <c r="S63" s="16">
        <v>8502284600</v>
      </c>
      <c r="T63" s="16" t="s">
        <v>47</v>
      </c>
    </row>
    <row r="64" spans="1:20" ht="13.2" x14ac:dyDescent="0.25">
      <c r="A64" s="29" t="s">
        <v>201</v>
      </c>
      <c r="C64" s="16" t="s">
        <v>25</v>
      </c>
      <c r="D64" s="17" t="s">
        <v>26</v>
      </c>
      <c r="E64" s="16" t="s">
        <v>415</v>
      </c>
      <c r="F64" s="18" t="s">
        <v>416</v>
      </c>
      <c r="G64" s="16">
        <v>1</v>
      </c>
      <c r="H64" s="19" t="s">
        <v>417</v>
      </c>
      <c r="I64" t="str">
        <f t="shared" si="0"/>
        <v>Joggers 3D #080122Xh - AOP Unisex Raglan Hoodie / XL / All Print</v>
      </c>
      <c r="J64" s="20" t="s">
        <v>418</v>
      </c>
      <c r="K64" s="20" t="s">
        <v>419</v>
      </c>
      <c r="L64" s="20" t="s">
        <v>420</v>
      </c>
      <c r="M64" s="16"/>
      <c r="O64" s="1" t="s">
        <v>421</v>
      </c>
      <c r="P64" s="18">
        <v>15204</v>
      </c>
      <c r="Q64" s="16" t="s">
        <v>422</v>
      </c>
      <c r="R64" s="16" t="s">
        <v>35</v>
      </c>
      <c r="S64" s="16">
        <f>14122008441</f>
        <v>14122008441</v>
      </c>
      <c r="T64" s="16" t="s">
        <v>423</v>
      </c>
    </row>
    <row r="65" spans="1:27" ht="13.2" hidden="1" x14ac:dyDescent="0.25">
      <c r="A65" s="15" t="s">
        <v>24</v>
      </c>
      <c r="C65" s="16" t="s">
        <v>61</v>
      </c>
      <c r="D65" s="17" t="s">
        <v>26</v>
      </c>
      <c r="E65" s="16" t="s">
        <v>424</v>
      </c>
      <c r="F65" s="18" t="s">
        <v>425</v>
      </c>
      <c r="G65" s="16">
        <v>1</v>
      </c>
      <c r="H65" s="19" t="s">
        <v>426</v>
      </c>
      <c r="I65" t="str">
        <f t="shared" si="0"/>
        <v>XL / Full Print</v>
      </c>
      <c r="J65" s="20" t="s">
        <v>97</v>
      </c>
      <c r="K65" s="20" t="s">
        <v>427</v>
      </c>
      <c r="L65" s="20" t="s">
        <v>428</v>
      </c>
      <c r="M65" s="16"/>
      <c r="O65" s="1" t="s">
        <v>429</v>
      </c>
      <c r="P65" s="18">
        <v>80817</v>
      </c>
      <c r="Q65" s="16" t="s">
        <v>430</v>
      </c>
      <c r="R65" s="16" t="s">
        <v>35</v>
      </c>
      <c r="S65" s="16" t="s">
        <v>431</v>
      </c>
      <c r="T65" s="16" t="s">
        <v>432</v>
      </c>
    </row>
    <row r="66" spans="1:27" ht="13.2" hidden="1" x14ac:dyDescent="0.25">
      <c r="A66" s="21" t="s">
        <v>263</v>
      </c>
      <c r="C66" s="16" t="s">
        <v>25</v>
      </c>
      <c r="D66" s="17" t="s">
        <v>26</v>
      </c>
      <c r="E66" s="16" t="s">
        <v>433</v>
      </c>
      <c r="F66" s="18" t="s">
        <v>434</v>
      </c>
      <c r="G66" s="16">
        <v>1</v>
      </c>
      <c r="H66" s="19" t="s">
        <v>435</v>
      </c>
      <c r="I66" t="str">
        <f t="shared" si="0"/>
        <v>AOP UNISEX HOODIE / 2XL / All Print</v>
      </c>
      <c r="J66" s="20" t="s">
        <v>436</v>
      </c>
      <c r="K66" s="20" t="s">
        <v>437</v>
      </c>
      <c r="L66" s="20" t="s">
        <v>438</v>
      </c>
      <c r="M66" s="16"/>
      <c r="O66" s="1" t="s">
        <v>439</v>
      </c>
      <c r="P66" s="18">
        <v>80537</v>
      </c>
      <c r="Q66" s="16" t="s">
        <v>430</v>
      </c>
      <c r="R66" s="16" t="s">
        <v>35</v>
      </c>
      <c r="S66" s="16">
        <v>9706901436</v>
      </c>
      <c r="T66" s="16" t="s">
        <v>432</v>
      </c>
    </row>
    <row r="67" spans="1:27" ht="13.2" hidden="1" x14ac:dyDescent="0.25">
      <c r="A67" s="31" t="s">
        <v>120</v>
      </c>
      <c r="B67" s="3"/>
      <c r="C67" s="23" t="s">
        <v>191</v>
      </c>
      <c r="D67" s="23" t="s">
        <v>5</v>
      </c>
      <c r="E67" s="23" t="s">
        <v>440</v>
      </c>
      <c r="F67" s="24" t="s">
        <v>441</v>
      </c>
      <c r="G67" s="23">
        <v>1</v>
      </c>
      <c r="H67" s="25" t="s">
        <v>442</v>
      </c>
      <c r="I67" s="3" t="str">
        <f t="shared" si="0"/>
        <v>24X36in / All print</v>
      </c>
      <c r="J67" s="26" t="s">
        <v>443</v>
      </c>
      <c r="K67" s="26" t="s">
        <v>444</v>
      </c>
      <c r="L67" s="26" t="s">
        <v>445</v>
      </c>
      <c r="M67" s="23"/>
      <c r="N67" s="3"/>
      <c r="O67" s="27" t="s">
        <v>446</v>
      </c>
      <c r="P67" s="24">
        <v>85295</v>
      </c>
      <c r="Q67" s="23" t="s">
        <v>447</v>
      </c>
      <c r="R67" s="23" t="s">
        <v>35</v>
      </c>
      <c r="S67" s="23">
        <v>4805600111</v>
      </c>
      <c r="T67" s="23" t="s">
        <v>448</v>
      </c>
      <c r="U67" s="3"/>
      <c r="V67" s="3"/>
      <c r="W67" s="3"/>
      <c r="X67" s="3"/>
      <c r="Y67" s="3"/>
      <c r="Z67" s="3"/>
      <c r="AA67" s="3"/>
    </row>
    <row r="68" spans="1:27" ht="13.2" hidden="1" x14ac:dyDescent="0.25">
      <c r="A68" s="22" t="s">
        <v>86</v>
      </c>
      <c r="B68" s="3"/>
      <c r="C68" s="23" t="s">
        <v>191</v>
      </c>
      <c r="D68" s="23" t="s">
        <v>5</v>
      </c>
      <c r="E68" s="23" t="s">
        <v>449</v>
      </c>
      <c r="F68" s="24" t="s">
        <v>450</v>
      </c>
      <c r="G68" s="23">
        <v>1</v>
      </c>
      <c r="H68" s="25" t="s">
        <v>451</v>
      </c>
      <c r="I68" s="3" t="str">
        <f t="shared" si="0"/>
        <v>60x80 in</v>
      </c>
      <c r="J68" s="26" t="s">
        <v>452</v>
      </c>
      <c r="K68" s="26" t="s">
        <v>453</v>
      </c>
      <c r="L68" s="26" t="s">
        <v>454</v>
      </c>
      <c r="M68" s="23"/>
      <c r="N68" s="3"/>
      <c r="O68" s="27" t="s">
        <v>455</v>
      </c>
      <c r="P68" s="24">
        <v>78155</v>
      </c>
      <c r="Q68" s="23" t="s">
        <v>151</v>
      </c>
      <c r="R68" s="23" t="s">
        <v>35</v>
      </c>
      <c r="S68" s="23">
        <v>8304811757</v>
      </c>
      <c r="T68" s="23" t="s">
        <v>152</v>
      </c>
      <c r="U68" s="3"/>
      <c r="V68" s="3"/>
      <c r="W68" s="3"/>
      <c r="X68" s="3"/>
      <c r="Y68" s="3"/>
      <c r="Z68" s="3"/>
      <c r="AA68" s="3"/>
    </row>
    <row r="69" spans="1:27" ht="13.2" x14ac:dyDescent="0.25">
      <c r="A69" s="22" t="s">
        <v>456</v>
      </c>
      <c r="B69" s="3"/>
      <c r="C69" s="16" t="s">
        <v>61</v>
      </c>
      <c r="D69" s="23" t="s">
        <v>26</v>
      </c>
      <c r="E69" s="23" t="s">
        <v>457</v>
      </c>
      <c r="F69" s="24" t="s">
        <v>458</v>
      </c>
      <c r="G69" s="23">
        <v>0</v>
      </c>
      <c r="H69" s="25" t="s">
        <v>459</v>
      </c>
      <c r="I69" s="3" t="str">
        <f t="shared" si="0"/>
        <v>Men / 10 / Red</v>
      </c>
      <c r="J69" s="26" t="s">
        <v>460</v>
      </c>
      <c r="K69" s="26" t="s">
        <v>461</v>
      </c>
      <c r="L69" s="26" t="s">
        <v>462</v>
      </c>
      <c r="M69" s="23"/>
      <c r="N69" s="3"/>
      <c r="O69" s="27" t="s">
        <v>463</v>
      </c>
      <c r="P69" s="24">
        <v>8028</v>
      </c>
      <c r="Q69" s="23" t="s">
        <v>464</v>
      </c>
      <c r="R69" s="23" t="s">
        <v>35</v>
      </c>
      <c r="S69" s="23">
        <v>8562640538</v>
      </c>
      <c r="T69" s="23" t="s">
        <v>465</v>
      </c>
      <c r="U69" s="3"/>
      <c r="V69" s="3"/>
      <c r="W69" s="3"/>
      <c r="X69" s="3"/>
      <c r="Y69" s="3"/>
      <c r="Z69" s="3"/>
      <c r="AA69" s="3"/>
    </row>
    <row r="70" spans="1:27" ht="13.2" x14ac:dyDescent="0.25">
      <c r="A70" s="22" t="s">
        <v>49</v>
      </c>
      <c r="B70" s="3"/>
      <c r="C70" s="16" t="s">
        <v>61</v>
      </c>
      <c r="D70" s="23" t="s">
        <v>26</v>
      </c>
      <c r="E70" s="23" t="s">
        <v>457</v>
      </c>
      <c r="F70" s="24" t="s">
        <v>458</v>
      </c>
      <c r="G70" s="23">
        <v>0</v>
      </c>
      <c r="H70" s="25" t="s">
        <v>466</v>
      </c>
      <c r="I70" s="3" t="str">
        <f t="shared" si="0"/>
        <v>Men / 10 / WHITE</v>
      </c>
      <c r="J70" s="26" t="s">
        <v>460</v>
      </c>
      <c r="K70" s="26" t="s">
        <v>461</v>
      </c>
      <c r="L70" s="26" t="s">
        <v>462</v>
      </c>
      <c r="M70" s="23"/>
      <c r="N70" s="3"/>
      <c r="O70" s="27" t="s">
        <v>463</v>
      </c>
      <c r="P70" s="24">
        <v>8028</v>
      </c>
      <c r="Q70" s="23" t="s">
        <v>464</v>
      </c>
      <c r="R70" s="23" t="s">
        <v>35</v>
      </c>
      <c r="S70" s="23">
        <v>8562640538</v>
      </c>
      <c r="T70" s="23" t="s">
        <v>465</v>
      </c>
      <c r="U70" s="3"/>
      <c r="V70" s="3"/>
      <c r="W70" s="3"/>
      <c r="X70" s="3"/>
      <c r="Y70" s="3"/>
      <c r="Z70" s="3"/>
      <c r="AA70" s="3"/>
    </row>
    <row r="71" spans="1:27" ht="13.2" x14ac:dyDescent="0.25">
      <c r="A71" s="22" t="s">
        <v>467</v>
      </c>
      <c r="B71" s="3"/>
      <c r="C71" s="16" t="s">
        <v>61</v>
      </c>
      <c r="D71" s="23" t="s">
        <v>26</v>
      </c>
      <c r="E71" s="23" t="s">
        <v>457</v>
      </c>
      <c r="F71" s="24" t="s">
        <v>458</v>
      </c>
      <c r="G71" s="23">
        <v>0</v>
      </c>
      <c r="H71" s="25" t="s">
        <v>468</v>
      </c>
      <c r="I71" s="3" t="str">
        <f t="shared" si="0"/>
        <v>Men / 10 / White</v>
      </c>
      <c r="J71" s="26" t="s">
        <v>460</v>
      </c>
      <c r="K71" s="26" t="s">
        <v>461</v>
      </c>
      <c r="L71" s="26" t="s">
        <v>462</v>
      </c>
      <c r="M71" s="23"/>
      <c r="N71" s="3"/>
      <c r="O71" s="27" t="s">
        <v>463</v>
      </c>
      <c r="P71" s="24">
        <v>8028</v>
      </c>
      <c r="Q71" s="23" t="s">
        <v>464</v>
      </c>
      <c r="R71" s="23" t="s">
        <v>35</v>
      </c>
      <c r="S71" s="23">
        <v>8562640538</v>
      </c>
      <c r="T71" s="23" t="s">
        <v>465</v>
      </c>
      <c r="U71" s="3"/>
      <c r="V71" s="3"/>
      <c r="W71" s="3"/>
      <c r="X71" s="3"/>
      <c r="Y71" s="3"/>
      <c r="Z71" s="3"/>
      <c r="AA71" s="3"/>
    </row>
    <row r="72" spans="1:27" ht="13.2" x14ac:dyDescent="0.25">
      <c r="A72" s="22" t="s">
        <v>74</v>
      </c>
      <c r="B72" s="3"/>
      <c r="C72" s="16" t="s">
        <v>61</v>
      </c>
      <c r="D72" s="23" t="s">
        <v>26</v>
      </c>
      <c r="E72" s="23" t="s">
        <v>469</v>
      </c>
      <c r="F72" s="24" t="s">
        <v>470</v>
      </c>
      <c r="G72" s="23">
        <v>0</v>
      </c>
      <c r="H72" s="25" t="s">
        <v>471</v>
      </c>
      <c r="I72" s="3" t="str">
        <f t="shared" si="0"/>
        <v>Men / 10 / Black</v>
      </c>
      <c r="J72" s="26" t="s">
        <v>78</v>
      </c>
      <c r="K72" s="26" t="s">
        <v>472</v>
      </c>
      <c r="L72" s="26" t="s">
        <v>473</v>
      </c>
      <c r="M72" s="23"/>
      <c r="N72" s="3"/>
      <c r="O72" s="27" t="s">
        <v>474</v>
      </c>
      <c r="P72" s="24">
        <v>43906</v>
      </c>
      <c r="Q72" s="23" t="s">
        <v>105</v>
      </c>
      <c r="R72" s="23" t="s">
        <v>35</v>
      </c>
      <c r="S72" s="23">
        <v>3042185885</v>
      </c>
      <c r="T72" s="23" t="s">
        <v>107</v>
      </c>
      <c r="U72" s="3"/>
      <c r="V72" s="3"/>
      <c r="W72" s="3"/>
      <c r="X72" s="3"/>
      <c r="Y72" s="3"/>
      <c r="Z72" s="3"/>
      <c r="AA72" s="3"/>
    </row>
    <row r="73" spans="1:27" ht="13.2" hidden="1" x14ac:dyDescent="0.25">
      <c r="A73" s="21" t="s">
        <v>38</v>
      </c>
      <c r="C73" s="16" t="s">
        <v>25</v>
      </c>
      <c r="D73" s="17" t="s">
        <v>26</v>
      </c>
      <c r="E73" s="16" t="s">
        <v>475</v>
      </c>
      <c r="F73" s="18" t="s">
        <v>476</v>
      </c>
      <c r="G73" s="16">
        <v>1</v>
      </c>
      <c r="H73" s="19" t="s">
        <v>477</v>
      </c>
      <c r="I73" t="str">
        <f t="shared" si="0"/>
        <v>AOP Unisex Raglan Zip Hoodie / L / All print</v>
      </c>
      <c r="J73" s="20" t="s">
        <v>42</v>
      </c>
      <c r="K73" s="20" t="s">
        <v>478</v>
      </c>
      <c r="L73" s="20" t="s">
        <v>479</v>
      </c>
      <c r="M73" s="16"/>
      <c r="O73" s="1" t="s">
        <v>480</v>
      </c>
      <c r="P73" s="18">
        <v>2861</v>
      </c>
      <c r="Q73" s="16" t="s">
        <v>481</v>
      </c>
      <c r="R73" s="16" t="s">
        <v>35</v>
      </c>
      <c r="S73" s="16">
        <v>4014743293</v>
      </c>
      <c r="T73" s="16" t="s">
        <v>482</v>
      </c>
    </row>
    <row r="74" spans="1:27" ht="13.2" hidden="1" x14ac:dyDescent="0.25">
      <c r="A74" s="21" t="s">
        <v>38</v>
      </c>
      <c r="C74" s="16" t="s">
        <v>25</v>
      </c>
      <c r="D74" s="17" t="s">
        <v>26</v>
      </c>
      <c r="E74" s="16" t="s">
        <v>483</v>
      </c>
      <c r="F74" s="18" t="s">
        <v>484</v>
      </c>
      <c r="G74" s="16">
        <v>1</v>
      </c>
      <c r="H74" s="19" t="s">
        <v>485</v>
      </c>
      <c r="I74" t="str">
        <f t="shared" si="0"/>
        <v>AOP Unisex Raglan Hoodie / 2XL / All print</v>
      </c>
      <c r="J74" s="20" t="s">
        <v>486</v>
      </c>
      <c r="K74" s="20" t="s">
        <v>487</v>
      </c>
      <c r="L74" s="20" t="s">
        <v>488</v>
      </c>
      <c r="M74" s="16"/>
      <c r="O74" s="1" t="s">
        <v>489</v>
      </c>
      <c r="P74" s="18">
        <v>4769</v>
      </c>
      <c r="Q74" s="16" t="s">
        <v>490</v>
      </c>
      <c r="R74" s="16" t="s">
        <v>35</v>
      </c>
      <c r="S74" s="16">
        <v>2075518923</v>
      </c>
      <c r="T74" s="16" t="s">
        <v>491</v>
      </c>
    </row>
    <row r="75" spans="1:27" ht="13.2" hidden="1" x14ac:dyDescent="0.25">
      <c r="A75" s="30" t="s">
        <v>120</v>
      </c>
      <c r="C75" s="16" t="s">
        <v>25</v>
      </c>
      <c r="D75" s="23" t="s">
        <v>5</v>
      </c>
      <c r="E75" s="16" t="s">
        <v>492</v>
      </c>
      <c r="F75" s="18" t="s">
        <v>493</v>
      </c>
      <c r="G75" s="16">
        <v>1</v>
      </c>
      <c r="H75" s="19" t="s">
        <v>494</v>
      </c>
      <c r="I75" t="str">
        <f t="shared" si="0"/>
        <v>AOP Unisex Raglan Hoodie / XL / All Print</v>
      </c>
      <c r="J75" s="20" t="s">
        <v>495</v>
      </c>
      <c r="K75" s="20" t="s">
        <v>496</v>
      </c>
      <c r="L75" s="20" t="s">
        <v>497</v>
      </c>
      <c r="M75" s="16"/>
      <c r="O75" s="1" t="s">
        <v>498</v>
      </c>
      <c r="P75" s="18">
        <v>48745</v>
      </c>
      <c r="Q75" s="16" t="s">
        <v>94</v>
      </c>
      <c r="R75" s="16" t="s">
        <v>35</v>
      </c>
      <c r="S75" s="16">
        <f t="shared" ref="S75:S78" si="1">19894939631</f>
        <v>19894939631</v>
      </c>
      <c r="T75" s="16" t="s">
        <v>95</v>
      </c>
    </row>
    <row r="76" spans="1:27" ht="13.2" hidden="1" x14ac:dyDescent="0.25">
      <c r="A76" s="21" t="s">
        <v>263</v>
      </c>
      <c r="C76" s="16" t="s">
        <v>25</v>
      </c>
      <c r="D76" s="23" t="s">
        <v>5</v>
      </c>
      <c r="E76" s="16" t="s">
        <v>492</v>
      </c>
      <c r="F76" s="18" t="s">
        <v>493</v>
      </c>
      <c r="G76" s="16">
        <v>1</v>
      </c>
      <c r="H76" s="19" t="s">
        <v>499</v>
      </c>
      <c r="I76" t="str">
        <f t="shared" si="0"/>
        <v>White Tiger Hoodie 3D - AOP UNISEX HOODIE / XL / All Print</v>
      </c>
      <c r="J76" s="20" t="s">
        <v>500</v>
      </c>
      <c r="K76" s="20" t="s">
        <v>496</v>
      </c>
      <c r="L76" s="20" t="s">
        <v>497</v>
      </c>
      <c r="M76" s="16"/>
      <c r="O76" s="1" t="s">
        <v>498</v>
      </c>
      <c r="P76" s="18">
        <v>48745</v>
      </c>
      <c r="Q76" s="16" t="s">
        <v>94</v>
      </c>
      <c r="R76" s="16" t="s">
        <v>35</v>
      </c>
      <c r="S76" s="16">
        <f t="shared" si="1"/>
        <v>19894939631</v>
      </c>
      <c r="T76" s="16" t="s">
        <v>95</v>
      </c>
    </row>
    <row r="77" spans="1:27" ht="13.2" hidden="1" x14ac:dyDescent="0.25">
      <c r="A77" s="29" t="s">
        <v>86</v>
      </c>
      <c r="C77" s="16" t="s">
        <v>25</v>
      </c>
      <c r="D77" s="23" t="s">
        <v>5</v>
      </c>
      <c r="E77" s="16" t="s">
        <v>492</v>
      </c>
      <c r="F77" s="18" t="s">
        <v>493</v>
      </c>
      <c r="G77" s="16">
        <v>1</v>
      </c>
      <c r="H77" s="19" t="s">
        <v>501</v>
      </c>
      <c r="I77" t="str">
        <f t="shared" si="0"/>
        <v>AOP Unisex Raglan Hoodie / XL / All print</v>
      </c>
      <c r="J77" s="20" t="s">
        <v>502</v>
      </c>
      <c r="K77" s="20" t="s">
        <v>496</v>
      </c>
      <c r="L77" s="20" t="s">
        <v>497</v>
      </c>
      <c r="M77" s="16"/>
      <c r="O77" s="1" t="s">
        <v>498</v>
      </c>
      <c r="P77" s="18">
        <v>48745</v>
      </c>
      <c r="Q77" s="16" t="s">
        <v>94</v>
      </c>
      <c r="R77" s="16" t="s">
        <v>35</v>
      </c>
      <c r="S77" s="16">
        <f t="shared" si="1"/>
        <v>19894939631</v>
      </c>
      <c r="T77" s="16" t="s">
        <v>95</v>
      </c>
    </row>
    <row r="78" spans="1:27" ht="13.2" hidden="1" x14ac:dyDescent="0.25">
      <c r="A78" s="22" t="s">
        <v>263</v>
      </c>
      <c r="B78" s="3"/>
      <c r="C78" s="23" t="s">
        <v>191</v>
      </c>
      <c r="D78" s="23" t="s">
        <v>5</v>
      </c>
      <c r="E78" s="23" t="s">
        <v>492</v>
      </c>
      <c r="F78" s="24" t="s">
        <v>493</v>
      </c>
      <c r="G78" s="23">
        <v>1</v>
      </c>
      <c r="H78" s="25" t="s">
        <v>503</v>
      </c>
      <c r="I78" s="3" t="str">
        <f t="shared" si="0"/>
        <v>60x80 IN</v>
      </c>
      <c r="J78" s="26" t="s">
        <v>504</v>
      </c>
      <c r="K78" s="26" t="s">
        <v>496</v>
      </c>
      <c r="L78" s="26" t="s">
        <v>497</v>
      </c>
      <c r="M78" s="23"/>
      <c r="N78" s="3"/>
      <c r="O78" s="27" t="s">
        <v>498</v>
      </c>
      <c r="P78" s="24">
        <v>48745</v>
      </c>
      <c r="Q78" s="23" t="s">
        <v>94</v>
      </c>
      <c r="R78" s="23" t="s">
        <v>35</v>
      </c>
      <c r="S78" s="23">
        <f t="shared" si="1"/>
        <v>19894939631</v>
      </c>
      <c r="T78" s="23" t="s">
        <v>95</v>
      </c>
      <c r="U78" s="3"/>
      <c r="V78" s="3"/>
      <c r="W78" s="3"/>
      <c r="X78" s="3"/>
      <c r="Y78" s="3"/>
      <c r="Z78" s="3"/>
      <c r="AA78" s="3"/>
    </row>
    <row r="79" spans="1:27" ht="13.2" x14ac:dyDescent="0.25">
      <c r="A79" s="22" t="s">
        <v>74</v>
      </c>
      <c r="B79" s="3"/>
      <c r="C79" s="16" t="s">
        <v>61</v>
      </c>
      <c r="D79" s="23" t="s">
        <v>26</v>
      </c>
      <c r="E79" s="23" t="s">
        <v>505</v>
      </c>
      <c r="F79" s="24" t="s">
        <v>506</v>
      </c>
      <c r="G79" s="23">
        <v>0</v>
      </c>
      <c r="H79" s="25" t="s">
        <v>507</v>
      </c>
      <c r="I79" s="3" t="str">
        <f t="shared" si="0"/>
        <v>Men / 11 / Black</v>
      </c>
      <c r="J79" s="26" t="s">
        <v>78</v>
      </c>
      <c r="K79" s="26" t="s">
        <v>508</v>
      </c>
      <c r="L79" s="26" t="s">
        <v>509</v>
      </c>
      <c r="M79" s="23"/>
      <c r="N79" s="3"/>
      <c r="O79" s="27" t="s">
        <v>510</v>
      </c>
      <c r="P79" s="24">
        <v>46260</v>
      </c>
      <c r="Q79" s="23" t="s">
        <v>57</v>
      </c>
      <c r="R79" s="23" t="s">
        <v>35</v>
      </c>
      <c r="S79" s="23">
        <v>7658603774</v>
      </c>
      <c r="T79" s="23" t="s">
        <v>59</v>
      </c>
      <c r="U79" s="3"/>
      <c r="V79" s="3"/>
      <c r="W79" s="3"/>
      <c r="X79" s="3"/>
      <c r="Y79" s="3"/>
      <c r="Z79" s="3"/>
      <c r="AA79" s="3"/>
    </row>
    <row r="80" spans="1:27" ht="13.2" hidden="1" x14ac:dyDescent="0.25">
      <c r="A80" s="31" t="s">
        <v>120</v>
      </c>
      <c r="B80" s="3"/>
      <c r="C80" s="16" t="s">
        <v>61</v>
      </c>
      <c r="D80" s="23" t="s">
        <v>26</v>
      </c>
      <c r="E80" s="23" t="s">
        <v>511</v>
      </c>
      <c r="F80" s="24" t="s">
        <v>512</v>
      </c>
      <c r="G80" s="23">
        <v>1</v>
      </c>
      <c r="H80" s="25" t="s">
        <v>513</v>
      </c>
      <c r="I80" s="3" t="str">
        <f t="shared" si="0"/>
        <v>3XL / All print</v>
      </c>
      <c r="J80" s="26" t="s">
        <v>97</v>
      </c>
      <c r="K80" s="26" t="s">
        <v>514</v>
      </c>
      <c r="L80" s="26" t="s">
        <v>515</v>
      </c>
      <c r="M80" s="23"/>
      <c r="N80" s="3"/>
      <c r="O80" s="27" t="s">
        <v>68</v>
      </c>
      <c r="P80" s="24">
        <v>60644</v>
      </c>
      <c r="Q80" s="23" t="s">
        <v>69</v>
      </c>
      <c r="R80" s="23" t="s">
        <v>35</v>
      </c>
      <c r="S80" s="23">
        <v>17737462066</v>
      </c>
      <c r="T80" s="23" t="s">
        <v>71</v>
      </c>
      <c r="U80" s="3"/>
      <c r="V80" s="3"/>
      <c r="W80" s="3"/>
      <c r="X80" s="3"/>
      <c r="Y80" s="3"/>
      <c r="Z80" s="3"/>
      <c r="AA80" s="3"/>
    </row>
    <row r="81" spans="1:27" ht="13.2" hidden="1" x14ac:dyDescent="0.25">
      <c r="A81" s="31" t="s">
        <v>120</v>
      </c>
      <c r="B81" s="3"/>
      <c r="C81" s="16" t="s">
        <v>61</v>
      </c>
      <c r="D81" s="23" t="s">
        <v>26</v>
      </c>
      <c r="E81" s="23" t="s">
        <v>511</v>
      </c>
      <c r="F81" s="24" t="s">
        <v>512</v>
      </c>
      <c r="G81" s="23">
        <v>1</v>
      </c>
      <c r="H81" s="25" t="s">
        <v>516</v>
      </c>
      <c r="I81" s="3" t="str">
        <f t="shared" si="0"/>
        <v>XL / All print</v>
      </c>
      <c r="J81" s="26" t="s">
        <v>97</v>
      </c>
      <c r="K81" s="26" t="s">
        <v>514</v>
      </c>
      <c r="L81" s="26" t="s">
        <v>515</v>
      </c>
      <c r="M81" s="23"/>
      <c r="N81" s="3"/>
      <c r="O81" s="27" t="s">
        <v>68</v>
      </c>
      <c r="P81" s="24">
        <v>60644</v>
      </c>
      <c r="Q81" s="23" t="s">
        <v>69</v>
      </c>
      <c r="R81" s="23" t="s">
        <v>35</v>
      </c>
      <c r="S81" s="23">
        <v>17737462066</v>
      </c>
      <c r="T81" s="23" t="s">
        <v>71</v>
      </c>
      <c r="U81" s="3"/>
      <c r="V81" s="3"/>
      <c r="W81" s="3"/>
      <c r="X81" s="3"/>
      <c r="Y81" s="3"/>
      <c r="Z81" s="3"/>
      <c r="AA81" s="3"/>
    </row>
    <row r="82" spans="1:27" ht="13.2" hidden="1" x14ac:dyDescent="0.25">
      <c r="A82" s="31" t="s">
        <v>120</v>
      </c>
      <c r="B82" s="3"/>
      <c r="C82" s="16" t="s">
        <v>61</v>
      </c>
      <c r="D82" s="23" t="s">
        <v>26</v>
      </c>
      <c r="E82" s="23" t="s">
        <v>511</v>
      </c>
      <c r="F82" s="24" t="s">
        <v>512</v>
      </c>
      <c r="G82" s="23">
        <v>1</v>
      </c>
      <c r="H82" s="25" t="s">
        <v>517</v>
      </c>
      <c r="I82" s="3" t="str">
        <f t="shared" si="0"/>
        <v>XL / All print</v>
      </c>
      <c r="J82" s="26" t="s">
        <v>97</v>
      </c>
      <c r="K82" s="26" t="s">
        <v>514</v>
      </c>
      <c r="L82" s="26" t="s">
        <v>515</v>
      </c>
      <c r="M82" s="23"/>
      <c r="N82" s="3"/>
      <c r="O82" s="27" t="s">
        <v>68</v>
      </c>
      <c r="P82" s="24">
        <v>60644</v>
      </c>
      <c r="Q82" s="23" t="s">
        <v>69</v>
      </c>
      <c r="R82" s="23" t="s">
        <v>35</v>
      </c>
      <c r="S82" s="23">
        <v>17737462066</v>
      </c>
      <c r="T82" s="23" t="s">
        <v>71</v>
      </c>
      <c r="U82" s="3"/>
      <c r="V82" s="3"/>
      <c r="W82" s="3"/>
      <c r="X82" s="3"/>
      <c r="Y82" s="3"/>
      <c r="Z82" s="3"/>
      <c r="AA82" s="3"/>
    </row>
    <row r="83" spans="1:27" ht="13.2" hidden="1" x14ac:dyDescent="0.25">
      <c r="A83" s="29" t="s">
        <v>86</v>
      </c>
      <c r="C83" s="16" t="s">
        <v>25</v>
      </c>
      <c r="D83" s="17" t="s">
        <v>26</v>
      </c>
      <c r="E83" s="16" t="s">
        <v>518</v>
      </c>
      <c r="F83" s="18" t="s">
        <v>519</v>
      </c>
      <c r="G83" s="16">
        <v>1</v>
      </c>
      <c r="H83" s="19" t="s">
        <v>520</v>
      </c>
      <c r="I83" t="str">
        <f t="shared" si="0"/>
        <v>All print / 34 inches / Spare Tire Cover with Print On Demand</v>
      </c>
      <c r="J83" s="20" t="s">
        <v>158</v>
      </c>
      <c r="K83" s="20" t="s">
        <v>521</v>
      </c>
      <c r="L83" s="20" t="s">
        <v>522</v>
      </c>
      <c r="M83" s="16"/>
      <c r="O83" s="1" t="s">
        <v>523</v>
      </c>
      <c r="P83" s="18">
        <v>85268</v>
      </c>
      <c r="Q83" s="16" t="s">
        <v>447</v>
      </c>
      <c r="R83" s="16" t="s">
        <v>35</v>
      </c>
      <c r="S83" s="16">
        <f>16023763138</f>
        <v>16023763138</v>
      </c>
      <c r="T83" s="16" t="s">
        <v>448</v>
      </c>
    </row>
    <row r="84" spans="1:27" ht="13.2" hidden="1" x14ac:dyDescent="0.25">
      <c r="A84" s="28" t="s">
        <v>524</v>
      </c>
      <c r="C84" s="16" t="s">
        <v>25</v>
      </c>
      <c r="D84" s="17" t="s">
        <v>26</v>
      </c>
      <c r="E84" s="16" t="s">
        <v>525</v>
      </c>
      <c r="F84" s="18" t="s">
        <v>526</v>
      </c>
      <c r="G84" s="16">
        <v>1</v>
      </c>
      <c r="H84" s="19" t="s">
        <v>527</v>
      </c>
      <c r="I84" t="str">
        <f t="shared" si="0"/>
        <v>HOODIE RAGLAN SLEEVE / L / All Print</v>
      </c>
      <c r="J84" s="20" t="s">
        <v>528</v>
      </c>
      <c r="K84" s="20" t="s">
        <v>529</v>
      </c>
      <c r="L84" s="20" t="s">
        <v>530</v>
      </c>
      <c r="M84" s="16"/>
      <c r="O84" s="1" t="s">
        <v>531</v>
      </c>
      <c r="P84" s="18">
        <v>43611</v>
      </c>
      <c r="Q84" s="16" t="s">
        <v>105</v>
      </c>
      <c r="R84" s="16" t="s">
        <v>35</v>
      </c>
      <c r="S84" s="16">
        <v>4192701032</v>
      </c>
      <c r="T84" s="16" t="s">
        <v>107</v>
      </c>
    </row>
    <row r="85" spans="1:27" ht="13.2" hidden="1" x14ac:dyDescent="0.25">
      <c r="A85" s="30" t="s">
        <v>120</v>
      </c>
      <c r="C85" s="16" t="s">
        <v>25</v>
      </c>
      <c r="D85" s="17" t="s">
        <v>26</v>
      </c>
      <c r="E85" s="16" t="s">
        <v>532</v>
      </c>
      <c r="F85" s="18" t="s">
        <v>533</v>
      </c>
      <c r="G85" s="16">
        <v>1</v>
      </c>
      <c r="H85" s="19" t="s">
        <v>534</v>
      </c>
      <c r="I85" t="str">
        <f t="shared" si="0"/>
        <v>HOODIE RAGLAN SLEEVE / L / All Print</v>
      </c>
      <c r="J85" s="20" t="s">
        <v>535</v>
      </c>
      <c r="K85" s="20" t="s">
        <v>536</v>
      </c>
      <c r="L85" s="20" t="s">
        <v>537</v>
      </c>
      <c r="M85" s="16"/>
      <c r="O85" s="1" t="s">
        <v>538</v>
      </c>
      <c r="P85" s="18">
        <v>80723</v>
      </c>
      <c r="Q85" s="16" t="s">
        <v>430</v>
      </c>
      <c r="R85" s="16" t="s">
        <v>35</v>
      </c>
      <c r="S85" s="16">
        <v>9707685090</v>
      </c>
      <c r="T85" s="16" t="s">
        <v>432</v>
      </c>
    </row>
    <row r="86" spans="1:27" ht="13.2" hidden="1" x14ac:dyDescent="0.25">
      <c r="A86" s="15" t="s">
        <v>110</v>
      </c>
      <c r="C86" s="16" t="s">
        <v>25</v>
      </c>
      <c r="D86" s="17" t="s">
        <v>26</v>
      </c>
      <c r="E86" s="16" t="s">
        <v>539</v>
      </c>
      <c r="F86" s="18" t="s">
        <v>540</v>
      </c>
      <c r="G86" s="16">
        <v>1</v>
      </c>
      <c r="H86" s="19" t="s">
        <v>541</v>
      </c>
      <c r="I86" t="str">
        <f t="shared" si="0"/>
        <v>hirt 3D #231221V - M / Full Print</v>
      </c>
      <c r="J86" s="20" t="s">
        <v>542</v>
      </c>
      <c r="K86" s="20" t="s">
        <v>543</v>
      </c>
      <c r="L86" s="20" t="s">
        <v>544</v>
      </c>
      <c r="M86" s="16"/>
      <c r="O86" s="1" t="s">
        <v>545</v>
      </c>
      <c r="P86" s="18">
        <v>90278</v>
      </c>
      <c r="Q86" s="16" t="s">
        <v>546</v>
      </c>
      <c r="R86" s="16" t="s">
        <v>35</v>
      </c>
      <c r="S86" s="16">
        <v>5624801668</v>
      </c>
      <c r="T86" s="16" t="s">
        <v>547</v>
      </c>
    </row>
    <row r="87" spans="1:27" ht="13.2" hidden="1" x14ac:dyDescent="0.25">
      <c r="A87" s="21" t="s">
        <v>548</v>
      </c>
      <c r="C87" s="16" t="s">
        <v>25</v>
      </c>
      <c r="D87" s="17" t="s">
        <v>26</v>
      </c>
      <c r="E87" s="16" t="s">
        <v>549</v>
      </c>
      <c r="F87" s="18" t="s">
        <v>550</v>
      </c>
      <c r="G87" s="16">
        <v>1</v>
      </c>
      <c r="H87" s="19" t="s">
        <v>551</v>
      </c>
      <c r="I87" t="str">
        <f t="shared" si="0"/>
        <v>XL / Full Print</v>
      </c>
      <c r="J87" s="20" t="s">
        <v>552</v>
      </c>
      <c r="K87" s="20" t="s">
        <v>553</v>
      </c>
      <c r="L87" s="20" t="s">
        <v>554</v>
      </c>
      <c r="M87" s="16"/>
      <c r="O87" s="1" t="s">
        <v>555</v>
      </c>
      <c r="P87" s="18">
        <v>65737</v>
      </c>
      <c r="Q87" s="16" t="s">
        <v>34</v>
      </c>
      <c r="R87" s="16" t="s">
        <v>35</v>
      </c>
      <c r="S87" s="16">
        <v>4172945731</v>
      </c>
      <c r="T87" s="16" t="s">
        <v>36</v>
      </c>
    </row>
    <row r="88" spans="1:27" ht="13.2" hidden="1" x14ac:dyDescent="0.25">
      <c r="A88" s="15" t="s">
        <v>110</v>
      </c>
      <c r="C88" s="16" t="s">
        <v>25</v>
      </c>
      <c r="D88" s="17" t="s">
        <v>26</v>
      </c>
      <c r="E88" s="16" t="s">
        <v>556</v>
      </c>
      <c r="F88" s="18" t="s">
        <v>557</v>
      </c>
      <c r="G88" s="16">
        <v>1</v>
      </c>
      <c r="H88" s="19" t="s">
        <v>558</v>
      </c>
      <c r="I88" t="str">
        <f t="shared" si="0"/>
        <v>M / Full Print</v>
      </c>
      <c r="J88" s="20" t="s">
        <v>559</v>
      </c>
      <c r="K88" s="20" t="s">
        <v>560</v>
      </c>
      <c r="L88" s="20" t="s">
        <v>561</v>
      </c>
      <c r="M88" s="16"/>
      <c r="O88" s="1" t="s">
        <v>562</v>
      </c>
      <c r="P88" s="18">
        <v>22309</v>
      </c>
      <c r="Q88" s="16" t="s">
        <v>169</v>
      </c>
      <c r="R88" s="16" t="s">
        <v>35</v>
      </c>
      <c r="S88" s="16">
        <v>5178962678</v>
      </c>
      <c r="T88" s="16" t="s">
        <v>170</v>
      </c>
    </row>
    <row r="89" spans="1:27" ht="13.2" hidden="1" x14ac:dyDescent="0.25">
      <c r="A89" s="15" t="s">
        <v>24</v>
      </c>
      <c r="C89" s="16" t="s">
        <v>25</v>
      </c>
      <c r="D89" s="17" t="s">
        <v>26</v>
      </c>
      <c r="E89" s="16" t="s">
        <v>563</v>
      </c>
      <c r="F89" s="18" t="s">
        <v>564</v>
      </c>
      <c r="G89" s="16">
        <v>1</v>
      </c>
      <c r="H89" s="19" t="s">
        <v>565</v>
      </c>
      <c r="I89" t="str">
        <f t="shared" si="0"/>
        <v>HOODIE RAGLAN SLEEVE / 3XL / All print</v>
      </c>
      <c r="J89" s="20" t="s">
        <v>566</v>
      </c>
      <c r="K89" s="20" t="s">
        <v>567</v>
      </c>
      <c r="L89" s="20" t="s">
        <v>568</v>
      </c>
      <c r="M89" s="16"/>
      <c r="O89" s="1" t="s">
        <v>569</v>
      </c>
      <c r="P89" s="18">
        <v>45133</v>
      </c>
      <c r="Q89" s="16" t="s">
        <v>105</v>
      </c>
      <c r="R89" s="16" t="s">
        <v>35</v>
      </c>
      <c r="S89" s="16">
        <v>7029696704</v>
      </c>
      <c r="T89" s="16" t="s">
        <v>107</v>
      </c>
    </row>
    <row r="90" spans="1:27" ht="13.2" x14ac:dyDescent="0.25">
      <c r="A90" s="22" t="s">
        <v>74</v>
      </c>
      <c r="B90" s="3"/>
      <c r="C90" s="16" t="s">
        <v>61</v>
      </c>
      <c r="D90" s="23" t="s">
        <v>26</v>
      </c>
      <c r="E90" s="23" t="s">
        <v>570</v>
      </c>
      <c r="F90" s="24" t="s">
        <v>571</v>
      </c>
      <c r="G90" s="23">
        <v>0</v>
      </c>
      <c r="H90" s="25" t="s">
        <v>572</v>
      </c>
      <c r="I90" s="3" t="str">
        <f t="shared" si="0"/>
        <v>Men / 11 / Black</v>
      </c>
      <c r="J90" s="26" t="s">
        <v>78</v>
      </c>
      <c r="K90" s="26" t="s">
        <v>573</v>
      </c>
      <c r="L90" s="26" t="s">
        <v>574</v>
      </c>
      <c r="M90" s="23"/>
      <c r="N90" s="3"/>
      <c r="O90" s="27" t="s">
        <v>575</v>
      </c>
      <c r="P90" s="24">
        <v>14211</v>
      </c>
      <c r="Q90" s="23" t="s">
        <v>305</v>
      </c>
      <c r="R90" s="23" t="s">
        <v>35</v>
      </c>
      <c r="S90" s="23">
        <v>7164958148</v>
      </c>
      <c r="T90" s="23" t="s">
        <v>306</v>
      </c>
      <c r="U90" s="3"/>
      <c r="V90" s="3"/>
      <c r="W90" s="3"/>
      <c r="X90" s="3"/>
      <c r="Y90" s="3"/>
      <c r="Z90" s="3"/>
      <c r="AA90" s="3"/>
    </row>
    <row r="91" spans="1:27" ht="13.2" hidden="1" x14ac:dyDescent="0.25">
      <c r="A91" s="22" t="s">
        <v>110</v>
      </c>
      <c r="B91" s="3"/>
      <c r="C91" s="16" t="s">
        <v>61</v>
      </c>
      <c r="D91" s="23" t="s">
        <v>26</v>
      </c>
      <c r="E91" s="23" t="s">
        <v>570</v>
      </c>
      <c r="F91" s="24" t="s">
        <v>571</v>
      </c>
      <c r="G91" s="23">
        <v>1</v>
      </c>
      <c r="H91" s="25" t="s">
        <v>576</v>
      </c>
      <c r="I91" s="3" t="str">
        <f t="shared" si="0"/>
        <v>Joggers #V - AOP Unisex Raglan Hoodie / XL / All Print</v>
      </c>
      <c r="J91" s="26" t="s">
        <v>577</v>
      </c>
      <c r="K91" s="26" t="s">
        <v>573</v>
      </c>
      <c r="L91" s="26" t="s">
        <v>574</v>
      </c>
      <c r="M91" s="23"/>
      <c r="N91" s="3"/>
      <c r="O91" s="27" t="s">
        <v>575</v>
      </c>
      <c r="P91" s="24">
        <v>14211</v>
      </c>
      <c r="Q91" s="23" t="s">
        <v>305</v>
      </c>
      <c r="R91" s="23" t="s">
        <v>35</v>
      </c>
      <c r="S91" s="23">
        <v>7164958148</v>
      </c>
      <c r="T91" s="23" t="s">
        <v>306</v>
      </c>
      <c r="U91" s="3"/>
      <c r="V91" s="3"/>
      <c r="W91" s="3"/>
      <c r="X91" s="3"/>
      <c r="Y91" s="3"/>
      <c r="Z91" s="3"/>
      <c r="AA91" s="3"/>
    </row>
    <row r="92" spans="1:27" ht="13.2" hidden="1" x14ac:dyDescent="0.25">
      <c r="A92" s="22" t="s">
        <v>110</v>
      </c>
      <c r="B92" s="3"/>
      <c r="C92" s="16" t="s">
        <v>61</v>
      </c>
      <c r="D92" s="23" t="s">
        <v>26</v>
      </c>
      <c r="E92" s="23" t="s">
        <v>570</v>
      </c>
      <c r="F92" s="24" t="s">
        <v>571</v>
      </c>
      <c r="G92" s="23">
        <v>1</v>
      </c>
      <c r="H92" s="25" t="s">
        <v>578</v>
      </c>
      <c r="I92" s="3" t="str">
        <f t="shared" si="0"/>
        <v>Joggers #V - Joggers / XL / All Print</v>
      </c>
      <c r="J92" s="26" t="s">
        <v>579</v>
      </c>
      <c r="K92" s="26" t="s">
        <v>573</v>
      </c>
      <c r="L92" s="26" t="s">
        <v>574</v>
      </c>
      <c r="M92" s="23"/>
      <c r="N92" s="3"/>
      <c r="O92" s="27" t="s">
        <v>575</v>
      </c>
      <c r="P92" s="24">
        <v>14211</v>
      </c>
      <c r="Q92" s="23" t="s">
        <v>305</v>
      </c>
      <c r="R92" s="23" t="s">
        <v>35</v>
      </c>
      <c r="S92" s="23">
        <v>7164958148</v>
      </c>
      <c r="T92" s="23" t="s">
        <v>306</v>
      </c>
      <c r="U92" s="3"/>
      <c r="V92" s="3"/>
      <c r="W92" s="3"/>
      <c r="X92" s="3"/>
      <c r="Y92" s="3"/>
      <c r="Z92" s="3"/>
      <c r="AA92" s="3"/>
    </row>
    <row r="93" spans="1:27" ht="13.2" hidden="1" x14ac:dyDescent="0.25">
      <c r="A93" s="15" t="s">
        <v>24</v>
      </c>
      <c r="C93" s="16" t="s">
        <v>25</v>
      </c>
      <c r="D93" s="17" t="s">
        <v>26</v>
      </c>
      <c r="E93" s="16" t="s">
        <v>580</v>
      </c>
      <c r="F93" s="18" t="s">
        <v>581</v>
      </c>
      <c r="G93" s="16">
        <v>1</v>
      </c>
      <c r="H93" s="19" t="s">
        <v>582</v>
      </c>
      <c r="I93" t="str">
        <f t="shared" si="0"/>
        <v>XL / Full Print</v>
      </c>
      <c r="J93" s="20" t="s">
        <v>165</v>
      </c>
      <c r="K93" s="20" t="s">
        <v>583</v>
      </c>
      <c r="L93" s="20" t="s">
        <v>584</v>
      </c>
      <c r="M93" s="16" t="s">
        <v>585</v>
      </c>
      <c r="O93" s="1" t="s">
        <v>586</v>
      </c>
      <c r="P93" s="18">
        <v>33408</v>
      </c>
      <c r="Q93" s="16" t="s">
        <v>46</v>
      </c>
      <c r="R93" s="16" t="s">
        <v>35</v>
      </c>
      <c r="S93" s="16">
        <v>5162877916</v>
      </c>
      <c r="T93" s="16" t="s">
        <v>47</v>
      </c>
    </row>
    <row r="94" spans="1:27" ht="13.2" hidden="1" x14ac:dyDescent="0.25">
      <c r="A94" s="15" t="s">
        <v>24</v>
      </c>
      <c r="C94" s="16" t="s">
        <v>25</v>
      </c>
      <c r="D94" s="17" t="s">
        <v>26</v>
      </c>
      <c r="E94" s="16" t="s">
        <v>580</v>
      </c>
      <c r="F94" s="18" t="s">
        <v>581</v>
      </c>
      <c r="G94" s="16">
        <v>1</v>
      </c>
      <c r="H94" s="19" t="s">
        <v>587</v>
      </c>
      <c r="I94" t="str">
        <f t="shared" si="0"/>
        <v>2XL / Full Print</v>
      </c>
      <c r="J94" s="20" t="s">
        <v>165</v>
      </c>
      <c r="K94" s="20" t="s">
        <v>583</v>
      </c>
      <c r="L94" s="20" t="s">
        <v>584</v>
      </c>
      <c r="M94" s="16" t="s">
        <v>585</v>
      </c>
      <c r="O94" s="1" t="s">
        <v>586</v>
      </c>
      <c r="P94" s="18">
        <v>33408</v>
      </c>
      <c r="Q94" s="16" t="s">
        <v>46</v>
      </c>
      <c r="R94" s="16" t="s">
        <v>35</v>
      </c>
      <c r="S94" s="16">
        <v>5162877916</v>
      </c>
      <c r="T94" s="16" t="s">
        <v>47</v>
      </c>
    </row>
    <row r="95" spans="1:27" ht="13.2" hidden="1" x14ac:dyDescent="0.25">
      <c r="A95" s="29" t="s">
        <v>86</v>
      </c>
      <c r="C95" s="16" t="s">
        <v>191</v>
      </c>
      <c r="D95" s="17" t="s">
        <v>26</v>
      </c>
      <c r="E95" s="16" t="s">
        <v>588</v>
      </c>
      <c r="F95" s="18" t="s">
        <v>589</v>
      </c>
      <c r="G95" s="16">
        <v>1</v>
      </c>
      <c r="H95" s="19" t="s">
        <v>590</v>
      </c>
      <c r="I95" t="str">
        <f t="shared" si="0"/>
        <v>If I only touch his cloak, I will be healed... Canvas #h - 16X24in</v>
      </c>
      <c r="J95" s="20" t="s">
        <v>591</v>
      </c>
      <c r="K95" s="20" t="s">
        <v>592</v>
      </c>
      <c r="L95" s="20" t="s">
        <v>593</v>
      </c>
      <c r="M95" s="16"/>
      <c r="O95" s="1" t="s">
        <v>594</v>
      </c>
      <c r="P95" s="18">
        <v>30527</v>
      </c>
      <c r="Q95" s="16" t="s">
        <v>286</v>
      </c>
      <c r="R95" s="16" t="s">
        <v>35</v>
      </c>
      <c r="S95" s="16">
        <v>7064998351</v>
      </c>
      <c r="T95" s="16" t="s">
        <v>287</v>
      </c>
    </row>
    <row r="96" spans="1:27" ht="13.2" x14ac:dyDescent="0.25">
      <c r="A96" s="29" t="s">
        <v>201</v>
      </c>
      <c r="C96" s="16" t="s">
        <v>25</v>
      </c>
      <c r="D96" s="17" t="s">
        <v>26</v>
      </c>
      <c r="E96" s="16" t="s">
        <v>595</v>
      </c>
      <c r="F96" s="18" t="s">
        <v>596</v>
      </c>
      <c r="G96" s="16">
        <v>1</v>
      </c>
      <c r="H96" s="19" t="s">
        <v>597</v>
      </c>
      <c r="I96" t="str">
        <f t="shared" si="0"/>
        <v>HOODIE RAGLAN SLEEVE / 4XL / All Print</v>
      </c>
      <c r="J96" s="20" t="s">
        <v>598</v>
      </c>
      <c r="K96" s="20" t="s">
        <v>599</v>
      </c>
      <c r="L96" s="20" t="s">
        <v>600</v>
      </c>
      <c r="M96" s="16"/>
      <c r="O96" s="1" t="s">
        <v>601</v>
      </c>
      <c r="P96" s="18">
        <v>22079</v>
      </c>
      <c r="Q96" s="16" t="s">
        <v>169</v>
      </c>
      <c r="R96" s="16" t="s">
        <v>35</v>
      </c>
      <c r="S96" s="16">
        <v>7035979514</v>
      </c>
      <c r="T96" s="16" t="s">
        <v>170</v>
      </c>
    </row>
    <row r="97" spans="1:27" ht="13.2" hidden="1" x14ac:dyDescent="0.25">
      <c r="A97" s="22" t="s">
        <v>548</v>
      </c>
      <c r="B97" s="3"/>
      <c r="C97" s="23" t="s">
        <v>25</v>
      </c>
      <c r="D97" s="23" t="s">
        <v>5</v>
      </c>
      <c r="E97" s="23" t="s">
        <v>602</v>
      </c>
      <c r="F97" s="24" t="s">
        <v>603</v>
      </c>
      <c r="G97" s="23">
        <v>1</v>
      </c>
      <c r="H97" s="25" t="s">
        <v>604</v>
      </c>
      <c r="I97" s="3" t="str">
        <f t="shared" si="0"/>
        <v>Hawaiian shirt / XL / Full Print</v>
      </c>
      <c r="J97" s="26">
        <v>6841837944986</v>
      </c>
      <c r="K97" s="26" t="s">
        <v>605</v>
      </c>
      <c r="L97" s="26" t="s">
        <v>606</v>
      </c>
      <c r="M97" s="23"/>
      <c r="N97" s="3"/>
      <c r="O97" s="27" t="s">
        <v>607</v>
      </c>
      <c r="P97" s="24">
        <v>48075</v>
      </c>
      <c r="Q97" s="23" t="s">
        <v>94</v>
      </c>
      <c r="R97" s="23" t="s">
        <v>35</v>
      </c>
      <c r="S97" s="23">
        <v>6165668754</v>
      </c>
      <c r="T97" s="23" t="s">
        <v>95</v>
      </c>
      <c r="U97" s="3"/>
      <c r="V97" s="3"/>
      <c r="W97" s="3"/>
      <c r="X97" s="3"/>
      <c r="Y97" s="3"/>
      <c r="Z97" s="3"/>
      <c r="AA97" s="3"/>
    </row>
    <row r="98" spans="1:27" ht="13.2" hidden="1" x14ac:dyDescent="0.25">
      <c r="A98" s="22" t="s">
        <v>548</v>
      </c>
      <c r="B98" s="3"/>
      <c r="C98" s="23" t="s">
        <v>25</v>
      </c>
      <c r="D98" s="23" t="s">
        <v>5</v>
      </c>
      <c r="E98" s="23" t="s">
        <v>602</v>
      </c>
      <c r="F98" s="24" t="s">
        <v>603</v>
      </c>
      <c r="G98" s="23">
        <v>1</v>
      </c>
      <c r="H98" s="25" t="s">
        <v>608</v>
      </c>
      <c r="I98" s="3" t="str">
        <f t="shared" si="0"/>
        <v>Hawaiian shirt / S / Full Print</v>
      </c>
      <c r="J98" s="26">
        <v>6841837944986</v>
      </c>
      <c r="K98" s="26" t="s">
        <v>605</v>
      </c>
      <c r="L98" s="26" t="s">
        <v>606</v>
      </c>
      <c r="M98" s="23"/>
      <c r="N98" s="3"/>
      <c r="O98" s="27" t="s">
        <v>607</v>
      </c>
      <c r="P98" s="24">
        <v>48075</v>
      </c>
      <c r="Q98" s="23" t="s">
        <v>94</v>
      </c>
      <c r="R98" s="23" t="s">
        <v>35</v>
      </c>
      <c r="S98" s="23">
        <v>6165668754</v>
      </c>
      <c r="T98" s="23" t="s">
        <v>95</v>
      </c>
      <c r="U98" s="3"/>
      <c r="V98" s="3"/>
      <c r="W98" s="3"/>
      <c r="X98" s="3"/>
      <c r="Y98" s="3"/>
      <c r="Z98" s="3"/>
      <c r="AA98" s="3"/>
    </row>
    <row r="99" spans="1:27" ht="13.2" hidden="1" x14ac:dyDescent="0.25">
      <c r="A99" s="22" t="s">
        <v>548</v>
      </c>
      <c r="B99" s="3"/>
      <c r="C99" s="23" t="s">
        <v>25</v>
      </c>
      <c r="D99" s="23" t="s">
        <v>5</v>
      </c>
      <c r="E99" s="23" t="s">
        <v>602</v>
      </c>
      <c r="F99" s="24" t="s">
        <v>603</v>
      </c>
      <c r="G99" s="23">
        <v>1</v>
      </c>
      <c r="H99" s="25" t="s">
        <v>604</v>
      </c>
      <c r="I99" s="3" t="str">
        <f t="shared" si="0"/>
        <v>Hawaiian shirt / XL / Full Print</v>
      </c>
      <c r="J99" s="26">
        <v>6841837944986</v>
      </c>
      <c r="K99" s="26" t="s">
        <v>605</v>
      </c>
      <c r="L99" s="26" t="s">
        <v>606</v>
      </c>
      <c r="M99" s="23"/>
      <c r="N99" s="3"/>
      <c r="O99" s="27" t="s">
        <v>607</v>
      </c>
      <c r="P99" s="24">
        <v>48075</v>
      </c>
      <c r="Q99" s="23" t="s">
        <v>94</v>
      </c>
      <c r="R99" s="23" t="s">
        <v>35</v>
      </c>
      <c r="S99" s="23">
        <v>6165668754</v>
      </c>
      <c r="T99" s="23" t="s">
        <v>95</v>
      </c>
      <c r="U99" s="3"/>
      <c r="V99" s="3"/>
      <c r="W99" s="3"/>
      <c r="X99" s="3"/>
      <c r="Y99" s="3"/>
      <c r="Z99" s="3"/>
      <c r="AA99" s="3"/>
    </row>
    <row r="100" spans="1:27" ht="13.2" hidden="1" x14ac:dyDescent="0.25">
      <c r="A100" s="22" t="s">
        <v>548</v>
      </c>
      <c r="B100" s="3"/>
      <c r="C100" s="23" t="s">
        <v>25</v>
      </c>
      <c r="D100" s="23" t="s">
        <v>5</v>
      </c>
      <c r="E100" s="23" t="s">
        <v>602</v>
      </c>
      <c r="F100" s="24" t="s">
        <v>603</v>
      </c>
      <c r="G100" s="23">
        <v>1</v>
      </c>
      <c r="H100" s="25" t="s">
        <v>609</v>
      </c>
      <c r="I100" s="3" t="str">
        <f t="shared" si="0"/>
        <v>Hawaiian shirt / M / Full Print</v>
      </c>
      <c r="J100" s="26">
        <v>6841837944986</v>
      </c>
      <c r="K100" s="26" t="s">
        <v>605</v>
      </c>
      <c r="L100" s="26" t="s">
        <v>606</v>
      </c>
      <c r="M100" s="23"/>
      <c r="N100" s="3"/>
      <c r="O100" s="27" t="s">
        <v>607</v>
      </c>
      <c r="P100" s="24">
        <v>48075</v>
      </c>
      <c r="Q100" s="23" t="s">
        <v>94</v>
      </c>
      <c r="R100" s="23" t="s">
        <v>35</v>
      </c>
      <c r="S100" s="23">
        <v>6165668754</v>
      </c>
      <c r="T100" s="23" t="s">
        <v>95</v>
      </c>
      <c r="U100" s="3"/>
      <c r="V100" s="3"/>
      <c r="W100" s="3"/>
      <c r="X100" s="3"/>
      <c r="Y100" s="3"/>
      <c r="Z100" s="3"/>
      <c r="AA100" s="3"/>
    </row>
    <row r="101" spans="1:27" ht="13.2" hidden="1" x14ac:dyDescent="0.25">
      <c r="A101" s="28" t="s">
        <v>120</v>
      </c>
      <c r="C101" s="16" t="s">
        <v>61</v>
      </c>
      <c r="D101" s="17" t="s">
        <v>26</v>
      </c>
      <c r="E101" s="16" t="s">
        <v>610</v>
      </c>
      <c r="F101" s="18" t="s">
        <v>611</v>
      </c>
      <c r="G101" s="16">
        <v>1</v>
      </c>
      <c r="H101" s="19" t="s">
        <v>612</v>
      </c>
      <c r="I101" t="str">
        <f t="shared" si="0"/>
        <v>One size / All print</v>
      </c>
      <c r="J101" s="20" t="s">
        <v>365</v>
      </c>
      <c r="K101" s="20" t="s">
        <v>613</v>
      </c>
      <c r="L101" s="20" t="s">
        <v>568</v>
      </c>
      <c r="M101" s="16"/>
      <c r="O101" s="1" t="s">
        <v>569</v>
      </c>
      <c r="P101" s="18">
        <v>45133</v>
      </c>
      <c r="Q101" s="16" t="s">
        <v>105</v>
      </c>
      <c r="R101" s="16" t="s">
        <v>35</v>
      </c>
      <c r="S101" s="16">
        <v>7024268571</v>
      </c>
      <c r="T101" s="16" t="s">
        <v>107</v>
      </c>
    </row>
    <row r="102" spans="1:27" ht="13.2" hidden="1" x14ac:dyDescent="0.25">
      <c r="A102" s="15" t="s">
        <v>614</v>
      </c>
      <c r="C102" s="16" t="s">
        <v>25</v>
      </c>
      <c r="D102" s="17" t="s">
        <v>26</v>
      </c>
      <c r="E102" s="16" t="s">
        <v>615</v>
      </c>
      <c r="F102" s="18" t="s">
        <v>616</v>
      </c>
      <c r="G102" s="16">
        <v>1</v>
      </c>
      <c r="H102" s="19" t="s">
        <v>617</v>
      </c>
      <c r="I102" t="str">
        <f t="shared" si="0"/>
        <v>hirt #V - Unisex Short Sleeve Classic Tee / M / Sport Grey</v>
      </c>
      <c r="J102" s="20" t="s">
        <v>618</v>
      </c>
      <c r="K102" s="20" t="s">
        <v>619</v>
      </c>
      <c r="L102" s="20" t="s">
        <v>620</v>
      </c>
      <c r="M102" s="16"/>
      <c r="O102" s="1" t="s">
        <v>621</v>
      </c>
      <c r="P102" s="18">
        <v>44260</v>
      </c>
      <c r="Q102" s="16" t="s">
        <v>105</v>
      </c>
      <c r="R102" s="16" t="s">
        <v>35</v>
      </c>
      <c r="S102" s="16">
        <v>3303283036</v>
      </c>
      <c r="T102" s="16" t="s">
        <v>107</v>
      </c>
    </row>
    <row r="103" spans="1:27" ht="13.2" hidden="1" x14ac:dyDescent="0.25">
      <c r="A103" s="29" t="s">
        <v>622</v>
      </c>
      <c r="C103" s="16" t="s">
        <v>191</v>
      </c>
      <c r="D103" s="17" t="s">
        <v>26</v>
      </c>
      <c r="E103" s="16" t="s">
        <v>623</v>
      </c>
      <c r="F103" s="18" t="s">
        <v>624</v>
      </c>
      <c r="G103" s="16">
        <v>1</v>
      </c>
      <c r="H103" s="19" t="s">
        <v>625</v>
      </c>
      <c r="I103" t="str">
        <f t="shared" si="0"/>
        <v>16X24in</v>
      </c>
      <c r="J103" s="20" t="s">
        <v>626</v>
      </c>
      <c r="K103" s="20" t="s">
        <v>627</v>
      </c>
      <c r="L103" s="20" t="s">
        <v>628</v>
      </c>
      <c r="M103" s="16"/>
      <c r="O103" s="1" t="s">
        <v>629</v>
      </c>
      <c r="P103" s="18">
        <v>85737</v>
      </c>
      <c r="Q103" s="16" t="s">
        <v>447</v>
      </c>
      <c r="R103" s="16" t="s">
        <v>35</v>
      </c>
      <c r="S103" s="16">
        <v>5207889987</v>
      </c>
      <c r="T103" s="16" t="s">
        <v>448</v>
      </c>
    </row>
    <row r="104" spans="1:27" ht="13.2" hidden="1" x14ac:dyDescent="0.25">
      <c r="A104" s="30" t="s">
        <v>120</v>
      </c>
      <c r="C104" s="16" t="s">
        <v>61</v>
      </c>
      <c r="D104" s="17" t="s">
        <v>26</v>
      </c>
      <c r="E104" s="16" t="s">
        <v>630</v>
      </c>
      <c r="F104" s="18" t="s">
        <v>631</v>
      </c>
      <c r="G104" s="16">
        <v>1</v>
      </c>
      <c r="H104" s="19" t="s">
        <v>632</v>
      </c>
      <c r="I104" t="str">
        <f t="shared" si="0"/>
        <v>All print / 148cm x 61cm</v>
      </c>
      <c r="J104" s="20" t="s">
        <v>158</v>
      </c>
      <c r="K104" s="20" t="s">
        <v>633</v>
      </c>
      <c r="L104" s="20" t="s">
        <v>634</v>
      </c>
      <c r="M104" s="16"/>
      <c r="O104" s="1" t="s">
        <v>635</v>
      </c>
      <c r="P104" s="18">
        <v>20754</v>
      </c>
      <c r="Q104" s="16" t="s">
        <v>636</v>
      </c>
      <c r="R104" s="16" t="s">
        <v>35</v>
      </c>
      <c r="S104" s="16">
        <v>4103531238</v>
      </c>
      <c r="T104" s="16" t="s">
        <v>637</v>
      </c>
    </row>
    <row r="105" spans="1:27" ht="13.2" hidden="1" x14ac:dyDescent="0.25">
      <c r="A105" s="22" t="s">
        <v>110</v>
      </c>
      <c r="B105" s="3"/>
      <c r="C105" s="23" t="s">
        <v>25</v>
      </c>
      <c r="D105" s="23" t="s">
        <v>5</v>
      </c>
      <c r="E105" s="23" t="s">
        <v>638</v>
      </c>
      <c r="F105" s="24" t="s">
        <v>639</v>
      </c>
      <c r="G105" s="23">
        <v>1</v>
      </c>
      <c r="H105" s="25" t="s">
        <v>640</v>
      </c>
      <c r="I105" s="3" t="str">
        <f t="shared" si="0"/>
        <v>HOODIE RAGLAN SLEEVE ZIP-UP / M / All Print</v>
      </c>
      <c r="J105" s="26" t="s">
        <v>641</v>
      </c>
      <c r="K105" s="26" t="s">
        <v>642</v>
      </c>
      <c r="L105" s="26" t="s">
        <v>643</v>
      </c>
      <c r="M105" s="23" t="s">
        <v>368</v>
      </c>
      <c r="N105" s="3"/>
      <c r="O105" s="27" t="s">
        <v>644</v>
      </c>
      <c r="P105" s="24">
        <v>35094</v>
      </c>
      <c r="Q105" s="23" t="s">
        <v>645</v>
      </c>
      <c r="R105" s="23" t="s">
        <v>35</v>
      </c>
      <c r="S105" s="23">
        <v>9564370204</v>
      </c>
      <c r="T105" s="23" t="s">
        <v>646</v>
      </c>
      <c r="U105" s="3"/>
      <c r="V105" s="3"/>
      <c r="W105" s="3"/>
      <c r="X105" s="3"/>
      <c r="Y105" s="3"/>
      <c r="Z105" s="3"/>
      <c r="AA105" s="3"/>
    </row>
    <row r="106" spans="1:27" ht="13.2" hidden="1" x14ac:dyDescent="0.25">
      <c r="A106" s="15" t="s">
        <v>110</v>
      </c>
      <c r="C106" s="16" t="s">
        <v>61</v>
      </c>
      <c r="D106" s="17" t="s">
        <v>26</v>
      </c>
      <c r="E106" s="16" t="s">
        <v>647</v>
      </c>
      <c r="F106" s="18" t="s">
        <v>648</v>
      </c>
      <c r="G106" s="16">
        <v>1</v>
      </c>
      <c r="H106" s="19" t="s">
        <v>649</v>
      </c>
      <c r="I106" t="str">
        <f t="shared" si="0"/>
        <v>2XL / All Print</v>
      </c>
      <c r="J106" s="20" t="s">
        <v>650</v>
      </c>
      <c r="K106" s="20" t="s">
        <v>651</v>
      </c>
      <c r="L106" s="20" t="s">
        <v>652</v>
      </c>
      <c r="M106" s="16"/>
      <c r="O106" s="1" t="s">
        <v>653</v>
      </c>
      <c r="P106" s="18">
        <v>7065</v>
      </c>
      <c r="Q106" s="16" t="s">
        <v>464</v>
      </c>
      <c r="R106" s="16" t="s">
        <v>35</v>
      </c>
      <c r="S106" s="16">
        <v>7233407954</v>
      </c>
      <c r="T106" s="16" t="s">
        <v>465</v>
      </c>
    </row>
    <row r="107" spans="1:27" ht="13.2" hidden="1" x14ac:dyDescent="0.25">
      <c r="A107" s="28" t="s">
        <v>246</v>
      </c>
      <c r="C107" s="16" t="s">
        <v>25</v>
      </c>
      <c r="D107" s="17" t="s">
        <v>26</v>
      </c>
      <c r="E107" s="16" t="s">
        <v>654</v>
      </c>
      <c r="F107" s="18" t="s">
        <v>655</v>
      </c>
      <c r="G107" s="16">
        <v>1</v>
      </c>
      <c r="H107" s="19" t="s">
        <v>656</v>
      </c>
      <c r="I107" t="str">
        <f t="shared" si="0"/>
        <v>M / Full Print</v>
      </c>
      <c r="J107" s="20" t="s">
        <v>657</v>
      </c>
      <c r="K107" s="20" t="s">
        <v>658</v>
      </c>
      <c r="L107" s="20" t="s">
        <v>659</v>
      </c>
      <c r="M107" s="16" t="s">
        <v>660</v>
      </c>
      <c r="O107" s="1" t="s">
        <v>661</v>
      </c>
      <c r="P107" s="18">
        <v>7712</v>
      </c>
      <c r="Q107" s="16" t="s">
        <v>464</v>
      </c>
      <c r="R107" s="16" t="s">
        <v>35</v>
      </c>
      <c r="S107" s="16">
        <v>8483091770</v>
      </c>
      <c r="T107" s="16" t="s">
        <v>465</v>
      </c>
    </row>
    <row r="108" spans="1:27" ht="13.2" hidden="1" x14ac:dyDescent="0.25">
      <c r="A108" s="28" t="s">
        <v>246</v>
      </c>
      <c r="C108" s="16" t="s">
        <v>25</v>
      </c>
      <c r="D108" s="17" t="s">
        <v>26</v>
      </c>
      <c r="E108" s="16" t="s">
        <v>654</v>
      </c>
      <c r="F108" s="18" t="s">
        <v>655</v>
      </c>
      <c r="G108" s="16">
        <v>1</v>
      </c>
      <c r="H108" s="19" t="s">
        <v>662</v>
      </c>
      <c r="I108" t="str">
        <f t="shared" si="0"/>
        <v>2XL / Full Print</v>
      </c>
      <c r="J108" s="20" t="s">
        <v>663</v>
      </c>
      <c r="K108" s="20" t="s">
        <v>658</v>
      </c>
      <c r="L108" s="20" t="s">
        <v>659</v>
      </c>
      <c r="M108" s="16" t="s">
        <v>660</v>
      </c>
      <c r="O108" s="1" t="s">
        <v>661</v>
      </c>
      <c r="P108" s="18">
        <v>7712</v>
      </c>
      <c r="Q108" s="16" t="s">
        <v>464</v>
      </c>
      <c r="R108" s="16" t="s">
        <v>35</v>
      </c>
      <c r="S108" s="16">
        <v>8483091770</v>
      </c>
      <c r="T108" s="16" t="s">
        <v>465</v>
      </c>
    </row>
    <row r="109" spans="1:27" ht="13.2" hidden="1" x14ac:dyDescent="0.25">
      <c r="A109" s="32" t="s">
        <v>60</v>
      </c>
      <c r="C109" s="16" t="s">
        <v>191</v>
      </c>
      <c r="D109" s="33" t="s">
        <v>664</v>
      </c>
      <c r="E109" s="16" t="s">
        <v>665</v>
      </c>
      <c r="F109" s="18" t="s">
        <v>666</v>
      </c>
      <c r="G109" s="16">
        <v>1</v>
      </c>
      <c r="H109" s="19" t="s">
        <v>667</v>
      </c>
      <c r="I109" t="str">
        <f t="shared" si="0"/>
        <v>50x60 in</v>
      </c>
      <c r="J109" s="20" t="s">
        <v>452</v>
      </c>
      <c r="K109" s="20" t="s">
        <v>668</v>
      </c>
      <c r="L109" s="20" t="s">
        <v>669</v>
      </c>
      <c r="M109" s="16"/>
      <c r="O109" s="1" t="s">
        <v>670</v>
      </c>
      <c r="P109" s="18">
        <v>92831</v>
      </c>
      <c r="Q109" s="16" t="s">
        <v>546</v>
      </c>
      <c r="R109" s="16" t="s">
        <v>35</v>
      </c>
      <c r="S109" s="16">
        <v>17146038624</v>
      </c>
      <c r="T109" s="16" t="s">
        <v>547</v>
      </c>
    </row>
    <row r="110" spans="1:27" ht="13.2" hidden="1" x14ac:dyDescent="0.25">
      <c r="A110" s="28" t="s">
        <v>246</v>
      </c>
      <c r="C110" s="16" t="s">
        <v>61</v>
      </c>
      <c r="D110" s="17" t="s">
        <v>26</v>
      </c>
      <c r="E110" s="16" t="s">
        <v>671</v>
      </c>
      <c r="F110" s="18" t="s">
        <v>672</v>
      </c>
      <c r="G110" s="16">
        <v>1</v>
      </c>
      <c r="H110" s="19" t="s">
        <v>673</v>
      </c>
      <c r="I110" t="str">
        <f t="shared" si="0"/>
        <v>4XL / All Print</v>
      </c>
      <c r="J110" s="20" t="s">
        <v>674</v>
      </c>
      <c r="K110" s="20" t="s">
        <v>675</v>
      </c>
      <c r="L110" s="20" t="s">
        <v>676</v>
      </c>
      <c r="M110" s="16"/>
      <c r="O110" s="1" t="s">
        <v>677</v>
      </c>
      <c r="P110" s="18">
        <v>29301</v>
      </c>
      <c r="Q110" s="16" t="s">
        <v>129</v>
      </c>
      <c r="R110" s="16" t="s">
        <v>35</v>
      </c>
      <c r="S110" s="16">
        <v>5036020616</v>
      </c>
      <c r="T110" s="16" t="s">
        <v>130</v>
      </c>
    </row>
    <row r="111" spans="1:27" ht="13.2" hidden="1" x14ac:dyDescent="0.25">
      <c r="A111" s="28" t="s">
        <v>246</v>
      </c>
      <c r="C111" s="16" t="s">
        <v>61</v>
      </c>
      <c r="D111" s="17" t="s">
        <v>26</v>
      </c>
      <c r="E111" s="16" t="s">
        <v>671</v>
      </c>
      <c r="F111" s="18" t="s">
        <v>672</v>
      </c>
      <c r="G111" s="16">
        <v>1</v>
      </c>
      <c r="H111" s="19" t="s">
        <v>678</v>
      </c>
      <c r="I111" t="str">
        <f t="shared" si="0"/>
        <v>XL / All Print</v>
      </c>
      <c r="J111" s="20" t="s">
        <v>679</v>
      </c>
      <c r="K111" s="20" t="s">
        <v>675</v>
      </c>
      <c r="L111" s="20" t="s">
        <v>676</v>
      </c>
      <c r="M111" s="16"/>
      <c r="O111" s="1" t="s">
        <v>677</v>
      </c>
      <c r="P111" s="18">
        <v>29301</v>
      </c>
      <c r="Q111" s="16" t="s">
        <v>129</v>
      </c>
      <c r="R111" s="16" t="s">
        <v>35</v>
      </c>
      <c r="S111" s="16">
        <v>5036020616</v>
      </c>
      <c r="T111" s="16" t="s">
        <v>130</v>
      </c>
    </row>
    <row r="112" spans="1:27" ht="13.2" hidden="1" x14ac:dyDescent="0.25">
      <c r="A112" s="28" t="s">
        <v>246</v>
      </c>
      <c r="C112" s="16" t="s">
        <v>61</v>
      </c>
      <c r="D112" s="17" t="s">
        <v>26</v>
      </c>
      <c r="E112" s="16" t="s">
        <v>671</v>
      </c>
      <c r="F112" s="18" t="s">
        <v>672</v>
      </c>
      <c r="G112" s="16">
        <v>1</v>
      </c>
      <c r="H112" s="19" t="s">
        <v>678</v>
      </c>
      <c r="I112" t="str">
        <f t="shared" si="0"/>
        <v>XL / All Print</v>
      </c>
      <c r="J112" s="20" t="s">
        <v>679</v>
      </c>
      <c r="K112" s="20" t="s">
        <v>675</v>
      </c>
      <c r="L112" s="20" t="s">
        <v>676</v>
      </c>
      <c r="M112" s="16"/>
      <c r="O112" s="1" t="s">
        <v>677</v>
      </c>
      <c r="P112" s="18">
        <v>29301</v>
      </c>
      <c r="Q112" s="16" t="s">
        <v>129</v>
      </c>
      <c r="R112" s="16" t="s">
        <v>35</v>
      </c>
      <c r="S112" s="16">
        <v>5036020616</v>
      </c>
      <c r="T112" s="16" t="s">
        <v>130</v>
      </c>
    </row>
    <row r="113" spans="1:27" ht="13.2" hidden="1" x14ac:dyDescent="0.25">
      <c r="A113" s="28" t="s">
        <v>246</v>
      </c>
      <c r="C113" s="16" t="s">
        <v>61</v>
      </c>
      <c r="D113" s="17" t="s">
        <v>26</v>
      </c>
      <c r="E113" s="16" t="s">
        <v>671</v>
      </c>
      <c r="F113" s="18" t="s">
        <v>672</v>
      </c>
      <c r="G113" s="16">
        <v>1</v>
      </c>
      <c r="H113" s="19" t="s">
        <v>680</v>
      </c>
      <c r="I113" t="str">
        <f t="shared" si="0"/>
        <v>3XL / All Print</v>
      </c>
      <c r="J113" s="20" t="s">
        <v>681</v>
      </c>
      <c r="K113" s="20" t="s">
        <v>675</v>
      </c>
      <c r="L113" s="20" t="s">
        <v>676</v>
      </c>
      <c r="M113" s="16"/>
      <c r="O113" s="1" t="s">
        <v>677</v>
      </c>
      <c r="P113" s="18">
        <v>29301</v>
      </c>
      <c r="Q113" s="16" t="s">
        <v>129</v>
      </c>
      <c r="R113" s="16" t="s">
        <v>35</v>
      </c>
      <c r="S113" s="16">
        <v>5036020616</v>
      </c>
      <c r="T113" s="16" t="s">
        <v>130</v>
      </c>
    </row>
    <row r="114" spans="1:27" ht="13.2" hidden="1" x14ac:dyDescent="0.25">
      <c r="A114" s="32" t="s">
        <v>682</v>
      </c>
      <c r="C114" s="16" t="s">
        <v>191</v>
      </c>
      <c r="D114" s="17" t="s">
        <v>26</v>
      </c>
      <c r="E114" s="16" t="s">
        <v>683</v>
      </c>
      <c r="F114" s="18" t="s">
        <v>684</v>
      </c>
      <c r="G114" s="16">
        <v>1</v>
      </c>
      <c r="H114" s="19" t="s">
        <v>685</v>
      </c>
      <c r="I114" t="str">
        <f t="shared" si="0"/>
        <v>50x60 in</v>
      </c>
      <c r="J114" s="20" t="s">
        <v>686</v>
      </c>
      <c r="K114" s="20" t="s">
        <v>687</v>
      </c>
      <c r="L114" s="20" t="s">
        <v>688</v>
      </c>
      <c r="M114" s="16"/>
      <c r="O114" s="1" t="s">
        <v>689</v>
      </c>
      <c r="P114" s="18">
        <v>25320</v>
      </c>
      <c r="Q114" s="16" t="s">
        <v>690</v>
      </c>
      <c r="R114" s="16" t="s">
        <v>35</v>
      </c>
      <c r="S114" s="16">
        <v>3045414711</v>
      </c>
      <c r="T114" s="16" t="s">
        <v>691</v>
      </c>
    </row>
    <row r="115" spans="1:27" ht="13.2" hidden="1" x14ac:dyDescent="0.25">
      <c r="A115" s="32" t="s">
        <v>682</v>
      </c>
      <c r="C115" s="16" t="s">
        <v>191</v>
      </c>
      <c r="D115" s="17" t="s">
        <v>26</v>
      </c>
      <c r="E115" s="16" t="s">
        <v>683</v>
      </c>
      <c r="F115" s="18" t="s">
        <v>684</v>
      </c>
      <c r="G115" s="16">
        <v>1</v>
      </c>
      <c r="H115" s="19" t="s">
        <v>685</v>
      </c>
      <c r="I115" t="str">
        <f t="shared" si="0"/>
        <v>50x60 in</v>
      </c>
      <c r="J115" s="20" t="s">
        <v>686</v>
      </c>
      <c r="K115" s="20" t="s">
        <v>687</v>
      </c>
      <c r="L115" s="20" t="s">
        <v>688</v>
      </c>
      <c r="M115" s="16"/>
      <c r="O115" s="1" t="s">
        <v>689</v>
      </c>
      <c r="P115" s="18">
        <v>25320</v>
      </c>
      <c r="Q115" s="16" t="s">
        <v>690</v>
      </c>
      <c r="R115" s="16" t="s">
        <v>35</v>
      </c>
      <c r="S115" s="16">
        <v>3045414711</v>
      </c>
      <c r="T115" s="16" t="s">
        <v>691</v>
      </c>
    </row>
    <row r="116" spans="1:27" ht="13.2" hidden="1" x14ac:dyDescent="0.25">
      <c r="A116" s="15" t="s">
        <v>110</v>
      </c>
      <c r="C116" s="16" t="s">
        <v>61</v>
      </c>
      <c r="D116" s="17" t="s">
        <v>26</v>
      </c>
      <c r="E116" s="16" t="s">
        <v>692</v>
      </c>
      <c r="F116" s="18" t="s">
        <v>693</v>
      </c>
      <c r="G116" s="16">
        <v>1</v>
      </c>
      <c r="H116" s="19" t="s">
        <v>694</v>
      </c>
      <c r="I116" t="str">
        <f t="shared" si="0"/>
        <v>L / Full Print</v>
      </c>
      <c r="J116" s="20" t="s">
        <v>695</v>
      </c>
      <c r="K116" s="20" t="s">
        <v>696</v>
      </c>
      <c r="L116" s="20" t="s">
        <v>697</v>
      </c>
      <c r="M116" s="16"/>
      <c r="O116" s="1" t="s">
        <v>698</v>
      </c>
      <c r="P116" s="18">
        <v>35453</v>
      </c>
      <c r="Q116" s="16" t="s">
        <v>645</v>
      </c>
      <c r="R116" s="16" t="s">
        <v>35</v>
      </c>
      <c r="S116" s="16">
        <v>2057239259</v>
      </c>
      <c r="T116" s="16" t="s">
        <v>646</v>
      </c>
    </row>
    <row r="117" spans="1:27" ht="13.2" hidden="1" x14ac:dyDescent="0.25">
      <c r="A117" s="28" t="s">
        <v>246</v>
      </c>
      <c r="C117" s="16" t="s">
        <v>25</v>
      </c>
      <c r="D117" s="17" t="s">
        <v>26</v>
      </c>
      <c r="E117" s="16" t="s">
        <v>699</v>
      </c>
      <c r="F117" s="18" t="s">
        <v>700</v>
      </c>
      <c r="G117" s="16">
        <v>2</v>
      </c>
      <c r="H117" s="19" t="s">
        <v>701</v>
      </c>
      <c r="I117" t="str">
        <f t="shared" si="0"/>
        <v>hirt - L / Full Print</v>
      </c>
      <c r="J117" s="20" t="s">
        <v>702</v>
      </c>
      <c r="K117" s="20" t="s">
        <v>703</v>
      </c>
      <c r="L117" s="20" t="s">
        <v>704</v>
      </c>
      <c r="M117" s="16"/>
      <c r="O117" s="1" t="s">
        <v>705</v>
      </c>
      <c r="P117" s="18">
        <v>34113</v>
      </c>
      <c r="Q117" s="16" t="s">
        <v>46</v>
      </c>
      <c r="R117" s="16" t="s">
        <v>35</v>
      </c>
      <c r="S117" s="16">
        <v>4172740576</v>
      </c>
      <c r="T117" s="16" t="s">
        <v>47</v>
      </c>
    </row>
    <row r="118" spans="1:27" ht="13.2" hidden="1" x14ac:dyDescent="0.25">
      <c r="A118" s="15" t="s">
        <v>110</v>
      </c>
      <c r="C118" s="16" t="s">
        <v>25</v>
      </c>
      <c r="D118" s="17" t="s">
        <v>26</v>
      </c>
      <c r="E118" s="16" t="s">
        <v>706</v>
      </c>
      <c r="F118" s="18" t="s">
        <v>707</v>
      </c>
      <c r="G118" s="16">
        <v>1</v>
      </c>
      <c r="H118" s="19" t="s">
        <v>708</v>
      </c>
      <c r="I118" t="str">
        <f t="shared" si="0"/>
        <v>AOP Unisex Raglan Hoodie / L / All Print</v>
      </c>
      <c r="J118" s="20" t="s">
        <v>709</v>
      </c>
      <c r="K118" s="20" t="s">
        <v>710</v>
      </c>
      <c r="L118" s="20" t="s">
        <v>711</v>
      </c>
      <c r="M118" s="16"/>
      <c r="O118" s="1" t="s">
        <v>712</v>
      </c>
      <c r="P118" s="18">
        <v>73096</v>
      </c>
      <c r="Q118" s="16" t="s">
        <v>713</v>
      </c>
      <c r="R118" s="16" t="s">
        <v>35</v>
      </c>
      <c r="S118" s="16">
        <v>5808900231</v>
      </c>
      <c r="T118" s="16" t="s">
        <v>714</v>
      </c>
    </row>
    <row r="119" spans="1:27" ht="13.2" hidden="1" x14ac:dyDescent="0.25">
      <c r="A119" s="30" t="s">
        <v>120</v>
      </c>
      <c r="C119" s="16" t="s">
        <v>202</v>
      </c>
      <c r="D119" s="17" t="s">
        <v>26</v>
      </c>
      <c r="E119" s="16" t="s">
        <v>715</v>
      </c>
      <c r="F119" s="18" t="s">
        <v>716</v>
      </c>
      <c r="G119" s="16">
        <v>1</v>
      </c>
      <c r="H119" s="19" t="s">
        <v>717</v>
      </c>
      <c r="I119" t="str">
        <f t="shared" si="0"/>
        <v>Default Title</v>
      </c>
      <c r="J119" s="20" t="s">
        <v>718</v>
      </c>
      <c r="K119" s="20" t="s">
        <v>719</v>
      </c>
      <c r="L119" s="20" t="s">
        <v>720</v>
      </c>
      <c r="M119" s="16"/>
      <c r="O119" s="1" t="s">
        <v>721</v>
      </c>
      <c r="P119" s="18">
        <v>68033</v>
      </c>
      <c r="Q119" s="16" t="s">
        <v>722</v>
      </c>
      <c r="R119" s="16" t="s">
        <v>35</v>
      </c>
      <c r="S119" s="16">
        <v>4024436475</v>
      </c>
      <c r="T119" s="16" t="s">
        <v>723</v>
      </c>
    </row>
    <row r="120" spans="1:27" ht="13.2" hidden="1" x14ac:dyDescent="0.25">
      <c r="A120" s="29" t="s">
        <v>86</v>
      </c>
      <c r="C120" s="16" t="s">
        <v>25</v>
      </c>
      <c r="D120" s="17" t="s">
        <v>26</v>
      </c>
      <c r="E120" s="16" t="s">
        <v>724</v>
      </c>
      <c r="F120" s="18" t="s">
        <v>725</v>
      </c>
      <c r="G120" s="16">
        <v>1</v>
      </c>
      <c r="H120" s="19" t="s">
        <v>726</v>
      </c>
      <c r="I120" t="str">
        <f t="shared" si="0"/>
        <v>2XL / Black</v>
      </c>
      <c r="J120" s="20" t="s">
        <v>727</v>
      </c>
      <c r="K120" s="20" t="s">
        <v>728</v>
      </c>
      <c r="L120" s="20" t="s">
        <v>729</v>
      </c>
      <c r="M120" s="16"/>
      <c r="O120" s="1" t="s">
        <v>730</v>
      </c>
      <c r="P120" s="18">
        <v>75009</v>
      </c>
      <c r="Q120" s="16" t="s">
        <v>151</v>
      </c>
      <c r="R120" s="16" t="s">
        <v>35</v>
      </c>
      <c r="S120" s="16">
        <v>8146616589</v>
      </c>
      <c r="T120" s="16" t="s">
        <v>152</v>
      </c>
    </row>
    <row r="121" spans="1:27" ht="13.2" hidden="1" x14ac:dyDescent="0.25">
      <c r="A121" s="32" t="s">
        <v>682</v>
      </c>
      <c r="C121" s="16" t="s">
        <v>191</v>
      </c>
      <c r="D121" s="17" t="s">
        <v>26</v>
      </c>
      <c r="E121" s="16" t="s">
        <v>731</v>
      </c>
      <c r="F121" s="18" t="s">
        <v>732</v>
      </c>
      <c r="G121" s="16">
        <v>1</v>
      </c>
      <c r="H121" s="19" t="s">
        <v>733</v>
      </c>
      <c r="I121" t="str">
        <f t="shared" si="0"/>
        <v>60x80 in</v>
      </c>
      <c r="J121" s="20" t="s">
        <v>686</v>
      </c>
      <c r="K121" s="20" t="s">
        <v>734</v>
      </c>
      <c r="L121" s="20" t="s">
        <v>735</v>
      </c>
      <c r="M121" s="16"/>
      <c r="O121" s="1" t="s">
        <v>736</v>
      </c>
      <c r="P121" s="18">
        <v>92345</v>
      </c>
      <c r="Q121" s="16" t="s">
        <v>546</v>
      </c>
      <c r="R121" s="16" t="s">
        <v>35</v>
      </c>
      <c r="S121" s="16">
        <v>7606286900</v>
      </c>
      <c r="T121" s="16" t="s">
        <v>547</v>
      </c>
    </row>
    <row r="122" spans="1:27" ht="13.2" hidden="1" x14ac:dyDescent="0.25">
      <c r="A122" s="30" t="s">
        <v>120</v>
      </c>
      <c r="C122" s="16" t="s">
        <v>25</v>
      </c>
      <c r="D122" s="17" t="s">
        <v>26</v>
      </c>
      <c r="E122" s="16" t="s">
        <v>737</v>
      </c>
      <c r="F122" s="18" t="s">
        <v>738</v>
      </c>
      <c r="G122" s="16">
        <v>1</v>
      </c>
      <c r="H122" s="19" t="s">
        <v>739</v>
      </c>
      <c r="I122" t="str">
        <f t="shared" si="0"/>
        <v>HOODIE RAGLAN SLEEVE / L / All Print</v>
      </c>
      <c r="J122" s="20" t="s">
        <v>740</v>
      </c>
      <c r="K122" s="20" t="s">
        <v>741</v>
      </c>
      <c r="L122" s="20" t="s">
        <v>742</v>
      </c>
      <c r="M122" s="16"/>
      <c r="O122" s="1" t="s">
        <v>743</v>
      </c>
      <c r="P122" s="18">
        <v>95337</v>
      </c>
      <c r="Q122" s="16" t="s">
        <v>546</v>
      </c>
      <c r="R122" s="16" t="s">
        <v>35</v>
      </c>
      <c r="S122" s="16">
        <f>19164676287</f>
        <v>19164676287</v>
      </c>
      <c r="T122" s="16" t="s">
        <v>547</v>
      </c>
    </row>
    <row r="123" spans="1:27" ht="13.2" hidden="1" x14ac:dyDescent="0.25">
      <c r="A123" s="29" t="s">
        <v>386</v>
      </c>
      <c r="C123" s="16" t="s">
        <v>25</v>
      </c>
      <c r="D123" s="17" t="s">
        <v>26</v>
      </c>
      <c r="E123" s="16" t="s">
        <v>744</v>
      </c>
      <c r="F123" s="18" t="s">
        <v>745</v>
      </c>
      <c r="G123" s="16">
        <v>1</v>
      </c>
      <c r="H123" s="19" t="s">
        <v>746</v>
      </c>
      <c r="I123" t="str">
        <f t="shared" si="0"/>
        <v>2XL / Full Print</v>
      </c>
      <c r="J123" s="20" t="s">
        <v>747</v>
      </c>
      <c r="K123" s="20" t="s">
        <v>748</v>
      </c>
      <c r="L123" s="20" t="s">
        <v>749</v>
      </c>
      <c r="M123" s="16"/>
      <c r="O123" s="1" t="s">
        <v>750</v>
      </c>
      <c r="P123" s="18">
        <v>95372</v>
      </c>
      <c r="Q123" s="16" t="s">
        <v>546</v>
      </c>
      <c r="R123" s="16" t="s">
        <v>35</v>
      </c>
      <c r="S123" s="16">
        <v>2095595725</v>
      </c>
      <c r="T123" s="16" t="s">
        <v>547</v>
      </c>
    </row>
    <row r="124" spans="1:27" ht="13.2" hidden="1" x14ac:dyDescent="0.25">
      <c r="A124" s="22" t="s">
        <v>24</v>
      </c>
      <c r="B124" s="3"/>
      <c r="C124" s="16" t="s">
        <v>61</v>
      </c>
      <c r="D124" s="23" t="s">
        <v>26</v>
      </c>
      <c r="E124" s="23" t="s">
        <v>751</v>
      </c>
      <c r="F124" s="24" t="s">
        <v>752</v>
      </c>
      <c r="G124" s="23">
        <v>1</v>
      </c>
      <c r="H124" s="25" t="s">
        <v>753</v>
      </c>
      <c r="I124" s="3" t="str">
        <f t="shared" si="0"/>
        <v>AOP Unisex Raglan Hoodie / L / Navy</v>
      </c>
      <c r="J124" s="26" t="s">
        <v>754</v>
      </c>
      <c r="K124" s="26" t="s">
        <v>755</v>
      </c>
      <c r="L124" s="26" t="s">
        <v>756</v>
      </c>
      <c r="M124" s="23">
        <v>3143</v>
      </c>
      <c r="N124" s="3"/>
      <c r="O124" s="27" t="s">
        <v>757</v>
      </c>
      <c r="P124" s="24">
        <v>19129</v>
      </c>
      <c r="Q124" s="23" t="s">
        <v>422</v>
      </c>
      <c r="R124" s="23" t="s">
        <v>35</v>
      </c>
      <c r="S124" s="23">
        <v>2674323551</v>
      </c>
      <c r="T124" s="23" t="s">
        <v>423</v>
      </c>
      <c r="U124" s="3"/>
      <c r="V124" s="3"/>
      <c r="W124" s="3"/>
      <c r="X124" s="3"/>
      <c r="Y124" s="3"/>
      <c r="Z124" s="3"/>
      <c r="AA124" s="3"/>
    </row>
    <row r="125" spans="1:27" ht="13.2" hidden="1" x14ac:dyDescent="0.25">
      <c r="A125" s="22" t="s">
        <v>24</v>
      </c>
      <c r="B125" s="3"/>
      <c r="C125" s="16" t="s">
        <v>61</v>
      </c>
      <c r="D125" s="23" t="s">
        <v>26</v>
      </c>
      <c r="E125" s="23" t="s">
        <v>751</v>
      </c>
      <c r="F125" s="24" t="s">
        <v>752</v>
      </c>
      <c r="G125" s="23">
        <v>1</v>
      </c>
      <c r="H125" s="25" t="s">
        <v>758</v>
      </c>
      <c r="I125" s="3" t="str">
        <f t="shared" si="0"/>
        <v>joggers 3D #v - AOP Unisex Joggers / L / All Print</v>
      </c>
      <c r="J125" s="26" t="s">
        <v>754</v>
      </c>
      <c r="K125" s="26" t="s">
        <v>755</v>
      </c>
      <c r="L125" s="26" t="s">
        <v>756</v>
      </c>
      <c r="M125" s="23">
        <v>3143</v>
      </c>
      <c r="N125" s="3"/>
      <c r="O125" s="27" t="s">
        <v>757</v>
      </c>
      <c r="P125" s="24">
        <v>19129</v>
      </c>
      <c r="Q125" s="23" t="s">
        <v>422</v>
      </c>
      <c r="R125" s="23" t="s">
        <v>35</v>
      </c>
      <c r="S125" s="23">
        <v>2674323551</v>
      </c>
      <c r="T125" s="23" t="s">
        <v>423</v>
      </c>
      <c r="U125" s="3"/>
      <c r="V125" s="3"/>
      <c r="W125" s="3"/>
      <c r="X125" s="3"/>
      <c r="Y125" s="3"/>
      <c r="Z125" s="3"/>
      <c r="AA125" s="3"/>
    </row>
    <row r="126" spans="1:27" ht="13.2" hidden="1" x14ac:dyDescent="0.25">
      <c r="A126" s="22" t="s">
        <v>24</v>
      </c>
      <c r="B126" s="3"/>
      <c r="C126" s="16" t="s">
        <v>61</v>
      </c>
      <c r="D126" s="23" t="s">
        <v>26</v>
      </c>
      <c r="E126" s="23" t="s">
        <v>751</v>
      </c>
      <c r="F126" s="24" t="s">
        <v>752</v>
      </c>
      <c r="G126" s="23">
        <v>1</v>
      </c>
      <c r="H126" s="25" t="s">
        <v>759</v>
      </c>
      <c r="I126" s="3" t="str">
        <f t="shared" si="0"/>
        <v>AOP Unisex Joggers / L / Navy</v>
      </c>
      <c r="J126" s="26" t="s">
        <v>754</v>
      </c>
      <c r="K126" s="26" t="s">
        <v>755</v>
      </c>
      <c r="L126" s="26" t="s">
        <v>756</v>
      </c>
      <c r="M126" s="23">
        <v>3143</v>
      </c>
      <c r="N126" s="3"/>
      <c r="O126" s="27" t="s">
        <v>757</v>
      </c>
      <c r="P126" s="24">
        <v>19129</v>
      </c>
      <c r="Q126" s="23" t="s">
        <v>422</v>
      </c>
      <c r="R126" s="23" t="s">
        <v>35</v>
      </c>
      <c r="S126" s="23">
        <v>2674323551</v>
      </c>
      <c r="T126" s="23" t="s">
        <v>423</v>
      </c>
      <c r="U126" s="3"/>
      <c r="V126" s="3"/>
      <c r="W126" s="3"/>
      <c r="X126" s="3"/>
      <c r="Y126" s="3"/>
      <c r="Z126" s="3"/>
      <c r="AA126" s="3"/>
    </row>
    <row r="127" spans="1:27" ht="13.2" hidden="1" x14ac:dyDescent="0.25">
      <c r="A127" s="22" t="s">
        <v>24</v>
      </c>
      <c r="B127" s="3"/>
      <c r="C127" s="16" t="s">
        <v>61</v>
      </c>
      <c r="D127" s="23" t="s">
        <v>26</v>
      </c>
      <c r="E127" s="23" t="s">
        <v>751</v>
      </c>
      <c r="F127" s="24" t="s">
        <v>752</v>
      </c>
      <c r="G127" s="23">
        <v>1</v>
      </c>
      <c r="H127" s="25" t="s">
        <v>760</v>
      </c>
      <c r="I127" s="3" t="str">
        <f t="shared" si="0"/>
        <v>joggers 3D #v - AOP Unisex Raglan Hoodie / L / All Print</v>
      </c>
      <c r="J127" s="26" t="s">
        <v>754</v>
      </c>
      <c r="K127" s="26" t="s">
        <v>755</v>
      </c>
      <c r="L127" s="26" t="s">
        <v>756</v>
      </c>
      <c r="M127" s="23">
        <v>3143</v>
      </c>
      <c r="N127" s="3"/>
      <c r="O127" s="27" t="s">
        <v>757</v>
      </c>
      <c r="P127" s="24">
        <v>19129</v>
      </c>
      <c r="Q127" s="23" t="s">
        <v>422</v>
      </c>
      <c r="R127" s="23" t="s">
        <v>35</v>
      </c>
      <c r="S127" s="23">
        <v>2674323551</v>
      </c>
      <c r="T127" s="23" t="s">
        <v>423</v>
      </c>
      <c r="U127" s="3"/>
      <c r="V127" s="3"/>
      <c r="W127" s="3"/>
      <c r="X127" s="3"/>
      <c r="Y127" s="3"/>
      <c r="Z127" s="3"/>
      <c r="AA127" s="3"/>
    </row>
    <row r="128" spans="1:27" ht="13.2" hidden="1" x14ac:dyDescent="0.25">
      <c r="A128" s="21" t="s">
        <v>761</v>
      </c>
      <c r="C128" s="16" t="s">
        <v>202</v>
      </c>
      <c r="D128" s="17" t="s">
        <v>26</v>
      </c>
      <c r="E128" s="16" t="s">
        <v>762</v>
      </c>
      <c r="F128" s="18" t="s">
        <v>763</v>
      </c>
      <c r="G128" s="16">
        <v>1</v>
      </c>
      <c r="H128" s="19" t="s">
        <v>764</v>
      </c>
      <c r="I128" t="str">
        <f t="shared" si="0"/>
        <v>US Twin</v>
      </c>
      <c r="J128" s="20" t="s">
        <v>765</v>
      </c>
      <c r="K128" s="20" t="s">
        <v>766</v>
      </c>
      <c r="L128" s="20" t="s">
        <v>767</v>
      </c>
      <c r="M128" s="16"/>
      <c r="O128" s="1" t="s">
        <v>768</v>
      </c>
      <c r="P128" s="18">
        <v>91042</v>
      </c>
      <c r="Q128" s="16" t="s">
        <v>546</v>
      </c>
      <c r="R128" s="16" t="s">
        <v>35</v>
      </c>
      <c r="S128" s="16">
        <v>8187325113</v>
      </c>
      <c r="T128" s="16" t="s">
        <v>547</v>
      </c>
    </row>
    <row r="129" spans="1:27" ht="13.2" hidden="1" x14ac:dyDescent="0.25">
      <c r="A129" s="15" t="s">
        <v>110</v>
      </c>
      <c r="C129" s="16" t="s">
        <v>25</v>
      </c>
      <c r="D129" s="23" t="s">
        <v>769</v>
      </c>
      <c r="E129" s="16" t="s">
        <v>770</v>
      </c>
      <c r="F129" s="18" t="s">
        <v>771</v>
      </c>
      <c r="G129" s="16">
        <v>1</v>
      </c>
      <c r="H129" s="19" t="s">
        <v>772</v>
      </c>
      <c r="I129" t="str">
        <f t="shared" si="0"/>
        <v>AOP UNISEX HOODIE / S / All Print</v>
      </c>
      <c r="J129" s="20" t="s">
        <v>773</v>
      </c>
      <c r="K129" s="20" t="s">
        <v>774</v>
      </c>
      <c r="L129" s="20" t="s">
        <v>775</v>
      </c>
      <c r="M129" s="16" t="s">
        <v>776</v>
      </c>
      <c r="O129" s="1" t="s">
        <v>777</v>
      </c>
      <c r="P129" s="18">
        <v>30528</v>
      </c>
      <c r="Q129" s="16" t="s">
        <v>286</v>
      </c>
      <c r="R129" s="16" t="s">
        <v>35</v>
      </c>
      <c r="S129" s="16">
        <v>7622280197</v>
      </c>
      <c r="T129" s="16" t="s">
        <v>287</v>
      </c>
    </row>
    <row r="130" spans="1:27" ht="13.2" hidden="1" x14ac:dyDescent="0.25">
      <c r="A130" s="15" t="s">
        <v>110</v>
      </c>
      <c r="C130" s="16" t="s">
        <v>25</v>
      </c>
      <c r="D130" s="23" t="s">
        <v>769</v>
      </c>
      <c r="E130" s="16" t="s">
        <v>770</v>
      </c>
      <c r="F130" s="18" t="s">
        <v>771</v>
      </c>
      <c r="G130" s="16">
        <v>1</v>
      </c>
      <c r="H130" s="19" t="s">
        <v>778</v>
      </c>
      <c r="I130" t="str">
        <f t="shared" si="0"/>
        <v>AOP UNISEX HOODIE / S / All Print</v>
      </c>
      <c r="J130" s="20" t="s">
        <v>779</v>
      </c>
      <c r="K130" s="20" t="s">
        <v>774</v>
      </c>
      <c r="L130" s="20" t="s">
        <v>775</v>
      </c>
      <c r="M130" s="16" t="s">
        <v>776</v>
      </c>
      <c r="O130" s="1" t="s">
        <v>777</v>
      </c>
      <c r="P130" s="18">
        <v>30528</v>
      </c>
      <c r="Q130" s="16" t="s">
        <v>286</v>
      </c>
      <c r="R130" s="16" t="s">
        <v>35</v>
      </c>
      <c r="S130" s="16">
        <v>7622280197</v>
      </c>
      <c r="T130" s="16" t="s">
        <v>287</v>
      </c>
    </row>
    <row r="131" spans="1:27" ht="13.2" hidden="1" x14ac:dyDescent="0.25">
      <c r="A131" s="15" t="s">
        <v>110</v>
      </c>
      <c r="C131" s="16" t="s">
        <v>25</v>
      </c>
      <c r="D131" s="23" t="s">
        <v>769</v>
      </c>
      <c r="E131" s="16" t="s">
        <v>770</v>
      </c>
      <c r="F131" s="18" t="s">
        <v>771</v>
      </c>
      <c r="G131" s="16">
        <v>1</v>
      </c>
      <c r="H131" s="19" t="s">
        <v>780</v>
      </c>
      <c r="I131" t="str">
        <f t="shared" si="0"/>
        <v>HOODIE RAGLAN SLEEVE / S / ALL PRINT</v>
      </c>
      <c r="J131" s="20" t="s">
        <v>495</v>
      </c>
      <c r="K131" s="20" t="s">
        <v>774</v>
      </c>
      <c r="L131" s="20" t="s">
        <v>775</v>
      </c>
      <c r="M131" s="16" t="s">
        <v>776</v>
      </c>
      <c r="O131" s="1" t="s">
        <v>777</v>
      </c>
      <c r="P131" s="18">
        <v>30528</v>
      </c>
      <c r="Q131" s="16" t="s">
        <v>286</v>
      </c>
      <c r="R131" s="16" t="s">
        <v>35</v>
      </c>
      <c r="S131" s="16">
        <v>7622280197</v>
      </c>
      <c r="T131" s="16" t="s">
        <v>287</v>
      </c>
    </row>
    <row r="132" spans="1:27" ht="13.2" x14ac:dyDescent="0.25">
      <c r="A132" s="29" t="s">
        <v>201</v>
      </c>
      <c r="C132" s="34" t="s">
        <v>202</v>
      </c>
      <c r="D132" s="34" t="s">
        <v>26</v>
      </c>
      <c r="E132" s="34" t="s">
        <v>781</v>
      </c>
      <c r="F132" s="18" t="s">
        <v>782</v>
      </c>
      <c r="G132" s="16">
        <v>1</v>
      </c>
      <c r="H132" s="19" t="s">
        <v>783</v>
      </c>
      <c r="I132" t="str">
        <f t="shared" si="0"/>
        <v>2XL / Full Print</v>
      </c>
      <c r="J132" s="20" t="s">
        <v>784</v>
      </c>
      <c r="K132" s="20" t="s">
        <v>785</v>
      </c>
      <c r="L132" s="20" t="s">
        <v>786</v>
      </c>
      <c r="M132" s="16" t="s">
        <v>787</v>
      </c>
      <c r="O132" s="1" t="s">
        <v>629</v>
      </c>
      <c r="P132" s="18">
        <v>85719</v>
      </c>
      <c r="Q132" s="16" t="s">
        <v>447</v>
      </c>
      <c r="R132" s="16" t="s">
        <v>35</v>
      </c>
      <c r="S132" s="16">
        <v>7638430593</v>
      </c>
      <c r="T132" s="16" t="s">
        <v>448</v>
      </c>
    </row>
    <row r="133" spans="1:27" ht="13.2" hidden="1" x14ac:dyDescent="0.25">
      <c r="A133" s="29" t="s">
        <v>86</v>
      </c>
      <c r="C133" s="16" t="s">
        <v>25</v>
      </c>
      <c r="D133" s="17" t="s">
        <v>26</v>
      </c>
      <c r="E133" s="16" t="s">
        <v>788</v>
      </c>
      <c r="F133" s="18" t="s">
        <v>789</v>
      </c>
      <c r="G133" s="16">
        <v>1</v>
      </c>
      <c r="H133" s="19" t="s">
        <v>790</v>
      </c>
      <c r="I133" t="str">
        <f t="shared" si="0"/>
        <v>HOODIE RAGLAN SLEEVE / L / All Print</v>
      </c>
      <c r="J133" s="20" t="s">
        <v>791</v>
      </c>
      <c r="K133" s="20" t="s">
        <v>792</v>
      </c>
      <c r="L133" s="20" t="s">
        <v>793</v>
      </c>
      <c r="M133" s="16"/>
      <c r="O133" s="1" t="s">
        <v>794</v>
      </c>
      <c r="P133" s="18">
        <v>77571</v>
      </c>
      <c r="Q133" s="16" t="s">
        <v>151</v>
      </c>
      <c r="R133" s="16" t="s">
        <v>35</v>
      </c>
      <c r="S133" s="16">
        <v>8326144150</v>
      </c>
      <c r="T133" s="16" t="s">
        <v>152</v>
      </c>
    </row>
    <row r="134" spans="1:27" ht="13.2" hidden="1" x14ac:dyDescent="0.25">
      <c r="A134" s="15" t="s">
        <v>110</v>
      </c>
      <c r="C134" s="16" t="s">
        <v>25</v>
      </c>
      <c r="D134" s="17" t="s">
        <v>26</v>
      </c>
      <c r="E134" s="16" t="s">
        <v>795</v>
      </c>
      <c r="F134" s="18" t="s">
        <v>571</v>
      </c>
      <c r="G134" s="16">
        <v>1</v>
      </c>
      <c r="H134" s="19" t="s">
        <v>796</v>
      </c>
      <c r="I134" t="str">
        <f t="shared" si="0"/>
        <v>AOP UNISEX HOODIE / XL / All Print</v>
      </c>
      <c r="J134" s="20" t="s">
        <v>797</v>
      </c>
      <c r="K134" s="20" t="s">
        <v>573</v>
      </c>
      <c r="L134" s="20" t="s">
        <v>574</v>
      </c>
      <c r="M134" s="16"/>
      <c r="O134" s="1" t="s">
        <v>575</v>
      </c>
      <c r="P134" s="18">
        <v>14211</v>
      </c>
      <c r="Q134" s="16" t="s">
        <v>305</v>
      </c>
      <c r="R134" s="16" t="s">
        <v>35</v>
      </c>
      <c r="S134" s="16">
        <v>7164958148</v>
      </c>
      <c r="T134" s="16" t="s">
        <v>306</v>
      </c>
    </row>
    <row r="135" spans="1:27" ht="13.2" hidden="1" x14ac:dyDescent="0.25">
      <c r="A135" s="15" t="s">
        <v>24</v>
      </c>
      <c r="C135" s="16" t="s">
        <v>25</v>
      </c>
      <c r="D135" s="17" t="s">
        <v>26</v>
      </c>
      <c r="E135" s="16" t="s">
        <v>798</v>
      </c>
      <c r="F135" s="18" t="s">
        <v>799</v>
      </c>
      <c r="G135" s="16">
        <v>1</v>
      </c>
      <c r="H135" s="19" t="s">
        <v>800</v>
      </c>
      <c r="I135" t="str">
        <f t="shared" si="0"/>
        <v>Welcome to our home roll for initiative doormat #v - M (18 x 24 inch) / Full print</v>
      </c>
      <c r="J135" s="20" t="s">
        <v>801</v>
      </c>
      <c r="K135" s="20" t="s">
        <v>802</v>
      </c>
      <c r="L135" s="20" t="s">
        <v>803</v>
      </c>
      <c r="M135" s="16"/>
      <c r="O135" s="1" t="s">
        <v>804</v>
      </c>
      <c r="P135" s="18">
        <v>96019</v>
      </c>
      <c r="Q135" s="16" t="s">
        <v>546</v>
      </c>
      <c r="R135" s="16" t="s">
        <v>35</v>
      </c>
      <c r="S135" s="16">
        <v>5625053456</v>
      </c>
      <c r="T135" s="16" t="s">
        <v>547</v>
      </c>
    </row>
    <row r="136" spans="1:27" ht="13.2" hidden="1" x14ac:dyDescent="0.25">
      <c r="A136" s="22" t="s">
        <v>86</v>
      </c>
      <c r="B136" s="3"/>
      <c r="C136" s="23" t="s">
        <v>25</v>
      </c>
      <c r="D136" s="23" t="s">
        <v>5</v>
      </c>
      <c r="E136" s="23" t="s">
        <v>805</v>
      </c>
      <c r="F136" s="24" t="s">
        <v>806</v>
      </c>
      <c r="G136" s="23">
        <v>1</v>
      </c>
      <c r="H136" s="25" t="s">
        <v>807</v>
      </c>
      <c r="I136" s="3" t="str">
        <f t="shared" si="0"/>
        <v>hirt - hoodie 3D #121121h - UNISEX T-SHIRT 3D / XL / All print</v>
      </c>
      <c r="J136" s="26" t="s">
        <v>808</v>
      </c>
      <c r="K136" s="26" t="s">
        <v>809</v>
      </c>
      <c r="L136" s="26" t="s">
        <v>810</v>
      </c>
      <c r="M136" s="23"/>
      <c r="N136" s="3"/>
      <c r="O136" s="27" t="s">
        <v>811</v>
      </c>
      <c r="P136" s="24">
        <v>60525</v>
      </c>
      <c r="Q136" s="23" t="s">
        <v>69</v>
      </c>
      <c r="R136" s="23" t="s">
        <v>35</v>
      </c>
      <c r="S136" s="23">
        <v>3363806284</v>
      </c>
      <c r="T136" s="23" t="s">
        <v>71</v>
      </c>
      <c r="U136" s="3"/>
      <c r="V136" s="3"/>
      <c r="W136" s="3"/>
      <c r="X136" s="3"/>
      <c r="Y136" s="3"/>
      <c r="Z136" s="3"/>
      <c r="AA136" s="3"/>
    </row>
    <row r="137" spans="1:27" ht="13.2" x14ac:dyDescent="0.25">
      <c r="A137" s="29" t="s">
        <v>201</v>
      </c>
      <c r="C137" s="16" t="s">
        <v>25</v>
      </c>
      <c r="D137" s="17" t="s">
        <v>26</v>
      </c>
      <c r="E137" s="16" t="s">
        <v>812</v>
      </c>
      <c r="F137" s="18" t="s">
        <v>813</v>
      </c>
      <c r="G137" s="16">
        <v>1</v>
      </c>
      <c r="H137" s="19" t="s">
        <v>814</v>
      </c>
      <c r="I137" t="str">
        <f t="shared" si="0"/>
        <v>HOODIE RAGLAN SLEEVE / M / All Print</v>
      </c>
      <c r="J137" s="20" t="s">
        <v>815</v>
      </c>
      <c r="K137" s="20" t="s">
        <v>816</v>
      </c>
      <c r="L137" s="20" t="s">
        <v>817</v>
      </c>
      <c r="M137" s="16"/>
      <c r="O137" s="1" t="s">
        <v>818</v>
      </c>
      <c r="P137" s="18">
        <v>21502</v>
      </c>
      <c r="Q137" s="16" t="s">
        <v>636</v>
      </c>
      <c r="R137" s="16" t="s">
        <v>35</v>
      </c>
      <c r="S137" s="16" t="s">
        <v>819</v>
      </c>
      <c r="T137" s="16" t="s">
        <v>637</v>
      </c>
    </row>
    <row r="138" spans="1:27" ht="15" hidden="1" customHeight="1" x14ac:dyDescent="0.25">
      <c r="A138" s="30" t="s">
        <v>120</v>
      </c>
      <c r="C138" s="16" t="s">
        <v>25</v>
      </c>
      <c r="D138" s="17" t="s">
        <v>26</v>
      </c>
      <c r="E138" s="16" t="s">
        <v>820</v>
      </c>
      <c r="F138" s="18" t="s">
        <v>821</v>
      </c>
      <c r="G138" s="16">
        <v>1</v>
      </c>
      <c r="H138" s="19" t="s">
        <v>822</v>
      </c>
      <c r="I138" t="str">
        <f t="shared" si="0"/>
        <v>XL / Full Print</v>
      </c>
      <c r="J138" s="20" t="s">
        <v>823</v>
      </c>
      <c r="K138" s="20" t="s">
        <v>824</v>
      </c>
      <c r="L138" s="20" t="s">
        <v>825</v>
      </c>
      <c r="M138" s="16"/>
      <c r="O138" s="1" t="s">
        <v>826</v>
      </c>
      <c r="P138" s="18">
        <v>17042</v>
      </c>
      <c r="Q138" s="16" t="s">
        <v>422</v>
      </c>
      <c r="R138" s="16" t="s">
        <v>35</v>
      </c>
      <c r="S138" s="16">
        <v>7172224470</v>
      </c>
      <c r="T138" s="16" t="s">
        <v>423</v>
      </c>
    </row>
    <row r="139" spans="1:27" ht="13.2" hidden="1" x14ac:dyDescent="0.25">
      <c r="A139" s="30" t="s">
        <v>120</v>
      </c>
      <c r="C139" s="16" t="s">
        <v>25</v>
      </c>
      <c r="D139" s="17" t="s">
        <v>26</v>
      </c>
      <c r="E139" s="16" t="s">
        <v>820</v>
      </c>
      <c r="F139" s="18" t="s">
        <v>821</v>
      </c>
      <c r="G139" s="16">
        <v>1</v>
      </c>
      <c r="H139" s="19" t="s">
        <v>827</v>
      </c>
      <c r="I139" t="str">
        <f t="shared" si="0"/>
        <v>HOODIE RAGLAN SLEEVE / 2XL / All Print</v>
      </c>
      <c r="J139" s="20" t="s">
        <v>828</v>
      </c>
      <c r="K139" s="20" t="s">
        <v>824</v>
      </c>
      <c r="L139" s="20" t="s">
        <v>825</v>
      </c>
      <c r="M139" s="16"/>
      <c r="O139" s="1" t="s">
        <v>826</v>
      </c>
      <c r="P139" s="18">
        <v>17042</v>
      </c>
      <c r="Q139" s="16" t="s">
        <v>422</v>
      </c>
      <c r="R139" s="16" t="s">
        <v>35</v>
      </c>
      <c r="S139" s="16">
        <v>7172224470</v>
      </c>
      <c r="T139" s="16" t="s">
        <v>423</v>
      </c>
    </row>
    <row r="140" spans="1:27" ht="13.2" hidden="1" x14ac:dyDescent="0.25">
      <c r="A140" s="30" t="s">
        <v>120</v>
      </c>
      <c r="C140" s="16" t="s">
        <v>202</v>
      </c>
      <c r="D140" s="17" t="s">
        <v>26</v>
      </c>
      <c r="E140" s="16" t="s">
        <v>829</v>
      </c>
      <c r="F140" s="18" t="s">
        <v>830</v>
      </c>
      <c r="G140" s="16">
        <v>1</v>
      </c>
      <c r="H140" s="19" t="s">
        <v>831</v>
      </c>
      <c r="I140" t="str">
        <f t="shared" si="0"/>
        <v>20 Oz / All print</v>
      </c>
      <c r="J140" s="20" t="s">
        <v>832</v>
      </c>
      <c r="K140" s="20" t="s">
        <v>833</v>
      </c>
      <c r="L140" s="20" t="s">
        <v>834</v>
      </c>
      <c r="M140" s="16"/>
      <c r="O140" s="1" t="s">
        <v>835</v>
      </c>
      <c r="P140" s="18">
        <v>84651</v>
      </c>
      <c r="Q140" s="16" t="s">
        <v>836</v>
      </c>
      <c r="R140" s="16" t="s">
        <v>35</v>
      </c>
      <c r="S140" s="16">
        <v>8019213264</v>
      </c>
      <c r="T140" s="16" t="s">
        <v>837</v>
      </c>
    </row>
    <row r="141" spans="1:27" ht="13.2" hidden="1" x14ac:dyDescent="0.25">
      <c r="A141" s="30" t="s">
        <v>120</v>
      </c>
      <c r="C141" s="16" t="s">
        <v>202</v>
      </c>
      <c r="D141" s="17" t="s">
        <v>26</v>
      </c>
      <c r="E141" s="16" t="s">
        <v>829</v>
      </c>
      <c r="F141" s="18" t="s">
        <v>830</v>
      </c>
      <c r="G141" s="16">
        <v>1</v>
      </c>
      <c r="H141" s="19" t="s">
        <v>838</v>
      </c>
      <c r="I141" t="str">
        <f t="shared" si="0"/>
        <v>20 oz / All print</v>
      </c>
      <c r="J141" s="20" t="s">
        <v>718</v>
      </c>
      <c r="K141" s="20" t="s">
        <v>833</v>
      </c>
      <c r="L141" s="20" t="s">
        <v>834</v>
      </c>
      <c r="M141" s="16"/>
      <c r="O141" s="1" t="s">
        <v>835</v>
      </c>
      <c r="P141" s="18">
        <v>84651</v>
      </c>
      <c r="Q141" s="16" t="s">
        <v>836</v>
      </c>
      <c r="R141" s="16" t="s">
        <v>35</v>
      </c>
      <c r="S141" s="16">
        <v>8019213264</v>
      </c>
      <c r="T141" s="16" t="s">
        <v>837</v>
      </c>
    </row>
    <row r="142" spans="1:27" ht="13.2" hidden="1" x14ac:dyDescent="0.25">
      <c r="A142" s="22" t="s">
        <v>86</v>
      </c>
      <c r="B142" s="3"/>
      <c r="C142" s="16" t="s">
        <v>61</v>
      </c>
      <c r="D142" s="23" t="s">
        <v>26</v>
      </c>
      <c r="E142" s="23" t="s">
        <v>839</v>
      </c>
      <c r="F142" s="24" t="s">
        <v>840</v>
      </c>
      <c r="G142" s="23">
        <v>1</v>
      </c>
      <c r="H142" s="25" t="s">
        <v>841</v>
      </c>
      <c r="I142" s="3" t="str">
        <f t="shared" si="0"/>
        <v>Fleece hoodie / L / Black</v>
      </c>
      <c r="J142" s="26" t="s">
        <v>842</v>
      </c>
      <c r="K142" s="26" t="s">
        <v>843</v>
      </c>
      <c r="L142" s="26" t="s">
        <v>844</v>
      </c>
      <c r="M142" s="23"/>
      <c r="N142" s="3"/>
      <c r="O142" s="27" t="s">
        <v>845</v>
      </c>
      <c r="P142" s="24" t="s">
        <v>846</v>
      </c>
      <c r="Q142" s="23" t="s">
        <v>236</v>
      </c>
      <c r="R142" s="23" t="s">
        <v>237</v>
      </c>
      <c r="S142" s="23">
        <v>5148807366</v>
      </c>
      <c r="T142" s="23" t="s">
        <v>238</v>
      </c>
      <c r="U142" s="3"/>
      <c r="V142" s="3"/>
      <c r="W142" s="3"/>
      <c r="X142" s="3"/>
      <c r="Y142" s="3"/>
      <c r="Z142" s="3"/>
      <c r="AA142" s="3"/>
    </row>
    <row r="143" spans="1:27" ht="13.2" hidden="1" x14ac:dyDescent="0.25">
      <c r="A143" s="32" t="s">
        <v>60</v>
      </c>
      <c r="C143" s="16" t="s">
        <v>25</v>
      </c>
      <c r="D143" s="17" t="s">
        <v>26</v>
      </c>
      <c r="E143" s="16" t="s">
        <v>847</v>
      </c>
      <c r="F143" s="18" t="s">
        <v>848</v>
      </c>
      <c r="G143" s="16">
        <v>1</v>
      </c>
      <c r="H143" s="19" t="s">
        <v>849</v>
      </c>
      <c r="I143" t="str">
        <f t="shared" si="0"/>
        <v>hirt - hoodie 3D #l - UNISEX T-SHIRT 3D / XL / All print</v>
      </c>
      <c r="J143" s="20" t="s">
        <v>808</v>
      </c>
      <c r="K143" s="20" t="s">
        <v>850</v>
      </c>
      <c r="L143" s="20" t="s">
        <v>851</v>
      </c>
      <c r="M143" s="16"/>
      <c r="O143" s="1" t="s">
        <v>852</v>
      </c>
      <c r="P143" s="18">
        <v>29464</v>
      </c>
      <c r="Q143" s="16" t="s">
        <v>129</v>
      </c>
      <c r="R143" s="16" t="s">
        <v>35</v>
      </c>
      <c r="S143" s="16">
        <v>6128771839</v>
      </c>
      <c r="T143" s="16" t="s">
        <v>130</v>
      </c>
    </row>
    <row r="144" spans="1:27" ht="13.2" hidden="1" x14ac:dyDescent="0.25">
      <c r="A144" s="30" t="s">
        <v>853</v>
      </c>
      <c r="C144" s="16" t="s">
        <v>25</v>
      </c>
      <c r="D144" s="23" t="s">
        <v>769</v>
      </c>
      <c r="E144" s="16" t="s">
        <v>854</v>
      </c>
      <c r="F144" s="18" t="s">
        <v>855</v>
      </c>
      <c r="G144" s="16">
        <v>1</v>
      </c>
      <c r="H144" s="19" t="s">
        <v>856</v>
      </c>
      <c r="I144" t="str">
        <f t="shared" si="0"/>
        <v>L / Full Print</v>
      </c>
      <c r="J144" s="20" t="s">
        <v>857</v>
      </c>
      <c r="K144" s="20" t="s">
        <v>858</v>
      </c>
      <c r="L144" s="20" t="s">
        <v>859</v>
      </c>
      <c r="M144" s="16"/>
      <c r="O144" s="1" t="s">
        <v>860</v>
      </c>
      <c r="P144" s="18">
        <v>90029</v>
      </c>
      <c r="Q144" s="16" t="s">
        <v>546</v>
      </c>
      <c r="R144" s="16" t="s">
        <v>35</v>
      </c>
      <c r="S144" s="16">
        <v>3232020854</v>
      </c>
      <c r="T144" s="16" t="s">
        <v>547</v>
      </c>
    </row>
    <row r="145" spans="1:27" ht="13.2" hidden="1" x14ac:dyDescent="0.25">
      <c r="A145" s="15" t="s">
        <v>110</v>
      </c>
      <c r="C145" s="16" t="s">
        <v>25</v>
      </c>
      <c r="D145" s="23" t="s">
        <v>769</v>
      </c>
      <c r="E145" s="16" t="s">
        <v>854</v>
      </c>
      <c r="F145" s="18" t="s">
        <v>855</v>
      </c>
      <c r="G145" s="16">
        <v>1</v>
      </c>
      <c r="H145" s="19" t="s">
        <v>861</v>
      </c>
      <c r="I145" t="str">
        <f t="shared" si="0"/>
        <v>S / Full Print</v>
      </c>
      <c r="J145" s="20" t="s">
        <v>862</v>
      </c>
      <c r="K145" s="20" t="s">
        <v>858</v>
      </c>
      <c r="L145" s="20" t="s">
        <v>859</v>
      </c>
      <c r="M145" s="16"/>
      <c r="O145" s="1" t="s">
        <v>860</v>
      </c>
      <c r="P145" s="18">
        <v>90029</v>
      </c>
      <c r="Q145" s="16" t="s">
        <v>546</v>
      </c>
      <c r="R145" s="16" t="s">
        <v>35</v>
      </c>
      <c r="S145" s="16">
        <v>3232020854</v>
      </c>
      <c r="T145" s="16" t="s">
        <v>547</v>
      </c>
    </row>
    <row r="146" spans="1:27" ht="13.2" hidden="1" x14ac:dyDescent="0.25">
      <c r="A146" s="30" t="s">
        <v>120</v>
      </c>
      <c r="C146" s="16" t="s">
        <v>191</v>
      </c>
      <c r="D146" s="17" t="s">
        <v>26</v>
      </c>
      <c r="E146" s="16" t="s">
        <v>863</v>
      </c>
      <c r="F146" s="18" t="s">
        <v>864</v>
      </c>
      <c r="G146" s="16">
        <v>1</v>
      </c>
      <c r="H146" s="19" t="s">
        <v>865</v>
      </c>
      <c r="I146" t="str">
        <f t="shared" si="0"/>
        <v>12X18in</v>
      </c>
      <c r="J146" s="20" t="s">
        <v>866</v>
      </c>
      <c r="K146" s="20" t="s">
        <v>867</v>
      </c>
      <c r="L146" s="20" t="s">
        <v>868</v>
      </c>
      <c r="M146" s="16" t="s">
        <v>869</v>
      </c>
      <c r="O146" s="1" t="s">
        <v>870</v>
      </c>
      <c r="P146" s="18">
        <v>18104</v>
      </c>
      <c r="Q146" s="16" t="s">
        <v>422</v>
      </c>
      <c r="R146" s="16" t="s">
        <v>35</v>
      </c>
      <c r="S146" s="16">
        <v>2033391834</v>
      </c>
      <c r="T146" s="16" t="s">
        <v>423</v>
      </c>
    </row>
    <row r="147" spans="1:27" ht="13.2" x14ac:dyDescent="0.25">
      <c r="A147" s="35" t="s">
        <v>201</v>
      </c>
      <c r="B147" s="36"/>
      <c r="C147" s="34" t="s">
        <v>202</v>
      </c>
      <c r="D147" s="34" t="s">
        <v>26</v>
      </c>
      <c r="E147" s="34" t="s">
        <v>871</v>
      </c>
      <c r="F147" s="37" t="s">
        <v>872</v>
      </c>
      <c r="G147" s="34">
        <v>1</v>
      </c>
      <c r="H147" s="38" t="s">
        <v>873</v>
      </c>
      <c r="I147" s="36" t="str">
        <f t="shared" si="0"/>
        <v>L / Full Print</v>
      </c>
      <c r="J147" s="39" t="s">
        <v>874</v>
      </c>
      <c r="K147" s="39" t="s">
        <v>875</v>
      </c>
      <c r="L147" s="39" t="s">
        <v>876</v>
      </c>
      <c r="M147" s="34"/>
      <c r="N147" s="36"/>
      <c r="O147" s="40" t="s">
        <v>877</v>
      </c>
      <c r="P147" s="37">
        <v>6706</v>
      </c>
      <c r="Q147" s="34" t="s">
        <v>82</v>
      </c>
      <c r="R147" s="34" t="s">
        <v>35</v>
      </c>
      <c r="S147" s="34">
        <v>7875053091</v>
      </c>
      <c r="T147" s="34" t="s">
        <v>83</v>
      </c>
      <c r="U147" s="36"/>
      <c r="V147" s="36"/>
      <c r="W147" s="36"/>
      <c r="X147" s="36"/>
      <c r="Y147" s="36"/>
      <c r="Z147" s="36"/>
      <c r="AA147" s="36"/>
    </row>
    <row r="148" spans="1:27" ht="13.2" hidden="1" x14ac:dyDescent="0.25">
      <c r="A148" s="30" t="s">
        <v>120</v>
      </c>
      <c r="C148" s="16" t="s">
        <v>25</v>
      </c>
      <c r="D148" s="17" t="s">
        <v>26</v>
      </c>
      <c r="E148" s="16" t="s">
        <v>878</v>
      </c>
      <c r="F148" s="18" t="s">
        <v>879</v>
      </c>
      <c r="G148" s="16">
        <v>1</v>
      </c>
      <c r="H148" s="19" t="s">
        <v>880</v>
      </c>
      <c r="I148" t="str">
        <f t="shared" si="0"/>
        <v>HOODIE RAGLAN SLEEVE / 2XL / All Print</v>
      </c>
      <c r="J148" s="20" t="s">
        <v>881</v>
      </c>
      <c r="K148" s="20" t="s">
        <v>882</v>
      </c>
      <c r="L148" s="20" t="s">
        <v>883</v>
      </c>
      <c r="M148" s="16"/>
      <c r="O148" s="1" t="s">
        <v>884</v>
      </c>
      <c r="P148" s="18">
        <v>78621</v>
      </c>
      <c r="Q148" s="16" t="s">
        <v>151</v>
      </c>
      <c r="R148" s="16" t="s">
        <v>35</v>
      </c>
      <c r="S148" s="16">
        <v>5126591378</v>
      </c>
      <c r="T148" s="16" t="s">
        <v>152</v>
      </c>
    </row>
    <row r="149" spans="1:27" ht="13.2" hidden="1" x14ac:dyDescent="0.25">
      <c r="A149" s="29" t="s">
        <v>86</v>
      </c>
      <c r="C149" s="16" t="s">
        <v>25</v>
      </c>
      <c r="D149" s="17" t="s">
        <v>26</v>
      </c>
      <c r="E149" s="16" t="s">
        <v>885</v>
      </c>
      <c r="F149" s="18" t="s">
        <v>886</v>
      </c>
      <c r="G149" s="16">
        <v>1</v>
      </c>
      <c r="H149" s="19" t="s">
        <v>887</v>
      </c>
      <c r="I149" t="str">
        <f t="shared" si="0"/>
        <v>AOP Unisex Raglan Hoodie / L / All print</v>
      </c>
      <c r="J149" s="20" t="s">
        <v>888</v>
      </c>
      <c r="K149" s="20" t="s">
        <v>889</v>
      </c>
      <c r="L149" s="20" t="s">
        <v>890</v>
      </c>
      <c r="M149" s="16"/>
      <c r="O149" s="1" t="s">
        <v>891</v>
      </c>
      <c r="P149" s="18">
        <v>50536</v>
      </c>
      <c r="Q149" s="16" t="s">
        <v>892</v>
      </c>
      <c r="R149" s="16" t="s">
        <v>35</v>
      </c>
      <c r="S149" s="16">
        <v>7123581425</v>
      </c>
      <c r="T149" s="16" t="s">
        <v>893</v>
      </c>
    </row>
    <row r="150" spans="1:27" ht="13.2" hidden="1" x14ac:dyDescent="0.25">
      <c r="A150" s="29" t="s">
        <v>86</v>
      </c>
      <c r="C150" s="16" t="s">
        <v>25</v>
      </c>
      <c r="D150" s="17" t="s">
        <v>26</v>
      </c>
      <c r="E150" s="16" t="s">
        <v>885</v>
      </c>
      <c r="F150" s="18" t="s">
        <v>886</v>
      </c>
      <c r="G150" s="16">
        <v>1</v>
      </c>
      <c r="H150" s="19" t="s">
        <v>894</v>
      </c>
      <c r="I150" t="str">
        <f t="shared" si="0"/>
        <v>AOP Unisex Raglan Hoodie / XL / All print</v>
      </c>
      <c r="J150" s="20" t="s">
        <v>808</v>
      </c>
      <c r="K150" s="20" t="s">
        <v>889</v>
      </c>
      <c r="L150" s="20" t="s">
        <v>890</v>
      </c>
      <c r="M150" s="16"/>
      <c r="O150" s="1" t="s">
        <v>891</v>
      </c>
      <c r="P150" s="18">
        <v>50536</v>
      </c>
      <c r="Q150" s="16" t="s">
        <v>892</v>
      </c>
      <c r="R150" s="16" t="s">
        <v>35</v>
      </c>
      <c r="S150" s="16">
        <v>7123581425</v>
      </c>
      <c r="T150" s="16" t="s">
        <v>893</v>
      </c>
    </row>
    <row r="151" spans="1:27" ht="13.2" hidden="1" x14ac:dyDescent="0.25">
      <c r="A151" s="29" t="s">
        <v>86</v>
      </c>
      <c r="C151" s="16" t="s">
        <v>202</v>
      </c>
      <c r="D151" s="17" t="s">
        <v>26</v>
      </c>
      <c r="E151" s="16" t="s">
        <v>895</v>
      </c>
      <c r="F151" s="18" t="s">
        <v>896</v>
      </c>
      <c r="G151" s="16">
        <v>1</v>
      </c>
      <c r="H151" s="19" t="s">
        <v>897</v>
      </c>
      <c r="I151" t="str">
        <f t="shared" si="0"/>
        <v>1pcs / All print</v>
      </c>
      <c r="J151" s="20" t="s">
        <v>898</v>
      </c>
      <c r="K151" s="20" t="s">
        <v>899</v>
      </c>
      <c r="L151" s="20" t="s">
        <v>900</v>
      </c>
      <c r="M151" s="16"/>
      <c r="O151" s="1" t="s">
        <v>901</v>
      </c>
      <c r="P151" s="18">
        <v>80125</v>
      </c>
      <c r="Q151" s="16" t="s">
        <v>430</v>
      </c>
      <c r="R151" s="16" t="s">
        <v>35</v>
      </c>
      <c r="S151" s="16" t="s">
        <v>902</v>
      </c>
      <c r="T151" s="16" t="s">
        <v>432</v>
      </c>
    </row>
    <row r="152" spans="1:27" ht="13.2" hidden="1" x14ac:dyDescent="0.25">
      <c r="A152" s="15" t="s">
        <v>110</v>
      </c>
      <c r="C152" s="16" t="s">
        <v>191</v>
      </c>
      <c r="D152" s="17" t="s">
        <v>26</v>
      </c>
      <c r="E152" s="16" t="s">
        <v>903</v>
      </c>
      <c r="F152" s="18" t="s">
        <v>904</v>
      </c>
      <c r="G152" s="16">
        <v>1</v>
      </c>
      <c r="H152" s="19" t="s">
        <v>905</v>
      </c>
      <c r="I152" t="str">
        <f t="shared" si="0"/>
        <v>12X18in</v>
      </c>
      <c r="J152" s="20" t="s">
        <v>906</v>
      </c>
      <c r="K152" s="20" t="s">
        <v>907</v>
      </c>
      <c r="L152" s="20" t="s">
        <v>908</v>
      </c>
      <c r="M152" s="16"/>
      <c r="O152" s="1" t="s">
        <v>909</v>
      </c>
      <c r="P152" s="18">
        <v>88001</v>
      </c>
      <c r="Q152" s="16" t="s">
        <v>910</v>
      </c>
      <c r="R152" s="16" t="s">
        <v>35</v>
      </c>
      <c r="S152" s="16">
        <v>5752223501</v>
      </c>
      <c r="T152" s="16" t="s">
        <v>911</v>
      </c>
    </row>
    <row r="153" spans="1:27" ht="13.2" hidden="1" x14ac:dyDescent="0.25">
      <c r="A153" s="21" t="s">
        <v>548</v>
      </c>
      <c r="C153" s="16" t="s">
        <v>191</v>
      </c>
      <c r="D153" s="17" t="s">
        <v>26</v>
      </c>
      <c r="E153" s="16" t="s">
        <v>912</v>
      </c>
      <c r="F153" s="18" t="s">
        <v>913</v>
      </c>
      <c r="G153" s="16">
        <v>1</v>
      </c>
      <c r="H153" s="19" t="s">
        <v>914</v>
      </c>
      <c r="I153" t="str">
        <f t="shared" si="0"/>
        <v>16X24in</v>
      </c>
      <c r="J153" s="20" t="s">
        <v>411</v>
      </c>
      <c r="K153" s="20" t="s">
        <v>915</v>
      </c>
      <c r="L153" s="20" t="s">
        <v>916</v>
      </c>
      <c r="M153" s="16"/>
      <c r="O153" s="1" t="s">
        <v>917</v>
      </c>
      <c r="P153" s="18">
        <v>29730</v>
      </c>
      <c r="Q153" s="16" t="s">
        <v>129</v>
      </c>
      <c r="R153" s="16" t="s">
        <v>35</v>
      </c>
      <c r="S153" s="16">
        <v>8032426983</v>
      </c>
      <c r="T153" s="16" t="s">
        <v>130</v>
      </c>
    </row>
    <row r="154" spans="1:27" ht="13.2" hidden="1" x14ac:dyDescent="0.25">
      <c r="A154" s="15" t="s">
        <v>24</v>
      </c>
      <c r="C154" s="16" t="s">
        <v>25</v>
      </c>
      <c r="D154" s="17" t="s">
        <v>26</v>
      </c>
      <c r="E154" s="16" t="s">
        <v>918</v>
      </c>
      <c r="F154" s="18" t="s">
        <v>919</v>
      </c>
      <c r="G154" s="16">
        <v>1</v>
      </c>
      <c r="H154" s="19" t="s">
        <v>920</v>
      </c>
      <c r="I154" t="str">
        <f t="shared" si="0"/>
        <v>AOP Unisex Raglan Hoodie / 2XL / All print</v>
      </c>
      <c r="J154" s="20" t="s">
        <v>921</v>
      </c>
      <c r="K154" s="20" t="s">
        <v>922</v>
      </c>
      <c r="L154" s="20" t="s">
        <v>923</v>
      </c>
      <c r="M154" s="16" t="s">
        <v>924</v>
      </c>
      <c r="O154" s="1" t="s">
        <v>925</v>
      </c>
      <c r="P154" s="18">
        <v>7940</v>
      </c>
      <c r="Q154" s="16" t="s">
        <v>464</v>
      </c>
      <c r="R154" s="16" t="s">
        <v>35</v>
      </c>
      <c r="S154" s="16">
        <v>9735086756</v>
      </c>
      <c r="T154" s="16" t="s">
        <v>465</v>
      </c>
    </row>
    <row r="155" spans="1:27" ht="13.2" hidden="1" x14ac:dyDescent="0.25">
      <c r="A155" s="29" t="s">
        <v>86</v>
      </c>
      <c r="C155" s="16" t="s">
        <v>25</v>
      </c>
      <c r="D155" s="17" t="s">
        <v>26</v>
      </c>
      <c r="E155" s="16" t="s">
        <v>918</v>
      </c>
      <c r="F155" s="18" t="s">
        <v>919</v>
      </c>
      <c r="G155" s="16">
        <v>1</v>
      </c>
      <c r="H155" s="19" t="s">
        <v>926</v>
      </c>
      <c r="I155" t="str">
        <f t="shared" si="0"/>
        <v>AOP Unisex Raglan Hoodie / 2XL / All print</v>
      </c>
      <c r="J155" s="20" t="s">
        <v>927</v>
      </c>
      <c r="K155" s="20" t="s">
        <v>922</v>
      </c>
      <c r="L155" s="20" t="s">
        <v>923</v>
      </c>
      <c r="M155" s="16" t="s">
        <v>924</v>
      </c>
      <c r="O155" s="1" t="s">
        <v>925</v>
      </c>
      <c r="P155" s="18">
        <v>7940</v>
      </c>
      <c r="Q155" s="16" t="s">
        <v>464</v>
      </c>
      <c r="R155" s="16" t="s">
        <v>35</v>
      </c>
      <c r="S155" s="16">
        <v>9735086756</v>
      </c>
      <c r="T155" s="16" t="s">
        <v>465</v>
      </c>
    </row>
    <row r="156" spans="1:27" ht="13.2" hidden="1" x14ac:dyDescent="0.25">
      <c r="A156" s="15" t="s">
        <v>24</v>
      </c>
      <c r="C156" s="16" t="s">
        <v>61</v>
      </c>
      <c r="D156" s="17" t="s">
        <v>26</v>
      </c>
      <c r="E156" s="16" t="s">
        <v>928</v>
      </c>
      <c r="F156" s="18" t="s">
        <v>929</v>
      </c>
      <c r="G156" s="16">
        <v>1</v>
      </c>
      <c r="H156" s="19" t="s">
        <v>930</v>
      </c>
      <c r="I156" t="str">
        <f t="shared" si="0"/>
        <v>AOP Unisex Joggers / L / Black</v>
      </c>
      <c r="J156" s="20" t="s">
        <v>754</v>
      </c>
      <c r="K156" s="20" t="s">
        <v>931</v>
      </c>
      <c r="L156" s="20" t="s">
        <v>932</v>
      </c>
      <c r="M156" s="16"/>
      <c r="O156" s="1" t="s">
        <v>933</v>
      </c>
      <c r="P156" s="18">
        <v>76180</v>
      </c>
      <c r="Q156" s="16" t="s">
        <v>151</v>
      </c>
      <c r="R156" s="16" t="s">
        <v>35</v>
      </c>
      <c r="S156" s="16">
        <v>8178073037</v>
      </c>
      <c r="T156" s="16" t="s">
        <v>152</v>
      </c>
    </row>
    <row r="157" spans="1:27" ht="13.2" hidden="1" x14ac:dyDescent="0.25">
      <c r="A157" s="29" t="s">
        <v>86</v>
      </c>
      <c r="C157" s="16" t="s">
        <v>25</v>
      </c>
      <c r="D157" s="17" t="s">
        <v>26</v>
      </c>
      <c r="E157" s="16" t="s">
        <v>928</v>
      </c>
      <c r="F157" s="18" t="s">
        <v>929</v>
      </c>
      <c r="G157" s="16">
        <v>1</v>
      </c>
      <c r="H157" s="19" t="s">
        <v>934</v>
      </c>
      <c r="I157" t="str">
        <f t="shared" si="0"/>
        <v>AOP Unisex Raglan Zip Hoodie / L / All print</v>
      </c>
      <c r="J157" s="20" t="s">
        <v>935</v>
      </c>
      <c r="K157" s="20" t="s">
        <v>931</v>
      </c>
      <c r="L157" s="20" t="s">
        <v>932</v>
      </c>
      <c r="M157" s="16"/>
      <c r="O157" s="1" t="s">
        <v>933</v>
      </c>
      <c r="P157" s="18">
        <v>76180</v>
      </c>
      <c r="Q157" s="16" t="s">
        <v>151</v>
      </c>
      <c r="R157" s="16" t="s">
        <v>35</v>
      </c>
      <c r="S157" s="16">
        <v>8178073037</v>
      </c>
      <c r="T157" s="16" t="s">
        <v>152</v>
      </c>
    </row>
    <row r="158" spans="1:27" ht="13.2" hidden="1" x14ac:dyDescent="0.25">
      <c r="A158" s="15" t="s">
        <v>110</v>
      </c>
      <c r="C158" s="16" t="s">
        <v>25</v>
      </c>
      <c r="D158" s="17" t="s">
        <v>26</v>
      </c>
      <c r="E158" s="16" t="s">
        <v>936</v>
      </c>
      <c r="F158" s="18" t="s">
        <v>937</v>
      </c>
      <c r="G158" s="16">
        <v>1</v>
      </c>
      <c r="H158" s="19" t="s">
        <v>938</v>
      </c>
      <c r="I158" t="str">
        <f t="shared" si="0"/>
        <v>UNISEX HOODIE ZIP-UP / XL / All Print</v>
      </c>
      <c r="J158" s="20" t="s">
        <v>939</v>
      </c>
      <c r="K158" s="20" t="s">
        <v>940</v>
      </c>
      <c r="L158" s="20" t="s">
        <v>941</v>
      </c>
      <c r="M158" s="16"/>
      <c r="O158" s="1" t="s">
        <v>942</v>
      </c>
      <c r="P158" s="18">
        <v>80231</v>
      </c>
      <c r="Q158" s="16" t="s">
        <v>430</v>
      </c>
      <c r="R158" s="16" t="s">
        <v>35</v>
      </c>
      <c r="S158" s="16">
        <v>7203651578</v>
      </c>
      <c r="T158" s="16" t="s">
        <v>432</v>
      </c>
    </row>
    <row r="159" spans="1:27" ht="13.2" x14ac:dyDescent="0.25">
      <c r="A159" s="29" t="s">
        <v>201</v>
      </c>
      <c r="C159" s="16" t="s">
        <v>25</v>
      </c>
      <c r="D159" s="17" t="s">
        <v>26</v>
      </c>
      <c r="E159" s="16" t="s">
        <v>943</v>
      </c>
      <c r="F159" s="18" t="s">
        <v>944</v>
      </c>
      <c r="G159" s="16">
        <v>1</v>
      </c>
      <c r="H159" s="19" t="s">
        <v>945</v>
      </c>
      <c r="I159" t="str">
        <f t="shared" si="0"/>
        <v>Shorts / M / ALL PRINT</v>
      </c>
      <c r="J159" s="20" t="s">
        <v>946</v>
      </c>
      <c r="K159" s="20" t="s">
        <v>947</v>
      </c>
      <c r="L159" s="20" t="s">
        <v>948</v>
      </c>
      <c r="M159" s="16"/>
      <c r="O159" s="1" t="s">
        <v>949</v>
      </c>
      <c r="P159" s="18">
        <v>69143</v>
      </c>
      <c r="Q159" s="16" t="s">
        <v>722</v>
      </c>
      <c r="R159" s="16" t="s">
        <v>35</v>
      </c>
      <c r="S159" s="16">
        <v>5159794675</v>
      </c>
      <c r="T159" s="16" t="s">
        <v>723</v>
      </c>
    </row>
    <row r="160" spans="1:27" ht="13.2" x14ac:dyDescent="0.25">
      <c r="A160" s="22" t="s">
        <v>456</v>
      </c>
      <c r="B160" s="3"/>
      <c r="C160" s="16" t="s">
        <v>61</v>
      </c>
      <c r="D160" s="23" t="s">
        <v>26</v>
      </c>
      <c r="E160" s="23" t="s">
        <v>950</v>
      </c>
      <c r="F160" s="24" t="s">
        <v>951</v>
      </c>
      <c r="G160" s="23">
        <v>0</v>
      </c>
      <c r="H160" s="25" t="s">
        <v>952</v>
      </c>
      <c r="I160" s="3" t="str">
        <f t="shared" si="0"/>
        <v>Men / 12 / Blue</v>
      </c>
      <c r="J160" s="26" t="s">
        <v>460</v>
      </c>
      <c r="K160" s="26" t="s">
        <v>953</v>
      </c>
      <c r="L160" s="26" t="s">
        <v>954</v>
      </c>
      <c r="M160" s="23" t="s">
        <v>955</v>
      </c>
      <c r="N160" s="3"/>
      <c r="O160" s="27" t="s">
        <v>956</v>
      </c>
      <c r="P160" s="24">
        <v>80634</v>
      </c>
      <c r="Q160" s="23" t="s">
        <v>430</v>
      </c>
      <c r="R160" s="23" t="s">
        <v>35</v>
      </c>
      <c r="S160" s="23">
        <v>9705846422</v>
      </c>
      <c r="T160" s="23" t="s">
        <v>432</v>
      </c>
      <c r="U160" s="3"/>
      <c r="V160" s="3"/>
      <c r="W160" s="3"/>
      <c r="X160" s="3"/>
      <c r="Y160" s="3"/>
      <c r="Z160" s="3"/>
      <c r="AA160" s="3"/>
    </row>
    <row r="161" spans="1:27" ht="13.2" hidden="1" x14ac:dyDescent="0.25">
      <c r="A161" s="30" t="s">
        <v>120</v>
      </c>
      <c r="C161" s="16" t="s">
        <v>25</v>
      </c>
      <c r="D161" s="17" t="s">
        <v>26</v>
      </c>
      <c r="E161" s="16" t="s">
        <v>957</v>
      </c>
      <c r="F161" s="18" t="s">
        <v>958</v>
      </c>
      <c r="G161" s="16">
        <v>1</v>
      </c>
      <c r="H161" s="19" t="s">
        <v>959</v>
      </c>
      <c r="I161" t="str">
        <f t="shared" si="0"/>
        <v>Shorts / 2XL / Full Print</v>
      </c>
      <c r="J161" s="20" t="s">
        <v>960</v>
      </c>
      <c r="K161" s="20" t="s">
        <v>961</v>
      </c>
      <c r="L161" s="20" t="s">
        <v>962</v>
      </c>
      <c r="M161" s="16"/>
      <c r="O161" s="1" t="s">
        <v>161</v>
      </c>
      <c r="P161" s="18">
        <v>56143</v>
      </c>
      <c r="Q161" s="16" t="s">
        <v>963</v>
      </c>
      <c r="R161" s="16" t="s">
        <v>35</v>
      </c>
      <c r="S161" s="16">
        <v>5072364809</v>
      </c>
      <c r="T161" s="16" t="s">
        <v>964</v>
      </c>
    </row>
    <row r="162" spans="1:27" ht="13.2" hidden="1" x14ac:dyDescent="0.25">
      <c r="A162" s="29" t="s">
        <v>86</v>
      </c>
      <c r="C162" s="16" t="s">
        <v>25</v>
      </c>
      <c r="D162" s="17" t="s">
        <v>26</v>
      </c>
      <c r="E162" s="16" t="s">
        <v>965</v>
      </c>
      <c r="F162" s="18" t="s">
        <v>966</v>
      </c>
      <c r="G162" s="16">
        <v>1</v>
      </c>
      <c r="H162" s="19" t="s">
        <v>967</v>
      </c>
      <c r="I162" t="str">
        <f t="shared" si="0"/>
        <v>M / Full Print</v>
      </c>
      <c r="J162" s="20" t="s">
        <v>968</v>
      </c>
      <c r="K162" s="20" t="s">
        <v>969</v>
      </c>
      <c r="L162" s="20" t="s">
        <v>970</v>
      </c>
      <c r="M162" s="16" t="s">
        <v>971</v>
      </c>
      <c r="O162" s="1" t="s">
        <v>972</v>
      </c>
      <c r="P162" s="18">
        <v>37203</v>
      </c>
      <c r="Q162" s="16" t="s">
        <v>211</v>
      </c>
      <c r="R162" s="16" t="s">
        <v>35</v>
      </c>
      <c r="S162" s="16">
        <v>2404472055</v>
      </c>
      <c r="T162" s="16" t="s">
        <v>212</v>
      </c>
    </row>
    <row r="163" spans="1:27" ht="13.2" hidden="1" x14ac:dyDescent="0.25">
      <c r="A163" s="21" t="s">
        <v>38</v>
      </c>
      <c r="C163" s="16" t="s">
        <v>25</v>
      </c>
      <c r="D163" s="17" t="s">
        <v>26</v>
      </c>
      <c r="E163" s="16" t="s">
        <v>973</v>
      </c>
      <c r="F163" s="18" t="s">
        <v>974</v>
      </c>
      <c r="G163" s="16">
        <v>1</v>
      </c>
      <c r="H163" s="19" t="s">
        <v>975</v>
      </c>
      <c r="I163" t="str">
        <f t="shared" si="0"/>
        <v>hirt 3D #HD - L / Full Print</v>
      </c>
      <c r="J163" s="26" t="s">
        <v>976</v>
      </c>
      <c r="K163" s="20" t="s">
        <v>977</v>
      </c>
      <c r="L163" s="20" t="s">
        <v>978</v>
      </c>
      <c r="M163" s="16"/>
      <c r="O163" s="1" t="s">
        <v>979</v>
      </c>
      <c r="P163" s="18">
        <v>90605</v>
      </c>
      <c r="Q163" s="16" t="s">
        <v>546</v>
      </c>
      <c r="R163" s="16" t="s">
        <v>35</v>
      </c>
      <c r="S163" s="16">
        <v>5628469996</v>
      </c>
      <c r="T163" s="16" t="s">
        <v>547</v>
      </c>
    </row>
    <row r="164" spans="1:27" ht="13.2" hidden="1" x14ac:dyDescent="0.25">
      <c r="A164" s="28" t="s">
        <v>246</v>
      </c>
      <c r="C164" s="16" t="s">
        <v>25</v>
      </c>
      <c r="D164" s="17" t="s">
        <v>26</v>
      </c>
      <c r="E164" s="16" t="s">
        <v>980</v>
      </c>
      <c r="F164" s="18" t="s">
        <v>981</v>
      </c>
      <c r="G164" s="16">
        <v>1</v>
      </c>
      <c r="H164" s="19" t="s">
        <v>982</v>
      </c>
      <c r="I164" t="str">
        <f t="shared" si="0"/>
        <v>HOODIE RAGLAN SLEEVE / 4XL / All Print</v>
      </c>
      <c r="J164" s="20" t="s">
        <v>983</v>
      </c>
      <c r="K164" s="20" t="s">
        <v>984</v>
      </c>
      <c r="L164" s="20" t="s">
        <v>985</v>
      </c>
      <c r="M164" s="16"/>
      <c r="O164" s="1" t="s">
        <v>986</v>
      </c>
      <c r="P164" s="18" t="s">
        <v>987</v>
      </c>
      <c r="Q164" s="16" t="s">
        <v>236</v>
      </c>
      <c r="R164" s="16" t="s">
        <v>237</v>
      </c>
      <c r="S164" s="16">
        <v>8197276008</v>
      </c>
      <c r="T164" s="16" t="s">
        <v>238</v>
      </c>
    </row>
    <row r="165" spans="1:27" ht="13.2" hidden="1" x14ac:dyDescent="0.25">
      <c r="A165" s="29" t="s">
        <v>86</v>
      </c>
      <c r="C165" s="16" t="s">
        <v>25</v>
      </c>
      <c r="D165" s="17" t="s">
        <v>26</v>
      </c>
      <c r="E165" s="16" t="s">
        <v>980</v>
      </c>
      <c r="F165" s="18" t="s">
        <v>981</v>
      </c>
      <c r="G165" s="16">
        <v>1</v>
      </c>
      <c r="H165" s="19" t="s">
        <v>988</v>
      </c>
      <c r="I165" t="str">
        <f t="shared" si="0"/>
        <v>AOP Unisex Raglan Hoodie / 3XL / All print</v>
      </c>
      <c r="J165" s="20" t="s">
        <v>989</v>
      </c>
      <c r="K165" s="20" t="s">
        <v>984</v>
      </c>
      <c r="L165" s="20" t="s">
        <v>985</v>
      </c>
      <c r="M165" s="16"/>
      <c r="O165" s="1" t="s">
        <v>986</v>
      </c>
      <c r="P165" s="18" t="s">
        <v>987</v>
      </c>
      <c r="Q165" s="16" t="s">
        <v>236</v>
      </c>
      <c r="R165" s="16" t="s">
        <v>237</v>
      </c>
      <c r="S165" s="16">
        <v>8197276008</v>
      </c>
      <c r="T165" s="16" t="s">
        <v>238</v>
      </c>
    </row>
    <row r="166" spans="1:27" ht="13.2" hidden="1" x14ac:dyDescent="0.25">
      <c r="A166" s="32" t="s">
        <v>60</v>
      </c>
      <c r="C166" s="16" t="s">
        <v>61</v>
      </c>
      <c r="D166" s="17" t="s">
        <v>26</v>
      </c>
      <c r="E166" s="16" t="s">
        <v>990</v>
      </c>
      <c r="F166" s="18" t="s">
        <v>991</v>
      </c>
      <c r="G166" s="16">
        <v>1</v>
      </c>
      <c r="H166" s="19" t="s">
        <v>992</v>
      </c>
      <c r="I166" t="str">
        <f t="shared" si="0"/>
        <v>4XL / Full Print</v>
      </c>
      <c r="J166" s="20" t="s">
        <v>993</v>
      </c>
      <c r="K166" s="20" t="s">
        <v>994</v>
      </c>
      <c r="L166" s="20" t="s">
        <v>995</v>
      </c>
      <c r="M166" s="16"/>
      <c r="O166" s="1" t="s">
        <v>996</v>
      </c>
      <c r="P166" s="18">
        <v>93314</v>
      </c>
      <c r="Q166" s="16" t="s">
        <v>546</v>
      </c>
      <c r="R166" s="16" t="s">
        <v>35</v>
      </c>
      <c r="S166" s="16">
        <v>6613433385</v>
      </c>
      <c r="T166" s="16" t="s">
        <v>547</v>
      </c>
    </row>
    <row r="167" spans="1:27" ht="13.2" hidden="1" x14ac:dyDescent="0.25">
      <c r="A167" s="32" t="s">
        <v>60</v>
      </c>
      <c r="C167" s="16" t="s">
        <v>25</v>
      </c>
      <c r="D167" s="17" t="s">
        <v>26</v>
      </c>
      <c r="E167" s="16" t="s">
        <v>997</v>
      </c>
      <c r="F167" s="18" t="s">
        <v>998</v>
      </c>
      <c r="G167" s="16">
        <v>1</v>
      </c>
      <c r="H167" s="19" t="s">
        <v>299</v>
      </c>
      <c r="I167" t="str">
        <f t="shared" si="0"/>
        <v>HOODIE RAGLAN SLEEVE / XL / All Print</v>
      </c>
      <c r="J167" s="20" t="s">
        <v>300</v>
      </c>
      <c r="K167" s="20" t="s">
        <v>999</v>
      </c>
      <c r="L167" s="20" t="s">
        <v>1000</v>
      </c>
      <c r="M167" s="16"/>
      <c r="O167" s="1" t="s">
        <v>1001</v>
      </c>
      <c r="P167" s="18">
        <v>38063</v>
      </c>
      <c r="Q167" s="16" t="s">
        <v>211</v>
      </c>
      <c r="R167" s="16" t="s">
        <v>35</v>
      </c>
      <c r="S167" s="16">
        <v>7316123549</v>
      </c>
      <c r="T167" s="16" t="s">
        <v>212</v>
      </c>
    </row>
    <row r="168" spans="1:27" ht="13.2" hidden="1" x14ac:dyDescent="0.25">
      <c r="A168" s="15" t="s">
        <v>24</v>
      </c>
      <c r="C168" s="16" t="s">
        <v>25</v>
      </c>
      <c r="D168" s="17" t="s">
        <v>26</v>
      </c>
      <c r="E168" s="16" t="s">
        <v>1002</v>
      </c>
      <c r="F168" s="18" t="s">
        <v>1003</v>
      </c>
      <c r="G168" s="16">
        <v>1</v>
      </c>
      <c r="H168" s="19" t="s">
        <v>1004</v>
      </c>
      <c r="I168" t="str">
        <f t="shared" si="0"/>
        <v>Legging 3D - HOODIE RAGLAN SLEEVE / L / All Print</v>
      </c>
      <c r="J168" s="20" t="s">
        <v>1005</v>
      </c>
      <c r="K168" s="20" t="s">
        <v>1006</v>
      </c>
      <c r="L168" s="20" t="s">
        <v>1007</v>
      </c>
      <c r="M168" s="16" t="s">
        <v>1008</v>
      </c>
      <c r="O168" s="1" t="s">
        <v>1009</v>
      </c>
      <c r="P168" s="18">
        <v>95945</v>
      </c>
      <c r="Q168" s="16" t="s">
        <v>546</v>
      </c>
      <c r="R168" s="16" t="s">
        <v>35</v>
      </c>
      <c r="S168" s="16">
        <v>5303685367</v>
      </c>
      <c r="T168" s="16" t="s">
        <v>547</v>
      </c>
    </row>
    <row r="169" spans="1:27" ht="13.2" hidden="1" x14ac:dyDescent="0.25">
      <c r="A169" s="30" t="s">
        <v>120</v>
      </c>
      <c r="C169" s="16" t="s">
        <v>25</v>
      </c>
      <c r="D169" s="17" t="s">
        <v>26</v>
      </c>
      <c r="E169" s="16" t="s">
        <v>1010</v>
      </c>
      <c r="F169" s="18" t="s">
        <v>1011</v>
      </c>
      <c r="G169" s="16">
        <v>1</v>
      </c>
      <c r="H169" s="19" t="s">
        <v>1012</v>
      </c>
      <c r="I169" t="str">
        <f t="shared" si="0"/>
        <v>AOP Unisex Raglan Hoodie / M / All print</v>
      </c>
      <c r="J169" s="20" t="s">
        <v>1013</v>
      </c>
      <c r="K169" s="20" t="s">
        <v>1014</v>
      </c>
      <c r="L169" s="20" t="s">
        <v>1015</v>
      </c>
      <c r="M169" s="16"/>
      <c r="O169" s="1" t="s">
        <v>1016</v>
      </c>
      <c r="P169" s="18">
        <v>16354</v>
      </c>
      <c r="Q169" s="16" t="s">
        <v>422</v>
      </c>
      <c r="R169" s="16" t="s">
        <v>35</v>
      </c>
      <c r="S169" s="16">
        <v>8144289292</v>
      </c>
      <c r="T169" s="16" t="s">
        <v>423</v>
      </c>
    </row>
    <row r="170" spans="1:27" ht="13.2" hidden="1" x14ac:dyDescent="0.25">
      <c r="A170" s="30" t="s">
        <v>120</v>
      </c>
      <c r="C170" s="16" t="s">
        <v>25</v>
      </c>
      <c r="D170" s="17" t="s">
        <v>26</v>
      </c>
      <c r="E170" s="16" t="s">
        <v>1010</v>
      </c>
      <c r="F170" s="18" t="s">
        <v>1011</v>
      </c>
      <c r="G170" s="16">
        <v>1</v>
      </c>
      <c r="H170" s="19" t="s">
        <v>1012</v>
      </c>
      <c r="I170" t="str">
        <f t="shared" si="0"/>
        <v>AOP Unisex Raglan Hoodie / M / All print</v>
      </c>
      <c r="J170" s="20" t="s">
        <v>1013</v>
      </c>
      <c r="K170" s="20" t="s">
        <v>1014</v>
      </c>
      <c r="L170" s="20" t="s">
        <v>1015</v>
      </c>
      <c r="M170" s="16"/>
      <c r="O170" s="1" t="s">
        <v>1016</v>
      </c>
      <c r="P170" s="18">
        <v>16354</v>
      </c>
      <c r="Q170" s="16" t="s">
        <v>422</v>
      </c>
      <c r="R170" s="16" t="s">
        <v>35</v>
      </c>
      <c r="S170" s="16">
        <v>8144289292</v>
      </c>
      <c r="T170" s="16" t="s">
        <v>423</v>
      </c>
    </row>
    <row r="171" spans="1:27" ht="13.2" hidden="1" x14ac:dyDescent="0.25">
      <c r="A171" s="22" t="s">
        <v>309</v>
      </c>
      <c r="B171" s="3"/>
      <c r="C171" s="23" t="s">
        <v>25</v>
      </c>
      <c r="D171" s="23" t="s">
        <v>5</v>
      </c>
      <c r="E171" s="23" t="s">
        <v>1017</v>
      </c>
      <c r="F171" s="24" t="s">
        <v>1018</v>
      </c>
      <c r="G171" s="23">
        <v>1</v>
      </c>
      <c r="H171" s="25" t="s">
        <v>1019</v>
      </c>
      <c r="I171" s="3" t="str">
        <f t="shared" si="0"/>
        <v>Legging 3D #L - HOODIE RAGLAN SLEEVE / L / All Print</v>
      </c>
      <c r="J171" s="26" t="s">
        <v>495</v>
      </c>
      <c r="K171" s="26" t="s">
        <v>1020</v>
      </c>
      <c r="L171" s="26" t="s">
        <v>1021</v>
      </c>
      <c r="M171" s="23"/>
      <c r="N171" s="3"/>
      <c r="O171" s="27" t="s">
        <v>1022</v>
      </c>
      <c r="P171" s="24">
        <v>59330</v>
      </c>
      <c r="Q171" s="23" t="s">
        <v>1023</v>
      </c>
      <c r="R171" s="23" t="s">
        <v>35</v>
      </c>
      <c r="S171" s="23">
        <v>4069395830</v>
      </c>
      <c r="T171" s="23" t="s">
        <v>1024</v>
      </c>
      <c r="U171" s="3"/>
      <c r="V171" s="3"/>
      <c r="W171" s="3"/>
      <c r="X171" s="3"/>
      <c r="Y171" s="3"/>
      <c r="Z171" s="3"/>
      <c r="AA171" s="3"/>
    </row>
    <row r="172" spans="1:27" ht="13.2" hidden="1" x14ac:dyDescent="0.25">
      <c r="A172" s="29" t="s">
        <v>86</v>
      </c>
      <c r="C172" s="16" t="s">
        <v>61</v>
      </c>
      <c r="D172" s="17" t="s">
        <v>26</v>
      </c>
      <c r="E172" s="16" t="s">
        <v>1025</v>
      </c>
      <c r="F172" s="18" t="s">
        <v>1026</v>
      </c>
      <c r="G172" s="16">
        <v>1</v>
      </c>
      <c r="H172" s="19" t="s">
        <v>1027</v>
      </c>
      <c r="I172" t="str">
        <f t="shared" si="0"/>
        <v>2XL / BLACK</v>
      </c>
      <c r="J172" s="20" t="s">
        <v>109</v>
      </c>
      <c r="K172" s="20" t="s">
        <v>1028</v>
      </c>
      <c r="L172" s="20" t="s">
        <v>1029</v>
      </c>
      <c r="M172" s="16"/>
      <c r="O172" s="1" t="s">
        <v>1030</v>
      </c>
      <c r="P172" s="18" t="s">
        <v>1031</v>
      </c>
      <c r="Q172" s="16" t="s">
        <v>1032</v>
      </c>
      <c r="R172" s="16" t="s">
        <v>237</v>
      </c>
      <c r="S172" s="16">
        <v>5873374250</v>
      </c>
      <c r="T172" s="16" t="s">
        <v>1033</v>
      </c>
    </row>
    <row r="173" spans="1:27" ht="13.2" hidden="1" x14ac:dyDescent="0.25">
      <c r="A173" s="22" t="s">
        <v>38</v>
      </c>
      <c r="B173" s="3"/>
      <c r="C173" s="23" t="s">
        <v>25</v>
      </c>
      <c r="D173" s="23" t="s">
        <v>1034</v>
      </c>
      <c r="E173" s="23" t="s">
        <v>1035</v>
      </c>
      <c r="F173" s="24" t="s">
        <v>1036</v>
      </c>
      <c r="G173" s="23">
        <v>1</v>
      </c>
      <c r="H173" s="25" t="s">
        <v>48</v>
      </c>
      <c r="I173" s="3" t="str">
        <f t="shared" si="0"/>
        <v>AOP Unisex Raglan Hoodie / XL / All print</v>
      </c>
      <c r="J173" s="26" t="s">
        <v>42</v>
      </c>
      <c r="K173" s="26" t="s">
        <v>1037</v>
      </c>
      <c r="L173" s="26" t="s">
        <v>1038</v>
      </c>
      <c r="M173" s="23"/>
      <c r="N173" s="3"/>
      <c r="O173" s="27" t="s">
        <v>1039</v>
      </c>
      <c r="P173" s="24">
        <v>48146</v>
      </c>
      <c r="Q173" s="23" t="s">
        <v>94</v>
      </c>
      <c r="R173" s="23" t="s">
        <v>35</v>
      </c>
      <c r="S173" s="23">
        <v>3138506205</v>
      </c>
      <c r="T173" s="23" t="s">
        <v>95</v>
      </c>
      <c r="U173" s="3"/>
      <c r="V173" s="3"/>
      <c r="W173" s="3"/>
      <c r="X173" s="3"/>
      <c r="Y173" s="3"/>
      <c r="Z173" s="3"/>
      <c r="AA173" s="3"/>
    </row>
    <row r="174" spans="1:27" ht="13.2" hidden="1" x14ac:dyDescent="0.25">
      <c r="A174" s="22" t="s">
        <v>38</v>
      </c>
      <c r="B174" s="3"/>
      <c r="C174" s="23" t="s">
        <v>25</v>
      </c>
      <c r="D174" s="23" t="s">
        <v>5</v>
      </c>
      <c r="E174" s="23" t="s">
        <v>1035</v>
      </c>
      <c r="F174" s="24" t="s">
        <v>1036</v>
      </c>
      <c r="G174" s="23">
        <v>1</v>
      </c>
      <c r="H174" s="25" t="s">
        <v>1040</v>
      </c>
      <c r="I174" s="3" t="str">
        <f t="shared" si="0"/>
        <v>AOP Unisex Raglan Hoodie / XL / All print</v>
      </c>
      <c r="J174" s="26" t="s">
        <v>42</v>
      </c>
      <c r="K174" s="26" t="s">
        <v>1037</v>
      </c>
      <c r="L174" s="26" t="s">
        <v>1038</v>
      </c>
      <c r="M174" s="23"/>
      <c r="N174" s="3"/>
      <c r="O174" s="27" t="s">
        <v>1039</v>
      </c>
      <c r="P174" s="24">
        <v>48146</v>
      </c>
      <c r="Q174" s="23" t="s">
        <v>94</v>
      </c>
      <c r="R174" s="23" t="s">
        <v>35</v>
      </c>
      <c r="S174" s="23">
        <v>3138506205</v>
      </c>
      <c r="T174" s="23" t="s">
        <v>95</v>
      </c>
      <c r="U174" s="3"/>
      <c r="V174" s="3"/>
      <c r="W174" s="3"/>
      <c r="X174" s="3"/>
      <c r="Y174" s="3"/>
      <c r="Z174" s="3"/>
      <c r="AA174" s="3"/>
    </row>
    <row r="175" spans="1:27" ht="13.2" x14ac:dyDescent="0.25">
      <c r="A175" s="29" t="s">
        <v>201</v>
      </c>
      <c r="C175" s="16" t="s">
        <v>25</v>
      </c>
      <c r="D175" s="17" t="s">
        <v>26</v>
      </c>
      <c r="E175" s="16" t="s">
        <v>1041</v>
      </c>
      <c r="F175" s="18" t="s">
        <v>1042</v>
      </c>
      <c r="G175" s="16">
        <v>1</v>
      </c>
      <c r="H175" s="19" t="s">
        <v>1043</v>
      </c>
      <c r="I175" t="str">
        <f t="shared" si="0"/>
        <v>Unisex Raglan Zip Hoodie / XL / Her King</v>
      </c>
      <c r="J175" s="20" t="s">
        <v>1044</v>
      </c>
      <c r="K175" s="20" t="s">
        <v>1045</v>
      </c>
      <c r="L175" s="20" t="s">
        <v>1046</v>
      </c>
      <c r="M175" s="16"/>
      <c r="O175" s="1" t="s">
        <v>1047</v>
      </c>
      <c r="P175" s="18">
        <v>14843</v>
      </c>
      <c r="Q175" s="16" t="s">
        <v>305</v>
      </c>
      <c r="R175" s="16" t="s">
        <v>35</v>
      </c>
      <c r="S175" s="16">
        <v>6072057591</v>
      </c>
      <c r="T175" s="16" t="s">
        <v>306</v>
      </c>
    </row>
    <row r="176" spans="1:27" ht="13.2" x14ac:dyDescent="0.25">
      <c r="A176" s="29" t="s">
        <v>201</v>
      </c>
      <c r="C176" s="16" t="s">
        <v>25</v>
      </c>
      <c r="D176" s="17" t="s">
        <v>26</v>
      </c>
      <c r="E176" s="16" t="s">
        <v>1041</v>
      </c>
      <c r="F176" s="18" t="s">
        <v>1042</v>
      </c>
      <c r="G176" s="16">
        <v>1</v>
      </c>
      <c r="H176" s="19" t="s">
        <v>1048</v>
      </c>
      <c r="I176" t="str">
        <f t="shared" si="0"/>
        <v>Unisex Raglan Zip Hoodie / L / His Queen</v>
      </c>
      <c r="J176" s="20" t="s">
        <v>1049</v>
      </c>
      <c r="K176" s="20" t="s">
        <v>1045</v>
      </c>
      <c r="L176" s="20" t="s">
        <v>1046</v>
      </c>
      <c r="M176" s="16"/>
      <c r="O176" s="1" t="s">
        <v>1047</v>
      </c>
      <c r="P176" s="18">
        <v>14843</v>
      </c>
      <c r="Q176" s="16" t="s">
        <v>305</v>
      </c>
      <c r="R176" s="16" t="s">
        <v>35</v>
      </c>
      <c r="S176" s="16">
        <v>6072057591</v>
      </c>
      <c r="T176" s="16" t="s">
        <v>306</v>
      </c>
    </row>
    <row r="177" spans="1:27" ht="13.2" hidden="1" x14ac:dyDescent="0.25">
      <c r="A177" s="29" t="s">
        <v>86</v>
      </c>
      <c r="C177" s="16" t="s">
        <v>25</v>
      </c>
      <c r="D177" s="17" t="s">
        <v>26</v>
      </c>
      <c r="E177" s="16" t="s">
        <v>1050</v>
      </c>
      <c r="F177" s="18" t="s">
        <v>1051</v>
      </c>
      <c r="G177" s="16">
        <v>1</v>
      </c>
      <c r="H177" s="19" t="s">
        <v>1052</v>
      </c>
      <c r="I177" t="str">
        <f t="shared" si="0"/>
        <v>M / Full Print</v>
      </c>
      <c r="J177" s="20" t="s">
        <v>1053</v>
      </c>
      <c r="K177" s="20" t="s">
        <v>1054</v>
      </c>
      <c r="L177" s="20" t="s">
        <v>1055</v>
      </c>
      <c r="M177" s="16"/>
      <c r="O177" s="1" t="s">
        <v>1056</v>
      </c>
      <c r="P177" s="18">
        <v>34744</v>
      </c>
      <c r="Q177" s="16" t="s">
        <v>46</v>
      </c>
      <c r="R177" s="16" t="s">
        <v>35</v>
      </c>
      <c r="S177" s="16">
        <v>4073500387</v>
      </c>
      <c r="T177" s="16" t="s">
        <v>47</v>
      </c>
    </row>
    <row r="178" spans="1:27" ht="13.2" hidden="1" x14ac:dyDescent="0.25">
      <c r="A178" s="30" t="s">
        <v>120</v>
      </c>
      <c r="C178" s="16" t="s">
        <v>202</v>
      </c>
      <c r="D178" s="17" t="s">
        <v>26</v>
      </c>
      <c r="E178" s="16" t="s">
        <v>1057</v>
      </c>
      <c r="F178" s="18" t="s">
        <v>1058</v>
      </c>
      <c r="G178" s="16">
        <v>1</v>
      </c>
      <c r="H178" s="19" t="s">
        <v>1059</v>
      </c>
      <c r="I178" t="str">
        <f t="shared" si="0"/>
        <v>Queen (200x230)cm</v>
      </c>
      <c r="J178" s="20" t="s">
        <v>1060</v>
      </c>
      <c r="K178" s="20" t="s">
        <v>1061</v>
      </c>
      <c r="L178" s="20" t="s">
        <v>1062</v>
      </c>
      <c r="M178" s="16"/>
      <c r="O178" s="1" t="s">
        <v>1063</v>
      </c>
      <c r="P178" s="18">
        <v>61354</v>
      </c>
      <c r="Q178" s="16" t="s">
        <v>69</v>
      </c>
      <c r="R178" s="16" t="s">
        <v>35</v>
      </c>
      <c r="S178" s="16">
        <v>8155795063</v>
      </c>
      <c r="T178" s="16" t="s">
        <v>71</v>
      </c>
    </row>
    <row r="179" spans="1:27" ht="13.2" hidden="1" x14ac:dyDescent="0.25">
      <c r="A179" s="29" t="s">
        <v>86</v>
      </c>
      <c r="C179" s="16" t="s">
        <v>25</v>
      </c>
      <c r="D179" s="17" t="s">
        <v>26</v>
      </c>
      <c r="E179" s="16" t="s">
        <v>1064</v>
      </c>
      <c r="F179" s="18" t="s">
        <v>1065</v>
      </c>
      <c r="G179" s="16">
        <v>1</v>
      </c>
      <c r="H179" s="19" t="s">
        <v>1066</v>
      </c>
      <c r="I179" t="str">
        <f t="shared" si="0"/>
        <v>S / Full print</v>
      </c>
      <c r="J179" s="20" t="s">
        <v>1067</v>
      </c>
      <c r="K179" s="20" t="s">
        <v>1068</v>
      </c>
      <c r="L179" s="20" t="s">
        <v>1069</v>
      </c>
      <c r="M179" s="16"/>
      <c r="O179" s="1" t="s">
        <v>1070</v>
      </c>
      <c r="P179" s="18">
        <v>1543</v>
      </c>
      <c r="Q179" s="16" t="s">
        <v>359</v>
      </c>
      <c r="R179" s="16" t="s">
        <v>35</v>
      </c>
      <c r="S179" s="16" t="s">
        <v>1071</v>
      </c>
      <c r="T179" s="16" t="s">
        <v>360</v>
      </c>
    </row>
    <row r="180" spans="1:27" ht="13.2" hidden="1" x14ac:dyDescent="0.25">
      <c r="A180" s="29" t="s">
        <v>86</v>
      </c>
      <c r="C180" s="16" t="s">
        <v>25</v>
      </c>
      <c r="D180" s="17" t="s">
        <v>26</v>
      </c>
      <c r="E180" s="16" t="s">
        <v>1064</v>
      </c>
      <c r="F180" s="18" t="s">
        <v>1065</v>
      </c>
      <c r="G180" s="16">
        <v>1</v>
      </c>
      <c r="H180" s="19" t="s">
        <v>1072</v>
      </c>
      <c r="I180" t="str">
        <f t="shared" si="0"/>
        <v>S / Full print</v>
      </c>
      <c r="J180" s="20" t="s">
        <v>1067</v>
      </c>
      <c r="K180" s="20" t="s">
        <v>1068</v>
      </c>
      <c r="L180" s="20" t="s">
        <v>1069</v>
      </c>
      <c r="M180" s="16"/>
      <c r="O180" s="1" t="s">
        <v>1070</v>
      </c>
      <c r="P180" s="18">
        <v>1543</v>
      </c>
      <c r="Q180" s="16" t="s">
        <v>359</v>
      </c>
      <c r="R180" s="16" t="s">
        <v>35</v>
      </c>
      <c r="S180" s="16" t="s">
        <v>1071</v>
      </c>
      <c r="T180" s="16" t="s">
        <v>360</v>
      </c>
    </row>
    <row r="181" spans="1:27" ht="13.2" hidden="1" x14ac:dyDescent="0.25">
      <c r="A181" s="30" t="s">
        <v>120</v>
      </c>
      <c r="C181" s="16" t="s">
        <v>25</v>
      </c>
      <c r="D181" s="17" t="s">
        <v>26</v>
      </c>
      <c r="E181" s="16" t="s">
        <v>1073</v>
      </c>
      <c r="F181" s="18" t="s">
        <v>1074</v>
      </c>
      <c r="G181" s="16">
        <v>1</v>
      </c>
      <c r="H181" s="19" t="s">
        <v>1075</v>
      </c>
      <c r="I181" t="str">
        <f t="shared" si="0"/>
        <v>TANK TOP / M / All Print</v>
      </c>
      <c r="J181" s="20" t="s">
        <v>1076</v>
      </c>
      <c r="K181" s="20" t="s">
        <v>1077</v>
      </c>
      <c r="L181" s="20" t="s">
        <v>1078</v>
      </c>
      <c r="M181" s="16"/>
      <c r="O181" s="1" t="s">
        <v>1079</v>
      </c>
      <c r="P181" s="18">
        <v>29154</v>
      </c>
      <c r="Q181" s="16" t="s">
        <v>129</v>
      </c>
      <c r="R181" s="16" t="s">
        <v>35</v>
      </c>
      <c r="S181" s="16">
        <v>8034647633</v>
      </c>
      <c r="T181" s="16" t="s">
        <v>130</v>
      </c>
    </row>
    <row r="182" spans="1:27" ht="13.2" hidden="1" x14ac:dyDescent="0.25">
      <c r="A182" s="15" t="s">
        <v>24</v>
      </c>
      <c r="C182" s="16" t="s">
        <v>25</v>
      </c>
      <c r="D182" s="17" t="s">
        <v>26</v>
      </c>
      <c r="E182" s="16" t="s">
        <v>1080</v>
      </c>
      <c r="F182" s="18" t="s">
        <v>1081</v>
      </c>
      <c r="G182" s="16">
        <v>1</v>
      </c>
      <c r="H182" s="19" t="s">
        <v>1082</v>
      </c>
      <c r="I182" t="str">
        <f t="shared" si="0"/>
        <v>joggers #v - AOP Unisex Raglan Hoodie / L / All Print</v>
      </c>
      <c r="J182" s="20" t="s">
        <v>754</v>
      </c>
      <c r="K182" s="20" t="s">
        <v>1083</v>
      </c>
      <c r="L182" s="20" t="s">
        <v>1084</v>
      </c>
      <c r="M182" s="16"/>
      <c r="O182" s="1" t="s">
        <v>1085</v>
      </c>
      <c r="P182" s="18">
        <v>10469</v>
      </c>
      <c r="Q182" s="16" t="s">
        <v>305</v>
      </c>
      <c r="R182" s="16" t="s">
        <v>35</v>
      </c>
      <c r="S182" s="16">
        <v>9175726778</v>
      </c>
      <c r="T182" s="16" t="s">
        <v>306</v>
      </c>
    </row>
    <row r="183" spans="1:27" ht="13.2" hidden="1" x14ac:dyDescent="0.25">
      <c r="A183" s="29" t="s">
        <v>86</v>
      </c>
      <c r="C183" s="16" t="s">
        <v>61</v>
      </c>
      <c r="D183" s="17" t="s">
        <v>26</v>
      </c>
      <c r="E183" s="16" t="s">
        <v>1086</v>
      </c>
      <c r="F183" s="18" t="s">
        <v>1087</v>
      </c>
      <c r="G183" s="16">
        <v>1</v>
      </c>
      <c r="H183" s="19" t="s">
        <v>1088</v>
      </c>
      <c r="I183" t="str">
        <f t="shared" si="0"/>
        <v>3XL / ALL PRINT</v>
      </c>
      <c r="J183" s="20" t="s">
        <v>327</v>
      </c>
      <c r="K183" s="20" t="s">
        <v>1089</v>
      </c>
      <c r="L183" s="20" t="s">
        <v>1090</v>
      </c>
      <c r="M183" s="16" t="s">
        <v>1091</v>
      </c>
      <c r="O183" s="1" t="s">
        <v>1092</v>
      </c>
      <c r="P183" s="18">
        <v>33556</v>
      </c>
      <c r="Q183" s="16" t="s">
        <v>46</v>
      </c>
      <c r="R183" s="16" t="s">
        <v>35</v>
      </c>
      <c r="S183" s="16">
        <v>8139067612</v>
      </c>
      <c r="T183" s="16" t="s">
        <v>47</v>
      </c>
    </row>
    <row r="184" spans="1:27" ht="13.2" hidden="1" x14ac:dyDescent="0.25">
      <c r="A184" s="21" t="s">
        <v>38</v>
      </c>
      <c r="C184" s="16" t="s">
        <v>25</v>
      </c>
      <c r="D184" s="17" t="s">
        <v>26</v>
      </c>
      <c r="E184" s="16" t="s">
        <v>1093</v>
      </c>
      <c r="F184" s="18" t="s">
        <v>1094</v>
      </c>
      <c r="G184" s="16">
        <v>1</v>
      </c>
      <c r="H184" s="19" t="s">
        <v>1095</v>
      </c>
      <c r="I184" t="str">
        <f t="shared" si="0"/>
        <v>hirt 2D #HD - M / Black</v>
      </c>
      <c r="J184" s="20" t="s">
        <v>1096</v>
      </c>
      <c r="K184" s="20" t="s">
        <v>1097</v>
      </c>
      <c r="L184" s="20" t="s">
        <v>1098</v>
      </c>
      <c r="M184" s="16"/>
      <c r="O184" s="1" t="s">
        <v>399</v>
      </c>
      <c r="P184" s="18">
        <v>32828</v>
      </c>
      <c r="Q184" s="16" t="s">
        <v>46</v>
      </c>
      <c r="R184" s="16" t="s">
        <v>35</v>
      </c>
      <c r="S184" s="16">
        <v>2158493221</v>
      </c>
      <c r="T184" s="16" t="s">
        <v>47</v>
      </c>
    </row>
    <row r="185" spans="1:27" ht="13.2" hidden="1" x14ac:dyDescent="0.25">
      <c r="A185" s="21" t="s">
        <v>38</v>
      </c>
      <c r="C185" s="16" t="s">
        <v>25</v>
      </c>
      <c r="D185" s="17" t="s">
        <v>26</v>
      </c>
      <c r="E185" s="16" t="s">
        <v>1093</v>
      </c>
      <c r="F185" s="18" t="s">
        <v>1094</v>
      </c>
      <c r="G185" s="16">
        <v>1</v>
      </c>
      <c r="H185" s="19" t="s">
        <v>1099</v>
      </c>
      <c r="I185" t="str">
        <f t="shared" si="0"/>
        <v>hirt 2D #HD - L / Black</v>
      </c>
      <c r="J185" s="20" t="s">
        <v>1100</v>
      </c>
      <c r="K185" s="20" t="s">
        <v>1097</v>
      </c>
      <c r="L185" s="20" t="s">
        <v>1098</v>
      </c>
      <c r="M185" s="16"/>
      <c r="O185" s="1" t="s">
        <v>399</v>
      </c>
      <c r="P185" s="18">
        <v>32828</v>
      </c>
      <c r="Q185" s="16" t="s">
        <v>46</v>
      </c>
      <c r="R185" s="16" t="s">
        <v>35</v>
      </c>
      <c r="S185" s="16">
        <v>2158493221</v>
      </c>
      <c r="T185" s="16" t="s">
        <v>47</v>
      </c>
    </row>
    <row r="186" spans="1:27" ht="13.2" hidden="1" x14ac:dyDescent="0.25">
      <c r="A186" s="15" t="s">
        <v>110</v>
      </c>
      <c r="C186" s="16" t="s">
        <v>25</v>
      </c>
      <c r="D186" s="17" t="s">
        <v>26</v>
      </c>
      <c r="E186" s="16" t="s">
        <v>1101</v>
      </c>
      <c r="F186" s="18" t="s">
        <v>1102</v>
      </c>
      <c r="G186" s="16">
        <v>1</v>
      </c>
      <c r="H186" s="19" t="s">
        <v>1103</v>
      </c>
      <c r="I186" t="str">
        <f t="shared" si="0"/>
        <v>AOP UNISEX HOODIE / M / All Print</v>
      </c>
      <c r="J186" s="20" t="s">
        <v>1104</v>
      </c>
      <c r="K186" s="20" t="s">
        <v>1105</v>
      </c>
      <c r="L186" s="20" t="s">
        <v>1106</v>
      </c>
      <c r="M186" s="16"/>
      <c r="O186" s="1" t="s">
        <v>1107</v>
      </c>
      <c r="P186" s="18">
        <v>31088</v>
      </c>
      <c r="Q186" s="16" t="s">
        <v>286</v>
      </c>
      <c r="R186" s="16" t="s">
        <v>35</v>
      </c>
      <c r="S186" s="16">
        <f>12294069992</f>
        <v>12294069992</v>
      </c>
      <c r="T186" s="16" t="s">
        <v>287</v>
      </c>
    </row>
    <row r="187" spans="1:27" ht="13.2" hidden="1" x14ac:dyDescent="0.25">
      <c r="A187" s="32" t="s">
        <v>60</v>
      </c>
      <c r="C187" s="16" t="s">
        <v>25</v>
      </c>
      <c r="D187" s="17" t="s">
        <v>26</v>
      </c>
      <c r="E187" s="16" t="s">
        <v>1108</v>
      </c>
      <c r="F187" s="18" t="s">
        <v>1109</v>
      </c>
      <c r="G187" s="16">
        <v>1</v>
      </c>
      <c r="H187" s="19" t="s">
        <v>1110</v>
      </c>
      <c r="I187" t="str">
        <f t="shared" si="0"/>
        <v>AOP Unisex Raglan Hoodie / L / All print</v>
      </c>
      <c r="J187" s="20" t="s">
        <v>1111</v>
      </c>
      <c r="K187" s="20" t="s">
        <v>1112</v>
      </c>
      <c r="L187" s="20" t="s">
        <v>1113</v>
      </c>
      <c r="M187" s="16"/>
      <c r="O187" s="1" t="s">
        <v>1114</v>
      </c>
      <c r="P187" s="18">
        <v>53132</v>
      </c>
      <c r="Q187" s="16" t="s">
        <v>1115</v>
      </c>
      <c r="R187" s="16" t="s">
        <v>35</v>
      </c>
      <c r="S187" s="16">
        <v>9013200013</v>
      </c>
      <c r="T187" s="16" t="s">
        <v>1116</v>
      </c>
    </row>
    <row r="188" spans="1:27" ht="13.2" hidden="1" x14ac:dyDescent="0.25">
      <c r="A188" s="29" t="s">
        <v>86</v>
      </c>
      <c r="B188" s="41"/>
      <c r="C188" s="17" t="s">
        <v>25</v>
      </c>
      <c r="D188" s="17" t="s">
        <v>26</v>
      </c>
      <c r="E188" s="17" t="s">
        <v>1117</v>
      </c>
      <c r="F188" s="42" t="s">
        <v>1118</v>
      </c>
      <c r="G188" s="17">
        <v>1</v>
      </c>
      <c r="H188" s="43" t="s">
        <v>1119</v>
      </c>
      <c r="I188" s="41" t="str">
        <f t="shared" si="0"/>
        <v>Legging 3D - HOODIE RAGLAN SLEEVE / XL / All Print</v>
      </c>
      <c r="J188" s="44" t="s">
        <v>1120</v>
      </c>
      <c r="K188" s="44" t="s">
        <v>1121</v>
      </c>
      <c r="L188" s="44" t="s">
        <v>1122</v>
      </c>
      <c r="M188" s="17"/>
      <c r="N188" s="41"/>
      <c r="O188" s="2" t="s">
        <v>1123</v>
      </c>
      <c r="P188" s="42">
        <v>14301</v>
      </c>
      <c r="Q188" s="17" t="s">
        <v>305</v>
      </c>
      <c r="R188" s="17" t="s">
        <v>35</v>
      </c>
      <c r="S188" s="17">
        <v>7164107043</v>
      </c>
      <c r="T188" s="17" t="s">
        <v>306</v>
      </c>
      <c r="U188" s="41"/>
      <c r="V188" s="41"/>
      <c r="W188" s="41"/>
      <c r="X188" s="41"/>
      <c r="Y188" s="41"/>
      <c r="Z188" s="41"/>
      <c r="AA188" s="41"/>
    </row>
    <row r="189" spans="1:27" ht="13.2" hidden="1" x14ac:dyDescent="0.25">
      <c r="A189" s="15" t="s">
        <v>24</v>
      </c>
      <c r="C189" s="16" t="s">
        <v>25</v>
      </c>
      <c r="D189" s="17" t="s">
        <v>26</v>
      </c>
      <c r="E189" s="16" t="s">
        <v>1124</v>
      </c>
      <c r="F189" s="18" t="s">
        <v>1125</v>
      </c>
      <c r="G189" s="16">
        <v>1</v>
      </c>
      <c r="H189" s="19" t="s">
        <v>1126</v>
      </c>
      <c r="I189" t="str">
        <f t="shared" si="0"/>
        <v>M / Full print</v>
      </c>
      <c r="J189" s="20" t="s">
        <v>1127</v>
      </c>
      <c r="K189" s="20" t="s">
        <v>1128</v>
      </c>
      <c r="L189" s="20" t="s">
        <v>1129</v>
      </c>
      <c r="M189" s="16"/>
      <c r="O189" s="1" t="s">
        <v>68</v>
      </c>
      <c r="P189" s="18">
        <v>60628</v>
      </c>
      <c r="Q189" s="16" t="s">
        <v>69</v>
      </c>
      <c r="R189" s="16" t="s">
        <v>35</v>
      </c>
      <c r="S189" s="16">
        <v>7733826697</v>
      </c>
      <c r="T189" s="16" t="s">
        <v>71</v>
      </c>
    </row>
    <row r="190" spans="1:27" ht="13.2" hidden="1" x14ac:dyDescent="0.25">
      <c r="A190" s="30" t="s">
        <v>120</v>
      </c>
      <c r="C190" s="16" t="s">
        <v>25</v>
      </c>
      <c r="D190" s="17" t="s">
        <v>26</v>
      </c>
      <c r="E190" s="16" t="s">
        <v>1130</v>
      </c>
      <c r="F190" s="18" t="s">
        <v>1131</v>
      </c>
      <c r="G190" s="16">
        <v>1</v>
      </c>
      <c r="H190" s="19" t="s">
        <v>1132</v>
      </c>
      <c r="I190" t="str">
        <f t="shared" si="0"/>
        <v>2XL / Full Print</v>
      </c>
      <c r="J190" s="20" t="s">
        <v>1133</v>
      </c>
      <c r="K190" s="20" t="s">
        <v>1134</v>
      </c>
      <c r="L190" s="20" t="s">
        <v>1135</v>
      </c>
      <c r="M190" s="16"/>
      <c r="O190" s="1" t="s">
        <v>1136</v>
      </c>
      <c r="P190" s="18">
        <v>69045</v>
      </c>
      <c r="Q190" s="16" t="s">
        <v>722</v>
      </c>
      <c r="R190" s="16" t="s">
        <v>35</v>
      </c>
      <c r="S190" s="16">
        <v>3084140100</v>
      </c>
      <c r="T190" s="16" t="s">
        <v>723</v>
      </c>
    </row>
    <row r="191" spans="1:27" ht="13.2" hidden="1" x14ac:dyDescent="0.25">
      <c r="A191" s="32" t="s">
        <v>60</v>
      </c>
      <c r="C191" s="16" t="s">
        <v>25</v>
      </c>
      <c r="D191" s="17" t="s">
        <v>26</v>
      </c>
      <c r="E191" s="16" t="s">
        <v>1137</v>
      </c>
      <c r="F191" s="18" t="s">
        <v>998</v>
      </c>
      <c r="G191" s="16">
        <v>1</v>
      </c>
      <c r="H191" s="19" t="s">
        <v>1138</v>
      </c>
      <c r="I191" t="str">
        <f t="shared" si="0"/>
        <v>HOODIE RAGLAN SLEEVE / S / All Print</v>
      </c>
      <c r="J191" s="20" t="s">
        <v>300</v>
      </c>
      <c r="K191" s="20" t="s">
        <v>999</v>
      </c>
      <c r="L191" s="20" t="s">
        <v>1000</v>
      </c>
      <c r="M191" s="16"/>
      <c r="O191" s="1" t="s">
        <v>1001</v>
      </c>
      <c r="P191" s="18">
        <v>38063</v>
      </c>
      <c r="Q191" s="16" t="s">
        <v>211</v>
      </c>
      <c r="R191" s="16" t="s">
        <v>35</v>
      </c>
      <c r="S191" s="16">
        <v>7316123549</v>
      </c>
      <c r="T191" s="16" t="s">
        <v>212</v>
      </c>
    </row>
    <row r="192" spans="1:27" ht="13.2" hidden="1" x14ac:dyDescent="0.25">
      <c r="A192" s="32" t="s">
        <v>309</v>
      </c>
      <c r="C192" s="16" t="s">
        <v>25</v>
      </c>
      <c r="D192" s="17" t="s">
        <v>26</v>
      </c>
      <c r="E192" s="16" t="s">
        <v>1139</v>
      </c>
      <c r="F192" s="18" t="s">
        <v>1140</v>
      </c>
      <c r="G192" s="16">
        <v>1</v>
      </c>
      <c r="H192" s="19" t="s">
        <v>1141</v>
      </c>
      <c r="I192" t="str">
        <f t="shared" si="0"/>
        <v>il-A #1721L - L / Full Print</v>
      </c>
      <c r="J192" s="20" t="s">
        <v>1142</v>
      </c>
      <c r="K192" s="20" t="s">
        <v>1143</v>
      </c>
      <c r="L192" s="20" t="s">
        <v>1144</v>
      </c>
      <c r="M192" s="16"/>
      <c r="O192" s="1" t="s">
        <v>1145</v>
      </c>
      <c r="P192" s="18">
        <v>37917</v>
      </c>
      <c r="Q192" s="16" t="s">
        <v>211</v>
      </c>
      <c r="R192" s="16" t="s">
        <v>35</v>
      </c>
      <c r="S192" s="16">
        <v>8643295335</v>
      </c>
      <c r="T192" s="16" t="s">
        <v>212</v>
      </c>
    </row>
    <row r="193" spans="1:20" ht="13.2" hidden="1" x14ac:dyDescent="0.25">
      <c r="A193" s="29" t="s">
        <v>86</v>
      </c>
      <c r="C193" s="16" t="s">
        <v>191</v>
      </c>
      <c r="D193" s="17" t="s">
        <v>26</v>
      </c>
      <c r="E193" s="16" t="s">
        <v>1146</v>
      </c>
      <c r="F193" s="18" t="s">
        <v>1147</v>
      </c>
      <c r="G193" s="16">
        <v>1</v>
      </c>
      <c r="H193" s="19" t="s">
        <v>1148</v>
      </c>
      <c r="I193" t="str">
        <f t="shared" si="0"/>
        <v>16X24in</v>
      </c>
      <c r="J193" s="20" t="s">
        <v>411</v>
      </c>
      <c r="K193" s="20" t="s">
        <v>1149</v>
      </c>
      <c r="L193" s="20" t="s">
        <v>1150</v>
      </c>
      <c r="M193" s="16"/>
      <c r="O193" s="1" t="s">
        <v>1151</v>
      </c>
      <c r="P193" s="18">
        <v>62301</v>
      </c>
      <c r="Q193" s="16" t="s">
        <v>69</v>
      </c>
      <c r="R193" s="16" t="s">
        <v>35</v>
      </c>
      <c r="S193" s="16">
        <v>5732253387</v>
      </c>
      <c r="T193" s="16" t="s">
        <v>71</v>
      </c>
    </row>
    <row r="194" spans="1:20" ht="13.2" hidden="1" x14ac:dyDescent="0.25">
      <c r="A194" s="15" t="s">
        <v>110</v>
      </c>
      <c r="C194" s="16" t="s">
        <v>61</v>
      </c>
      <c r="D194" s="17" t="s">
        <v>26</v>
      </c>
      <c r="E194" s="16" t="s">
        <v>1152</v>
      </c>
      <c r="F194" s="18" t="s">
        <v>1153</v>
      </c>
      <c r="G194" s="16">
        <v>1</v>
      </c>
      <c r="H194" s="19" t="s">
        <v>1154</v>
      </c>
      <c r="I194" t="str">
        <f t="shared" si="0"/>
        <v>Fleece Hoodie / 5XL / All print</v>
      </c>
      <c r="J194" s="20" t="s">
        <v>1155</v>
      </c>
      <c r="K194" s="20" t="s">
        <v>1156</v>
      </c>
      <c r="L194" s="20" t="s">
        <v>1157</v>
      </c>
      <c r="M194" s="16">
        <v>537</v>
      </c>
      <c r="O194" s="1" t="s">
        <v>1158</v>
      </c>
      <c r="P194" s="18">
        <v>7960</v>
      </c>
      <c r="Q194" s="16" t="s">
        <v>464</v>
      </c>
      <c r="R194" s="16" t="s">
        <v>35</v>
      </c>
      <c r="S194" s="16">
        <v>9739021987</v>
      </c>
      <c r="T194" s="16" t="s">
        <v>465</v>
      </c>
    </row>
    <row r="195" spans="1:20" ht="13.2" hidden="1" x14ac:dyDescent="0.25">
      <c r="A195" s="29" t="s">
        <v>86</v>
      </c>
      <c r="C195" s="16" t="s">
        <v>202</v>
      </c>
      <c r="D195" s="17" t="s">
        <v>26</v>
      </c>
      <c r="E195" s="16" t="s">
        <v>1159</v>
      </c>
      <c r="F195" s="18" t="s">
        <v>1160</v>
      </c>
      <c r="G195" s="16">
        <v>1</v>
      </c>
      <c r="H195" s="19" t="s">
        <v>1161</v>
      </c>
      <c r="I195" t="str">
        <f t="shared" si="0"/>
        <v>Queen (200x230)cm</v>
      </c>
      <c r="J195" s="20" t="s">
        <v>1060</v>
      </c>
      <c r="K195" s="20" t="s">
        <v>1162</v>
      </c>
      <c r="L195" s="20" t="s">
        <v>1163</v>
      </c>
      <c r="M195" s="16"/>
      <c r="O195" s="1" t="s">
        <v>1164</v>
      </c>
      <c r="P195" s="18">
        <v>29560</v>
      </c>
      <c r="Q195" s="16" t="s">
        <v>129</v>
      </c>
      <c r="R195" s="16" t="s">
        <v>35</v>
      </c>
      <c r="S195" s="16">
        <f>12034944163</f>
        <v>12034944163</v>
      </c>
      <c r="T195" s="16" t="s">
        <v>130</v>
      </c>
    </row>
    <row r="196" spans="1:20" ht="13.2" x14ac:dyDescent="0.25">
      <c r="A196" s="28" t="s">
        <v>74</v>
      </c>
      <c r="C196" s="16" t="s">
        <v>61</v>
      </c>
      <c r="D196" s="17" t="s">
        <v>26</v>
      </c>
      <c r="E196" s="16" t="s">
        <v>1165</v>
      </c>
      <c r="F196" s="18" t="s">
        <v>1166</v>
      </c>
      <c r="G196" s="16">
        <v>1</v>
      </c>
      <c r="H196" s="19" t="s">
        <v>1167</v>
      </c>
      <c r="I196" t="str">
        <f t="shared" si="0"/>
        <v>Men / 9 / Black</v>
      </c>
      <c r="J196" s="20" t="s">
        <v>78</v>
      </c>
      <c r="K196" s="20" t="s">
        <v>1168</v>
      </c>
      <c r="L196" s="20">
        <v>5702</v>
      </c>
      <c r="M196" s="16"/>
      <c r="O196" s="1" t="s">
        <v>1169</v>
      </c>
      <c r="P196" s="18">
        <v>77033</v>
      </c>
      <c r="Q196" s="16" t="s">
        <v>151</v>
      </c>
      <c r="R196" s="16" t="s">
        <v>35</v>
      </c>
      <c r="S196" s="16" t="s">
        <v>1170</v>
      </c>
      <c r="T196" s="16" t="s">
        <v>152</v>
      </c>
    </row>
    <row r="197" spans="1:20" ht="13.2" hidden="1" x14ac:dyDescent="0.25">
      <c r="A197" s="29" t="s">
        <v>386</v>
      </c>
      <c r="C197" s="16" t="s">
        <v>25</v>
      </c>
      <c r="D197" s="17" t="s">
        <v>26</v>
      </c>
      <c r="E197" s="16" t="s">
        <v>1171</v>
      </c>
      <c r="F197" s="18" t="s">
        <v>1172</v>
      </c>
      <c r="G197" s="16">
        <v>1</v>
      </c>
      <c r="H197" s="19" t="s">
        <v>1173</v>
      </c>
      <c r="I197" t="str">
        <f t="shared" si="0"/>
        <v>hirt #141221H - M / Full Print</v>
      </c>
      <c r="J197" s="20" t="s">
        <v>1174</v>
      </c>
      <c r="K197" s="20" t="s">
        <v>1175</v>
      </c>
      <c r="L197" s="20" t="s">
        <v>1176</v>
      </c>
      <c r="M197" s="16"/>
      <c r="O197" s="1" t="s">
        <v>1177</v>
      </c>
      <c r="P197" s="18">
        <v>85248</v>
      </c>
      <c r="Q197" s="16" t="s">
        <v>447</v>
      </c>
      <c r="R197" s="16" t="s">
        <v>35</v>
      </c>
      <c r="S197" s="16">
        <v>4808152141</v>
      </c>
      <c r="T197" s="16" t="s">
        <v>448</v>
      </c>
    </row>
    <row r="198" spans="1:20" ht="13.2" hidden="1" x14ac:dyDescent="0.25">
      <c r="A198" s="28" t="s">
        <v>524</v>
      </c>
      <c r="C198" s="16" t="s">
        <v>25</v>
      </c>
      <c r="D198" s="17" t="s">
        <v>26</v>
      </c>
      <c r="E198" s="16" t="s">
        <v>1178</v>
      </c>
      <c r="F198" s="18" t="s">
        <v>1179</v>
      </c>
      <c r="G198" s="16">
        <v>1</v>
      </c>
      <c r="H198" s="19" t="s">
        <v>1180</v>
      </c>
      <c r="I198" t="str">
        <f t="shared" si="0"/>
        <v>Hawaiian shirt / 3XL / Full Print</v>
      </c>
      <c r="J198" s="20">
        <v>6841855017114</v>
      </c>
      <c r="K198" s="20" t="s">
        <v>1181</v>
      </c>
      <c r="L198" s="20" t="s">
        <v>1182</v>
      </c>
      <c r="M198" s="16"/>
      <c r="O198" s="1" t="s">
        <v>1183</v>
      </c>
      <c r="P198" s="18">
        <v>53033</v>
      </c>
      <c r="Q198" s="16" t="s">
        <v>1115</v>
      </c>
      <c r="R198" s="16" t="s">
        <v>35</v>
      </c>
      <c r="S198" s="16">
        <v>2623051836</v>
      </c>
      <c r="T198" s="16" t="s">
        <v>1116</v>
      </c>
    </row>
    <row r="199" spans="1:20" ht="13.2" hidden="1" x14ac:dyDescent="0.25">
      <c r="A199" s="15" t="s">
        <v>24</v>
      </c>
      <c r="C199" s="16" t="s">
        <v>25</v>
      </c>
      <c r="D199" s="17" t="s">
        <v>26</v>
      </c>
      <c r="E199" s="16" t="s">
        <v>1184</v>
      </c>
      <c r="F199" s="18" t="s">
        <v>1185</v>
      </c>
      <c r="G199" s="16">
        <v>1</v>
      </c>
      <c r="H199" s="19" t="s">
        <v>1186</v>
      </c>
      <c r="I199" t="str">
        <f t="shared" si="0"/>
        <v>Joggers #v - AOP Unisex Raglan Zip Hoodie / XL / All Print</v>
      </c>
      <c r="J199" s="20" t="s">
        <v>1187</v>
      </c>
      <c r="K199" s="20" t="s">
        <v>1188</v>
      </c>
      <c r="L199" s="20" t="s">
        <v>1189</v>
      </c>
      <c r="M199" s="16"/>
      <c r="O199" s="1" t="s">
        <v>1190</v>
      </c>
      <c r="P199" s="18">
        <v>37122</v>
      </c>
      <c r="Q199" s="16" t="s">
        <v>211</v>
      </c>
      <c r="R199" s="16" t="s">
        <v>35</v>
      </c>
      <c r="S199" s="16">
        <v>6152882951</v>
      </c>
      <c r="T199" s="16" t="s">
        <v>212</v>
      </c>
    </row>
    <row r="200" spans="1:20" ht="13.2" hidden="1" x14ac:dyDescent="0.25">
      <c r="A200" s="29" t="s">
        <v>86</v>
      </c>
      <c r="C200" s="16" t="s">
        <v>25</v>
      </c>
      <c r="D200" s="17" t="s">
        <v>26</v>
      </c>
      <c r="E200" s="16" t="s">
        <v>1191</v>
      </c>
      <c r="F200" s="18" t="s">
        <v>1192</v>
      </c>
      <c r="G200" s="16">
        <v>1</v>
      </c>
      <c r="H200" s="19" t="s">
        <v>1193</v>
      </c>
      <c r="I200" t="str">
        <f t="shared" si="0"/>
        <v>XL / Full print</v>
      </c>
      <c r="J200" s="20" t="s">
        <v>1194</v>
      </c>
      <c r="K200" s="20" t="s">
        <v>1195</v>
      </c>
      <c r="L200" s="20" t="s">
        <v>1196</v>
      </c>
      <c r="M200" s="16"/>
      <c r="O200" s="1" t="s">
        <v>1197</v>
      </c>
      <c r="P200" s="18">
        <v>59101</v>
      </c>
      <c r="Q200" s="16" t="s">
        <v>1023</v>
      </c>
      <c r="R200" s="16" t="s">
        <v>35</v>
      </c>
      <c r="S200" s="16">
        <v>14066705304</v>
      </c>
      <c r="T200" s="16" t="s">
        <v>1024</v>
      </c>
    </row>
    <row r="201" spans="1:20" ht="13.2" hidden="1" x14ac:dyDescent="0.25">
      <c r="A201" s="15" t="s">
        <v>24</v>
      </c>
      <c r="C201" s="16" t="s">
        <v>25</v>
      </c>
      <c r="D201" s="17" t="s">
        <v>26</v>
      </c>
      <c r="E201" s="16" t="s">
        <v>1198</v>
      </c>
      <c r="F201" s="18" t="s">
        <v>1199</v>
      </c>
      <c r="G201" s="16">
        <v>1</v>
      </c>
      <c r="H201" s="19" t="s">
        <v>1200</v>
      </c>
      <c r="I201" t="str">
        <f t="shared" si="0"/>
        <v>AOP Unisex Raglan Hoodie / M / Full print</v>
      </c>
      <c r="J201" s="20" t="s">
        <v>1201</v>
      </c>
      <c r="K201" s="20" t="s">
        <v>1202</v>
      </c>
      <c r="L201" s="20" t="s">
        <v>1203</v>
      </c>
      <c r="M201" s="16">
        <v>101028</v>
      </c>
      <c r="O201" s="1" t="s">
        <v>68</v>
      </c>
      <c r="P201" s="18">
        <v>60105</v>
      </c>
      <c r="Q201" s="16" t="s">
        <v>69</v>
      </c>
      <c r="R201" s="16" t="s">
        <v>35</v>
      </c>
      <c r="S201" s="16">
        <v>7736775189</v>
      </c>
      <c r="T201" s="16" t="s">
        <v>71</v>
      </c>
    </row>
    <row r="202" spans="1:20" ht="13.2" hidden="1" x14ac:dyDescent="0.25">
      <c r="A202" s="15" t="s">
        <v>24</v>
      </c>
      <c r="C202" s="16" t="s">
        <v>25</v>
      </c>
      <c r="D202" s="17" t="s">
        <v>26</v>
      </c>
      <c r="E202" s="16" t="s">
        <v>1198</v>
      </c>
      <c r="F202" s="18" t="s">
        <v>1199</v>
      </c>
      <c r="G202" s="16">
        <v>1</v>
      </c>
      <c r="H202" s="19" t="s">
        <v>1204</v>
      </c>
      <c r="I202" t="str">
        <f t="shared" si="0"/>
        <v>AOP Unisex Raglan Hoodie / 2XL / All print</v>
      </c>
      <c r="J202" s="20" t="s">
        <v>1205</v>
      </c>
      <c r="K202" s="20" t="s">
        <v>1202</v>
      </c>
      <c r="L202" s="20" t="s">
        <v>1203</v>
      </c>
      <c r="M202" s="16">
        <v>101028</v>
      </c>
      <c r="O202" s="1" t="s">
        <v>68</v>
      </c>
      <c r="P202" s="18">
        <v>60105</v>
      </c>
      <c r="Q202" s="16" t="s">
        <v>69</v>
      </c>
      <c r="R202" s="16" t="s">
        <v>35</v>
      </c>
      <c r="S202" s="16">
        <v>7736775189</v>
      </c>
      <c r="T202" s="16" t="s">
        <v>71</v>
      </c>
    </row>
    <row r="203" spans="1:20" ht="13.2" hidden="1" x14ac:dyDescent="0.25">
      <c r="A203" s="15" t="s">
        <v>24</v>
      </c>
      <c r="C203" s="16" t="s">
        <v>25</v>
      </c>
      <c r="D203" s="17" t="s">
        <v>26</v>
      </c>
      <c r="E203" s="16" t="s">
        <v>1198</v>
      </c>
      <c r="F203" s="18" t="s">
        <v>1199</v>
      </c>
      <c r="G203" s="16">
        <v>1</v>
      </c>
      <c r="H203" s="19" t="s">
        <v>1206</v>
      </c>
      <c r="I203" t="str">
        <f t="shared" si="0"/>
        <v>AOP Unisex Raglan Hoodie / M / All print</v>
      </c>
      <c r="J203" s="20" t="s">
        <v>1207</v>
      </c>
      <c r="K203" s="20" t="s">
        <v>1202</v>
      </c>
      <c r="L203" s="20" t="s">
        <v>1203</v>
      </c>
      <c r="M203" s="16">
        <v>101028</v>
      </c>
      <c r="O203" s="1" t="s">
        <v>68</v>
      </c>
      <c r="P203" s="18">
        <v>60105</v>
      </c>
      <c r="Q203" s="16" t="s">
        <v>69</v>
      </c>
      <c r="R203" s="16" t="s">
        <v>35</v>
      </c>
      <c r="S203" s="16">
        <v>7736775189</v>
      </c>
      <c r="T203" s="16" t="s">
        <v>71</v>
      </c>
    </row>
    <row r="204" spans="1:20" ht="13.2" hidden="1" x14ac:dyDescent="0.25">
      <c r="A204" s="29" t="s">
        <v>86</v>
      </c>
      <c r="C204" s="16" t="s">
        <v>25</v>
      </c>
      <c r="D204" s="17" t="s">
        <v>26</v>
      </c>
      <c r="E204" s="16" t="s">
        <v>1208</v>
      </c>
      <c r="F204" s="18" t="s">
        <v>1209</v>
      </c>
      <c r="G204" s="16">
        <v>1</v>
      </c>
      <c r="H204" s="19" t="s">
        <v>1210</v>
      </c>
      <c r="I204" t="str">
        <f t="shared" si="0"/>
        <v>2XL / Full Print</v>
      </c>
      <c r="J204" s="20">
        <v>6626401452186</v>
      </c>
      <c r="K204" s="20" t="s">
        <v>1211</v>
      </c>
      <c r="L204" s="20" t="s">
        <v>1212</v>
      </c>
      <c r="M204" s="16" t="s">
        <v>1213</v>
      </c>
      <c r="O204" s="1" t="s">
        <v>1214</v>
      </c>
      <c r="P204" s="18">
        <v>22601</v>
      </c>
      <c r="Q204" s="16" t="s">
        <v>169</v>
      </c>
      <c r="R204" s="16" t="s">
        <v>35</v>
      </c>
      <c r="S204" s="16">
        <v>8472930065</v>
      </c>
      <c r="T204" s="16" t="s">
        <v>170</v>
      </c>
    </row>
    <row r="205" spans="1:20" ht="13.2" hidden="1" x14ac:dyDescent="0.25">
      <c r="A205" s="30" t="s">
        <v>120</v>
      </c>
      <c r="C205" s="16" t="s">
        <v>25</v>
      </c>
      <c r="D205" s="17" t="s">
        <v>26</v>
      </c>
      <c r="E205" s="16" t="s">
        <v>1215</v>
      </c>
      <c r="F205" s="18" t="s">
        <v>1216</v>
      </c>
      <c r="G205" s="16">
        <v>1</v>
      </c>
      <c r="H205" s="19" t="s">
        <v>1217</v>
      </c>
      <c r="I205" t="str">
        <f t="shared" si="0"/>
        <v>hirt 3d #KV - L / Full Print</v>
      </c>
      <c r="J205" s="20" t="s">
        <v>1218</v>
      </c>
      <c r="K205" s="20" t="s">
        <v>1219</v>
      </c>
      <c r="L205" s="20" t="s">
        <v>1220</v>
      </c>
      <c r="M205" s="16"/>
      <c r="O205" s="1" t="s">
        <v>1221</v>
      </c>
      <c r="P205" s="18">
        <v>92376</v>
      </c>
      <c r="Q205" s="16" t="s">
        <v>546</v>
      </c>
      <c r="R205" s="16" t="s">
        <v>35</v>
      </c>
      <c r="S205" s="16">
        <v>9095182638</v>
      </c>
      <c r="T205" s="16" t="s">
        <v>547</v>
      </c>
    </row>
    <row r="206" spans="1:20" ht="13.2" hidden="1" x14ac:dyDescent="0.25">
      <c r="A206" s="21" t="s">
        <v>263</v>
      </c>
      <c r="C206" s="16" t="s">
        <v>25</v>
      </c>
      <c r="D206" s="17" t="s">
        <v>26</v>
      </c>
      <c r="E206" s="16" t="s">
        <v>1222</v>
      </c>
      <c r="F206" s="18" t="s">
        <v>1223</v>
      </c>
      <c r="G206" s="16">
        <v>1</v>
      </c>
      <c r="H206" s="19" t="s">
        <v>1224</v>
      </c>
      <c r="I206" t="str">
        <f t="shared" si="0"/>
        <v>AOP UNISEX HOODIE / 2XL / All Print</v>
      </c>
      <c r="J206" s="20" t="s">
        <v>1225</v>
      </c>
      <c r="K206" s="20" t="s">
        <v>1226</v>
      </c>
      <c r="L206" s="20" t="s">
        <v>1227</v>
      </c>
      <c r="M206" s="16"/>
      <c r="O206" s="1" t="s">
        <v>1228</v>
      </c>
      <c r="P206" s="18">
        <v>98584</v>
      </c>
      <c r="Q206" s="16" t="s">
        <v>189</v>
      </c>
      <c r="R206" s="16" t="s">
        <v>35</v>
      </c>
      <c r="S206" s="16">
        <v>3604025002</v>
      </c>
      <c r="T206" s="16" t="s">
        <v>190</v>
      </c>
    </row>
    <row r="207" spans="1:20" ht="13.2" hidden="1" x14ac:dyDescent="0.25">
      <c r="A207" s="21" t="s">
        <v>263</v>
      </c>
      <c r="C207" s="16" t="s">
        <v>61</v>
      </c>
      <c r="D207" s="17" t="s">
        <v>26</v>
      </c>
      <c r="E207" s="16" t="s">
        <v>1222</v>
      </c>
      <c r="F207" s="18" t="s">
        <v>1223</v>
      </c>
      <c r="G207" s="16">
        <v>1</v>
      </c>
      <c r="H207" s="19" t="s">
        <v>1229</v>
      </c>
      <c r="I207" t="str">
        <f t="shared" si="0"/>
        <v>One size / All print</v>
      </c>
      <c r="J207" s="20" t="s">
        <v>1230</v>
      </c>
      <c r="K207" s="20" t="s">
        <v>1226</v>
      </c>
      <c r="L207" s="20" t="s">
        <v>1227</v>
      </c>
      <c r="M207" s="16"/>
      <c r="O207" s="1" t="s">
        <v>1228</v>
      </c>
      <c r="P207" s="18">
        <v>98584</v>
      </c>
      <c r="Q207" s="16" t="s">
        <v>189</v>
      </c>
      <c r="R207" s="16" t="s">
        <v>35</v>
      </c>
      <c r="S207" s="16">
        <v>3604025002</v>
      </c>
      <c r="T207" s="16" t="s">
        <v>190</v>
      </c>
    </row>
    <row r="208" spans="1:20" ht="13.2" hidden="1" x14ac:dyDescent="0.25">
      <c r="A208" s="30" t="s">
        <v>120</v>
      </c>
      <c r="C208" s="16" t="s">
        <v>25</v>
      </c>
      <c r="D208" s="17" t="s">
        <v>26</v>
      </c>
      <c r="E208" s="16" t="s">
        <v>1231</v>
      </c>
      <c r="F208" s="18" t="s">
        <v>1232</v>
      </c>
      <c r="G208" s="16">
        <v>1</v>
      </c>
      <c r="H208" s="19" t="s">
        <v>1233</v>
      </c>
      <c r="I208" t="str">
        <f t="shared" si="0"/>
        <v>AOP Unisex Raglan Zip Hoodie / M / All print</v>
      </c>
      <c r="J208" s="20" t="s">
        <v>1234</v>
      </c>
      <c r="K208" s="20" t="s">
        <v>1235</v>
      </c>
      <c r="L208" s="20" t="s">
        <v>1236</v>
      </c>
      <c r="M208" s="16"/>
      <c r="O208" s="1" t="s">
        <v>1237</v>
      </c>
      <c r="P208" s="18">
        <v>85032</v>
      </c>
      <c r="Q208" s="16" t="s">
        <v>447</v>
      </c>
      <c r="R208" s="16" t="s">
        <v>35</v>
      </c>
      <c r="S208" s="16">
        <v>6024608390</v>
      </c>
      <c r="T208" s="16" t="s">
        <v>448</v>
      </c>
    </row>
    <row r="209" spans="1:20" ht="13.2" hidden="1" x14ac:dyDescent="0.25">
      <c r="A209" s="29" t="s">
        <v>386</v>
      </c>
      <c r="C209" s="16" t="s">
        <v>25</v>
      </c>
      <c r="D209" s="17" t="s">
        <v>26</v>
      </c>
      <c r="E209" s="16" t="s">
        <v>1238</v>
      </c>
      <c r="F209" s="18" t="s">
        <v>1239</v>
      </c>
      <c r="G209" s="16">
        <v>1</v>
      </c>
      <c r="H209" s="19" t="s">
        <v>1240</v>
      </c>
      <c r="I209" t="str">
        <f t="shared" si="0"/>
        <v>AOP UNISEX HOODIE / 2XL / All Print</v>
      </c>
      <c r="J209" s="20" t="s">
        <v>1241</v>
      </c>
      <c r="K209" s="20" t="s">
        <v>1242</v>
      </c>
      <c r="L209" s="20" t="s">
        <v>1243</v>
      </c>
      <c r="M209" s="16"/>
      <c r="O209" s="1" t="s">
        <v>1244</v>
      </c>
      <c r="P209" s="18">
        <v>53538</v>
      </c>
      <c r="Q209" s="16" t="s">
        <v>1115</v>
      </c>
      <c r="R209" s="16" t="s">
        <v>35</v>
      </c>
      <c r="S209" s="16">
        <v>9207233081</v>
      </c>
      <c r="T209" s="16" t="s">
        <v>1116</v>
      </c>
    </row>
    <row r="210" spans="1:20" ht="13.2" hidden="1" x14ac:dyDescent="0.25">
      <c r="A210" s="29" t="s">
        <v>86</v>
      </c>
      <c r="C210" s="16" t="s">
        <v>25</v>
      </c>
      <c r="D210" s="17" t="s">
        <v>26</v>
      </c>
      <c r="E210" s="16" t="s">
        <v>1245</v>
      </c>
      <c r="F210" s="18" t="s">
        <v>1246</v>
      </c>
      <c r="G210" s="16">
        <v>1</v>
      </c>
      <c r="H210" s="19" t="s">
        <v>1247</v>
      </c>
      <c r="I210" t="str">
        <f t="shared" si="0"/>
        <v>AOP Unisex Raglan Hoodie / L / All print</v>
      </c>
      <c r="J210" s="20" t="s">
        <v>1248</v>
      </c>
      <c r="K210" s="20" t="s">
        <v>1249</v>
      </c>
      <c r="L210" s="20" t="s">
        <v>1250</v>
      </c>
      <c r="M210" s="16"/>
      <c r="O210" s="1" t="s">
        <v>1251</v>
      </c>
      <c r="P210" s="18">
        <v>92780</v>
      </c>
      <c r="Q210" s="16" t="s">
        <v>546</v>
      </c>
      <c r="R210" s="16" t="s">
        <v>35</v>
      </c>
      <c r="S210" s="16">
        <v>4192398056</v>
      </c>
      <c r="T210" s="16" t="s">
        <v>547</v>
      </c>
    </row>
    <row r="211" spans="1:20" ht="13.2" hidden="1" x14ac:dyDescent="0.25">
      <c r="A211" s="21" t="s">
        <v>38</v>
      </c>
      <c r="C211" s="16" t="s">
        <v>25</v>
      </c>
      <c r="D211" s="17" t="s">
        <v>26</v>
      </c>
      <c r="E211" s="16" t="s">
        <v>1252</v>
      </c>
      <c r="F211" s="18" t="s">
        <v>1253</v>
      </c>
      <c r="G211" s="16">
        <v>1</v>
      </c>
      <c r="H211" s="19" t="s">
        <v>1254</v>
      </c>
      <c r="I211" t="str">
        <f t="shared" si="0"/>
        <v>AOP Unisex Raglan Hoodie / 4XL / All print</v>
      </c>
      <c r="J211" s="20" t="s">
        <v>42</v>
      </c>
      <c r="K211" s="20" t="s">
        <v>1255</v>
      </c>
      <c r="L211" s="20" t="s">
        <v>1256</v>
      </c>
      <c r="M211" s="16"/>
      <c r="O211" s="1" t="s">
        <v>1257</v>
      </c>
      <c r="P211" s="18">
        <v>70056</v>
      </c>
      <c r="Q211" s="16" t="s">
        <v>1258</v>
      </c>
      <c r="R211" s="16" t="s">
        <v>35</v>
      </c>
      <c r="S211" s="16">
        <v>5046064343</v>
      </c>
      <c r="T211" s="16" t="s">
        <v>1259</v>
      </c>
    </row>
    <row r="212" spans="1:20" ht="13.2" hidden="1" x14ac:dyDescent="0.25">
      <c r="A212" s="29" t="s">
        <v>86</v>
      </c>
      <c r="C212" s="16" t="s">
        <v>25</v>
      </c>
      <c r="D212" s="17" t="s">
        <v>26</v>
      </c>
      <c r="E212" s="16" t="s">
        <v>1260</v>
      </c>
      <c r="F212" s="18" t="s">
        <v>1261</v>
      </c>
      <c r="G212" s="16">
        <v>3</v>
      </c>
      <c r="H212" s="19" t="s">
        <v>1262</v>
      </c>
      <c r="I212" t="str">
        <f t="shared" si="0"/>
        <v>hirt 3D #110921h - 5XL / Full Print</v>
      </c>
      <c r="J212" s="20" t="s">
        <v>1263</v>
      </c>
      <c r="K212" s="20" t="s">
        <v>1264</v>
      </c>
      <c r="L212" s="20" t="s">
        <v>1265</v>
      </c>
      <c r="M212" s="16"/>
      <c r="O212" s="1" t="s">
        <v>1266</v>
      </c>
      <c r="P212" s="18">
        <v>8080</v>
      </c>
      <c r="Q212" s="16" t="s">
        <v>464</v>
      </c>
      <c r="R212" s="16" t="s">
        <v>35</v>
      </c>
      <c r="S212" s="16">
        <v>8564728933</v>
      </c>
      <c r="T212" s="16" t="s">
        <v>465</v>
      </c>
    </row>
    <row r="213" spans="1:20" ht="13.2" hidden="1" x14ac:dyDescent="0.25">
      <c r="A213" s="15" t="s">
        <v>24</v>
      </c>
      <c r="C213" s="16" t="s">
        <v>25</v>
      </c>
      <c r="D213" s="17" t="s">
        <v>26</v>
      </c>
      <c r="E213" s="16" t="s">
        <v>1267</v>
      </c>
      <c r="F213" s="18" t="s">
        <v>1268</v>
      </c>
      <c r="G213" s="16">
        <v>1</v>
      </c>
      <c r="H213" s="19" t="s">
        <v>1269</v>
      </c>
      <c r="I213" t="str">
        <f t="shared" si="0"/>
        <v>Spare Tire Cover With Backup Camera Hole / 32 inches / All print</v>
      </c>
      <c r="J213" s="20" t="s">
        <v>158</v>
      </c>
      <c r="K213" s="20" t="s">
        <v>1270</v>
      </c>
      <c r="L213" s="20">
        <v>1703</v>
      </c>
      <c r="M213" s="16" t="s">
        <v>1271</v>
      </c>
      <c r="O213" s="1" t="s">
        <v>1272</v>
      </c>
      <c r="P213" s="18">
        <v>77388</v>
      </c>
      <c r="Q213" s="16" t="s">
        <v>151</v>
      </c>
      <c r="R213" s="16" t="s">
        <v>35</v>
      </c>
      <c r="S213" s="16">
        <v>7138061312</v>
      </c>
      <c r="T213" s="16" t="s">
        <v>152</v>
      </c>
    </row>
    <row r="214" spans="1:20" ht="13.2" hidden="1" x14ac:dyDescent="0.25">
      <c r="A214" s="15" t="s">
        <v>24</v>
      </c>
      <c r="C214" s="16" t="s">
        <v>25</v>
      </c>
      <c r="D214" s="17" t="s">
        <v>26</v>
      </c>
      <c r="E214" s="16" t="s">
        <v>1273</v>
      </c>
      <c r="F214" s="18" t="s">
        <v>1274</v>
      </c>
      <c r="G214" s="16">
        <v>1</v>
      </c>
      <c r="H214" s="19" t="s">
        <v>1275</v>
      </c>
      <c r="I214" t="str">
        <f t="shared" si="0"/>
        <v>hirt #v - M / Full print</v>
      </c>
      <c r="J214" s="20" t="s">
        <v>1276</v>
      </c>
      <c r="K214" s="20" t="s">
        <v>1277</v>
      </c>
      <c r="L214" s="20" t="s">
        <v>1278</v>
      </c>
      <c r="M214" s="16" t="s">
        <v>71</v>
      </c>
      <c r="O214" s="1" t="s">
        <v>1279</v>
      </c>
      <c r="P214" s="18">
        <v>60462</v>
      </c>
      <c r="Q214" s="16" t="s">
        <v>69</v>
      </c>
      <c r="R214" s="16" t="s">
        <v>35</v>
      </c>
      <c r="S214" s="16">
        <v>7083005082</v>
      </c>
      <c r="T214" s="16" t="s">
        <v>71</v>
      </c>
    </row>
    <row r="215" spans="1:20" ht="13.2" hidden="1" x14ac:dyDescent="0.25">
      <c r="A215" s="15" t="s">
        <v>24</v>
      </c>
      <c r="C215" s="16" t="s">
        <v>25</v>
      </c>
      <c r="D215" s="17" t="s">
        <v>26</v>
      </c>
      <c r="E215" s="16" t="s">
        <v>1280</v>
      </c>
      <c r="F215" s="18" t="s">
        <v>1281</v>
      </c>
      <c r="G215" s="16">
        <v>1</v>
      </c>
      <c r="H215" s="19" t="s">
        <v>1282</v>
      </c>
      <c r="I215" t="str">
        <f t="shared" si="0"/>
        <v>hirt 3D #v - XL / Full Print</v>
      </c>
      <c r="J215" s="20" t="s">
        <v>1283</v>
      </c>
      <c r="K215" s="20" t="s">
        <v>1284</v>
      </c>
      <c r="L215" s="20" t="s">
        <v>1285</v>
      </c>
      <c r="M215" s="16"/>
      <c r="O215" s="1" t="s">
        <v>1286</v>
      </c>
      <c r="P215" s="18">
        <v>92563</v>
      </c>
      <c r="Q215" s="16" t="s">
        <v>546</v>
      </c>
      <c r="R215" s="16" t="s">
        <v>35</v>
      </c>
      <c r="S215" s="16">
        <v>9516009707</v>
      </c>
      <c r="T215" s="16" t="s">
        <v>547</v>
      </c>
    </row>
    <row r="216" spans="1:20" ht="13.2" hidden="1" x14ac:dyDescent="0.25">
      <c r="A216" s="29" t="s">
        <v>86</v>
      </c>
      <c r="C216" s="16" t="s">
        <v>25</v>
      </c>
      <c r="D216" s="17" t="s">
        <v>26</v>
      </c>
      <c r="E216" s="16" t="s">
        <v>1287</v>
      </c>
      <c r="F216" s="18" t="s">
        <v>1288</v>
      </c>
      <c r="G216" s="16">
        <v>1</v>
      </c>
      <c r="H216" s="19" t="s">
        <v>1289</v>
      </c>
      <c r="I216" t="str">
        <f t="shared" si="0"/>
        <v>hirt - hoodie 3D #121121h - UNISEX T-SHIRT 3D / S / All print</v>
      </c>
      <c r="J216" s="20" t="s">
        <v>1290</v>
      </c>
      <c r="K216" s="20" t="s">
        <v>1291</v>
      </c>
      <c r="L216" s="20" t="s">
        <v>1292</v>
      </c>
      <c r="M216" s="16" t="s">
        <v>1293</v>
      </c>
      <c r="O216" s="1" t="s">
        <v>860</v>
      </c>
      <c r="P216" s="18">
        <v>90022</v>
      </c>
      <c r="Q216" s="16" t="s">
        <v>546</v>
      </c>
      <c r="R216" s="16" t="s">
        <v>35</v>
      </c>
      <c r="S216" s="16">
        <v>3235412445</v>
      </c>
      <c r="T216" s="16" t="s">
        <v>547</v>
      </c>
    </row>
    <row r="217" spans="1:20" ht="13.2" hidden="1" x14ac:dyDescent="0.25">
      <c r="A217" s="29" t="s">
        <v>86</v>
      </c>
      <c r="C217" s="16" t="s">
        <v>25</v>
      </c>
      <c r="D217" s="17" t="s">
        <v>26</v>
      </c>
      <c r="E217" s="16" t="s">
        <v>1287</v>
      </c>
      <c r="F217" s="18" t="s">
        <v>1288</v>
      </c>
      <c r="G217" s="16">
        <v>1</v>
      </c>
      <c r="H217" s="19" t="s">
        <v>807</v>
      </c>
      <c r="I217" t="str">
        <f t="shared" si="0"/>
        <v>hirt - hoodie 3D #121121h - UNISEX T-SHIRT 3D / XL / All print</v>
      </c>
      <c r="J217" s="20" t="s">
        <v>808</v>
      </c>
      <c r="K217" s="20" t="s">
        <v>1291</v>
      </c>
      <c r="L217" s="20" t="s">
        <v>1292</v>
      </c>
      <c r="M217" s="16" t="s">
        <v>1293</v>
      </c>
      <c r="O217" s="1" t="s">
        <v>860</v>
      </c>
      <c r="P217" s="18">
        <v>90022</v>
      </c>
      <c r="Q217" s="16" t="s">
        <v>546</v>
      </c>
      <c r="R217" s="16" t="s">
        <v>35</v>
      </c>
      <c r="S217" s="16">
        <v>3235412445</v>
      </c>
      <c r="T217" s="16" t="s">
        <v>547</v>
      </c>
    </row>
    <row r="218" spans="1:20" ht="13.2" hidden="1" x14ac:dyDescent="0.25">
      <c r="A218" s="29" t="s">
        <v>86</v>
      </c>
      <c r="C218" s="16" t="s">
        <v>25</v>
      </c>
      <c r="D218" s="17" t="s">
        <v>26</v>
      </c>
      <c r="E218" s="16" t="s">
        <v>1294</v>
      </c>
      <c r="F218" s="18" t="s">
        <v>1295</v>
      </c>
      <c r="G218" s="16">
        <v>1</v>
      </c>
      <c r="H218" s="19" t="s">
        <v>1296</v>
      </c>
      <c r="I218" t="str">
        <f t="shared" si="0"/>
        <v>AOP Unisex Raglan Hoodie / 4XL / All print</v>
      </c>
      <c r="J218" s="20" t="s">
        <v>1297</v>
      </c>
      <c r="K218" s="20" t="s">
        <v>1298</v>
      </c>
      <c r="L218" s="20" t="s">
        <v>1299</v>
      </c>
      <c r="M218" s="16"/>
      <c r="O218" s="1" t="s">
        <v>1300</v>
      </c>
      <c r="P218" s="18">
        <v>95667</v>
      </c>
      <c r="Q218" s="16" t="s">
        <v>546</v>
      </c>
      <c r="R218" s="16" t="s">
        <v>35</v>
      </c>
      <c r="S218" s="16">
        <v>5302953475</v>
      </c>
      <c r="T218" s="16" t="s">
        <v>547</v>
      </c>
    </row>
    <row r="219" spans="1:20" ht="13.2" hidden="1" x14ac:dyDescent="0.25">
      <c r="A219" s="29" t="s">
        <v>1301</v>
      </c>
      <c r="C219" s="16" t="s">
        <v>25</v>
      </c>
      <c r="D219" s="17" t="s">
        <v>26</v>
      </c>
      <c r="E219" s="16" t="s">
        <v>1302</v>
      </c>
      <c r="F219" s="18" t="s">
        <v>1303</v>
      </c>
      <c r="G219" s="16">
        <v>1</v>
      </c>
      <c r="H219" s="19" t="s">
        <v>1304</v>
      </c>
      <c r="I219" t="str">
        <f t="shared" si="0"/>
        <v>HOODIE RAGLAN SLEEVE / S / All Print</v>
      </c>
      <c r="J219" s="20" t="s">
        <v>1305</v>
      </c>
      <c r="K219" s="20" t="s">
        <v>1306</v>
      </c>
      <c r="L219" s="20" t="s">
        <v>1307</v>
      </c>
      <c r="M219" s="16"/>
      <c r="O219" s="1" t="s">
        <v>1308</v>
      </c>
      <c r="P219" s="18">
        <v>47240</v>
      </c>
      <c r="Q219" s="16" t="s">
        <v>57</v>
      </c>
      <c r="R219" s="16" t="s">
        <v>35</v>
      </c>
      <c r="S219" s="16">
        <v>8125696085</v>
      </c>
      <c r="T219" s="16" t="s">
        <v>59</v>
      </c>
    </row>
    <row r="220" spans="1:20" ht="13.2" hidden="1" x14ac:dyDescent="0.25">
      <c r="A220" s="32" t="s">
        <v>60</v>
      </c>
      <c r="C220" s="16" t="s">
        <v>25</v>
      </c>
      <c r="D220" s="17" t="s">
        <v>26</v>
      </c>
      <c r="E220" s="16" t="s">
        <v>1309</v>
      </c>
      <c r="F220" s="18" t="s">
        <v>1310</v>
      </c>
      <c r="G220" s="16">
        <v>1</v>
      </c>
      <c r="H220" s="19" t="s">
        <v>1311</v>
      </c>
      <c r="I220" t="str">
        <f t="shared" si="0"/>
        <v>AOP Unisex Raglan Hoodie / 5XL / All print</v>
      </c>
      <c r="J220" s="20" t="s">
        <v>1312</v>
      </c>
      <c r="K220" s="20" t="s">
        <v>1313</v>
      </c>
      <c r="L220" s="20" t="s">
        <v>1314</v>
      </c>
      <c r="M220" s="16"/>
      <c r="O220" s="1" t="s">
        <v>1315</v>
      </c>
      <c r="P220" s="18">
        <v>95301</v>
      </c>
      <c r="Q220" s="16" t="s">
        <v>546</v>
      </c>
      <c r="R220" s="16" t="s">
        <v>35</v>
      </c>
      <c r="S220" s="16">
        <v>2098570428</v>
      </c>
      <c r="T220" s="16" t="s">
        <v>547</v>
      </c>
    </row>
    <row r="221" spans="1:20" ht="13.2" hidden="1" x14ac:dyDescent="0.25">
      <c r="A221" s="15" t="s">
        <v>110</v>
      </c>
      <c r="C221" s="16" t="s">
        <v>61</v>
      </c>
      <c r="D221" s="17" t="s">
        <v>26</v>
      </c>
      <c r="E221" s="16" t="s">
        <v>1316</v>
      </c>
      <c r="F221" s="18" t="s">
        <v>1317</v>
      </c>
      <c r="G221" s="16">
        <v>1</v>
      </c>
      <c r="H221" s="19" t="s">
        <v>1318</v>
      </c>
      <c r="I221" t="str">
        <f t="shared" si="0"/>
        <v>L / Full Print</v>
      </c>
      <c r="J221" s="20" t="s">
        <v>1319</v>
      </c>
      <c r="K221" s="20" t="s">
        <v>1320</v>
      </c>
      <c r="L221" s="20" t="s">
        <v>1321</v>
      </c>
      <c r="M221" s="16"/>
      <c r="O221" s="1" t="s">
        <v>1322</v>
      </c>
      <c r="P221" s="18">
        <v>74464</v>
      </c>
      <c r="Q221" s="16" t="s">
        <v>713</v>
      </c>
      <c r="R221" s="16" t="s">
        <v>35</v>
      </c>
      <c r="S221" s="16">
        <v>9183040421</v>
      </c>
      <c r="T221" s="16" t="s">
        <v>714</v>
      </c>
    </row>
    <row r="222" spans="1:20" ht="13.2" hidden="1" x14ac:dyDescent="0.25">
      <c r="A222" s="29" t="s">
        <v>86</v>
      </c>
      <c r="C222" s="16" t="s">
        <v>61</v>
      </c>
      <c r="D222" s="17" t="s">
        <v>26</v>
      </c>
      <c r="E222" s="16" t="s">
        <v>1323</v>
      </c>
      <c r="F222" s="18" t="s">
        <v>1324</v>
      </c>
      <c r="G222" s="16">
        <v>1</v>
      </c>
      <c r="H222" s="19" t="s">
        <v>1325</v>
      </c>
      <c r="I222" t="str">
        <f t="shared" si="0"/>
        <v>M / Full Print</v>
      </c>
      <c r="J222" s="20" t="s">
        <v>1326</v>
      </c>
      <c r="K222" s="20" t="s">
        <v>1327</v>
      </c>
      <c r="L222" s="20" t="s">
        <v>1328</v>
      </c>
      <c r="M222" s="16" t="s">
        <v>1329</v>
      </c>
      <c r="O222" s="1" t="s">
        <v>1330</v>
      </c>
      <c r="P222" s="18">
        <v>67860</v>
      </c>
      <c r="Q222" s="16" t="s">
        <v>339</v>
      </c>
      <c r="R222" s="16" t="s">
        <v>35</v>
      </c>
      <c r="S222" s="16">
        <v>6208051755</v>
      </c>
      <c r="T222" s="16" t="s">
        <v>340</v>
      </c>
    </row>
    <row r="223" spans="1:20" ht="13.2" x14ac:dyDescent="0.25">
      <c r="A223" s="21" t="s">
        <v>49</v>
      </c>
      <c r="C223" s="16" t="s">
        <v>25</v>
      </c>
      <c r="D223" s="17" t="s">
        <v>26</v>
      </c>
      <c r="E223" s="16" t="s">
        <v>1331</v>
      </c>
      <c r="F223" s="18" t="s">
        <v>1332</v>
      </c>
      <c r="G223" s="16">
        <v>1</v>
      </c>
      <c r="H223" s="19" t="s">
        <v>1333</v>
      </c>
      <c r="I223" t="str">
        <f t="shared" si="0"/>
        <v>S / All Print</v>
      </c>
      <c r="J223" s="20" t="s">
        <v>1334</v>
      </c>
      <c r="K223" s="20" t="s">
        <v>1335</v>
      </c>
      <c r="L223" s="20" t="s">
        <v>1336</v>
      </c>
      <c r="M223" s="16"/>
      <c r="O223" s="1" t="s">
        <v>1337</v>
      </c>
      <c r="P223" s="18">
        <v>83646</v>
      </c>
      <c r="Q223" s="16" t="s">
        <v>261</v>
      </c>
      <c r="R223" s="16" t="s">
        <v>35</v>
      </c>
      <c r="S223" s="16">
        <v>2086315617</v>
      </c>
      <c r="T223" s="16" t="s">
        <v>262</v>
      </c>
    </row>
    <row r="224" spans="1:20" ht="13.2" x14ac:dyDescent="0.25">
      <c r="A224" s="21" t="s">
        <v>49</v>
      </c>
      <c r="C224" s="16" t="s">
        <v>25</v>
      </c>
      <c r="D224" s="17" t="s">
        <v>26</v>
      </c>
      <c r="E224" s="16" t="s">
        <v>1331</v>
      </c>
      <c r="F224" s="18" t="s">
        <v>1332</v>
      </c>
      <c r="G224" s="16">
        <v>1</v>
      </c>
      <c r="H224" s="19" t="s">
        <v>1338</v>
      </c>
      <c r="I224" t="str">
        <f t="shared" si="0"/>
        <v>L / All Print</v>
      </c>
      <c r="J224" s="20" t="s">
        <v>1339</v>
      </c>
      <c r="K224" s="20" t="s">
        <v>1335</v>
      </c>
      <c r="L224" s="20" t="s">
        <v>1336</v>
      </c>
      <c r="M224" s="16"/>
      <c r="O224" s="1" t="s">
        <v>1337</v>
      </c>
      <c r="P224" s="18">
        <v>83646</v>
      </c>
      <c r="Q224" s="16" t="s">
        <v>261</v>
      </c>
      <c r="R224" s="16" t="s">
        <v>35</v>
      </c>
      <c r="S224" s="16">
        <v>2086315617</v>
      </c>
      <c r="T224" s="16" t="s">
        <v>262</v>
      </c>
    </row>
    <row r="225" spans="1:27" ht="13.2" x14ac:dyDescent="0.25">
      <c r="A225" s="21" t="s">
        <v>49</v>
      </c>
      <c r="C225" s="16" t="s">
        <v>25</v>
      </c>
      <c r="D225" s="17" t="s">
        <v>26</v>
      </c>
      <c r="E225" s="16" t="s">
        <v>1331</v>
      </c>
      <c r="F225" s="18" t="s">
        <v>1332</v>
      </c>
      <c r="G225" s="16">
        <v>1</v>
      </c>
      <c r="H225" s="19" t="s">
        <v>1340</v>
      </c>
      <c r="I225" t="str">
        <f t="shared" si="0"/>
        <v>XL / All Print</v>
      </c>
      <c r="J225" s="20" t="s">
        <v>1341</v>
      </c>
      <c r="K225" s="20" t="s">
        <v>1335</v>
      </c>
      <c r="L225" s="20" t="s">
        <v>1336</v>
      </c>
      <c r="M225" s="16"/>
      <c r="O225" s="1" t="s">
        <v>1337</v>
      </c>
      <c r="P225" s="18">
        <v>83646</v>
      </c>
      <c r="Q225" s="16" t="s">
        <v>261</v>
      </c>
      <c r="R225" s="16" t="s">
        <v>35</v>
      </c>
      <c r="S225" s="16">
        <v>2086315617</v>
      </c>
      <c r="T225" s="16" t="s">
        <v>262</v>
      </c>
    </row>
    <row r="226" spans="1:27" ht="13.2" x14ac:dyDescent="0.25">
      <c r="A226" s="32" t="s">
        <v>456</v>
      </c>
      <c r="C226" s="16" t="s">
        <v>61</v>
      </c>
      <c r="D226" s="17" t="s">
        <v>26</v>
      </c>
      <c r="E226" s="16" t="s">
        <v>1342</v>
      </c>
      <c r="F226" s="18" t="s">
        <v>1343</v>
      </c>
      <c r="G226" s="16">
        <v>1</v>
      </c>
      <c r="H226" s="19" t="s">
        <v>1344</v>
      </c>
      <c r="I226" t="str">
        <f t="shared" si="0"/>
        <v>Men / 9.5 / Blue</v>
      </c>
      <c r="J226" s="20" t="s">
        <v>460</v>
      </c>
      <c r="K226" s="20" t="s">
        <v>1345</v>
      </c>
      <c r="L226" s="20" t="s">
        <v>1346</v>
      </c>
      <c r="M226" s="16"/>
      <c r="O226" s="1" t="s">
        <v>1347</v>
      </c>
      <c r="P226" s="18">
        <v>30132</v>
      </c>
      <c r="Q226" s="16" t="s">
        <v>286</v>
      </c>
      <c r="R226" s="16" t="s">
        <v>35</v>
      </c>
      <c r="S226" s="16">
        <v>6783002379</v>
      </c>
      <c r="T226" s="16" t="s">
        <v>287</v>
      </c>
    </row>
    <row r="227" spans="1:27" ht="13.2" hidden="1" x14ac:dyDescent="0.25">
      <c r="A227" s="30" t="s">
        <v>120</v>
      </c>
      <c r="C227" s="16" t="s">
        <v>25</v>
      </c>
      <c r="D227" s="17" t="s">
        <v>26</v>
      </c>
      <c r="E227" s="16" t="s">
        <v>1348</v>
      </c>
      <c r="F227" s="18" t="s">
        <v>1349</v>
      </c>
      <c r="G227" s="16">
        <v>1</v>
      </c>
      <c r="H227" s="19" t="s">
        <v>1350</v>
      </c>
      <c r="I227" t="str">
        <f t="shared" si="0"/>
        <v>hirt 3D #KV - L / Full Print</v>
      </c>
      <c r="J227" s="20" t="s">
        <v>1351</v>
      </c>
      <c r="K227" s="20" t="s">
        <v>1352</v>
      </c>
      <c r="L227" s="20" t="s">
        <v>1353</v>
      </c>
      <c r="M227" s="16"/>
      <c r="O227" s="1" t="s">
        <v>1354</v>
      </c>
      <c r="P227" s="18">
        <v>89014</v>
      </c>
      <c r="Q227" s="16" t="s">
        <v>199</v>
      </c>
      <c r="R227" s="16" t="s">
        <v>35</v>
      </c>
      <c r="S227" s="16">
        <v>8179484149</v>
      </c>
      <c r="T227" s="16" t="s">
        <v>200</v>
      </c>
    </row>
    <row r="228" spans="1:27" ht="13.2" hidden="1" x14ac:dyDescent="0.25">
      <c r="A228" s="15" t="s">
        <v>24</v>
      </c>
      <c r="C228" s="16" t="s">
        <v>25</v>
      </c>
      <c r="D228" s="17" t="s">
        <v>26</v>
      </c>
      <c r="E228" s="16" t="s">
        <v>1355</v>
      </c>
      <c r="F228" s="18" t="s">
        <v>1356</v>
      </c>
      <c r="G228" s="16">
        <v>2</v>
      </c>
      <c r="H228" s="19" t="s">
        <v>1357</v>
      </c>
      <c r="I228" t="str">
        <f t="shared" si="0"/>
        <v>joggers 3D #v - AOP Unisex Raglan Hoodie / L / All Print</v>
      </c>
      <c r="J228" s="20" t="s">
        <v>754</v>
      </c>
      <c r="K228" s="20" t="s">
        <v>1358</v>
      </c>
      <c r="L228" s="20" t="s">
        <v>1359</v>
      </c>
      <c r="M228" s="16"/>
      <c r="O228" s="1" t="s">
        <v>1360</v>
      </c>
      <c r="P228" s="18">
        <v>98391</v>
      </c>
      <c r="Q228" s="16" t="s">
        <v>189</v>
      </c>
      <c r="R228" s="16" t="s">
        <v>35</v>
      </c>
      <c r="S228" s="16">
        <v>2533345165</v>
      </c>
      <c r="T228" s="16" t="s">
        <v>190</v>
      </c>
    </row>
    <row r="229" spans="1:27" ht="13.2" hidden="1" x14ac:dyDescent="0.25">
      <c r="A229" s="31" t="s">
        <v>120</v>
      </c>
      <c r="B229" s="3"/>
      <c r="C229" s="23" t="s">
        <v>25</v>
      </c>
      <c r="D229" s="23" t="s">
        <v>5</v>
      </c>
      <c r="E229" s="23" t="s">
        <v>1361</v>
      </c>
      <c r="F229" s="24" t="s">
        <v>1362</v>
      </c>
      <c r="G229" s="23">
        <v>1</v>
      </c>
      <c r="H229" s="25" t="s">
        <v>1363</v>
      </c>
      <c r="I229" s="3" t="str">
        <f t="shared" si="0"/>
        <v>LEGGING / M / All Print</v>
      </c>
      <c r="J229" s="26" t="s">
        <v>1364</v>
      </c>
      <c r="K229" s="26" t="s">
        <v>1365</v>
      </c>
      <c r="L229" s="26" t="s">
        <v>1366</v>
      </c>
      <c r="M229" s="23"/>
      <c r="N229" s="3"/>
      <c r="O229" s="27" t="s">
        <v>1367</v>
      </c>
      <c r="P229" s="24">
        <v>17023</v>
      </c>
      <c r="Q229" s="23" t="s">
        <v>422</v>
      </c>
      <c r="R229" s="23" t="s">
        <v>35</v>
      </c>
      <c r="S229" s="23">
        <v>7176782119</v>
      </c>
      <c r="T229" s="23" t="s">
        <v>423</v>
      </c>
      <c r="U229" s="3"/>
      <c r="V229" s="3"/>
      <c r="W229" s="3"/>
      <c r="X229" s="3"/>
      <c r="Y229" s="3"/>
      <c r="Z229" s="3"/>
      <c r="AA229" s="3"/>
    </row>
    <row r="230" spans="1:27" ht="13.2" hidden="1" x14ac:dyDescent="0.25">
      <c r="A230" s="29" t="s">
        <v>86</v>
      </c>
      <c r="C230" s="16" t="s">
        <v>25</v>
      </c>
      <c r="D230" s="17" t="s">
        <v>26</v>
      </c>
      <c r="E230" s="16" t="s">
        <v>1368</v>
      </c>
      <c r="F230" s="18" t="s">
        <v>1369</v>
      </c>
      <c r="G230" s="16">
        <v>1</v>
      </c>
      <c r="H230" s="19" t="s">
        <v>1370</v>
      </c>
      <c r="I230" t="str">
        <f t="shared" si="0"/>
        <v>hirt - hoodie 3D #121121h - AOP Unisex Raglan Hoodie / 2XL / All print</v>
      </c>
      <c r="J230" s="20" t="s">
        <v>927</v>
      </c>
      <c r="K230" s="20" t="s">
        <v>1371</v>
      </c>
      <c r="L230" s="20" t="s">
        <v>1372</v>
      </c>
      <c r="M230" s="16"/>
      <c r="O230" s="1" t="s">
        <v>1373</v>
      </c>
      <c r="P230" s="18">
        <v>28027</v>
      </c>
      <c r="Q230" s="16" t="s">
        <v>1374</v>
      </c>
      <c r="R230" s="16" t="s">
        <v>35</v>
      </c>
      <c r="S230" s="16">
        <v>9802413748</v>
      </c>
      <c r="T230" s="16" t="s">
        <v>1375</v>
      </c>
    </row>
    <row r="231" spans="1:27" ht="13.2" hidden="1" x14ac:dyDescent="0.25">
      <c r="A231" s="29" t="s">
        <v>386</v>
      </c>
      <c r="C231" s="16" t="s">
        <v>61</v>
      </c>
      <c r="D231" s="17" t="s">
        <v>26</v>
      </c>
      <c r="E231" s="16" t="s">
        <v>1376</v>
      </c>
      <c r="F231" s="18" t="s">
        <v>1377</v>
      </c>
      <c r="G231" s="16">
        <v>1</v>
      </c>
      <c r="H231" s="19" t="s">
        <v>1378</v>
      </c>
      <c r="I231" t="str">
        <f t="shared" si="0"/>
        <v>5XL / All Print</v>
      </c>
      <c r="J231" s="20" t="s">
        <v>1379</v>
      </c>
      <c r="K231" s="20" t="s">
        <v>1380</v>
      </c>
      <c r="L231" s="20" t="s">
        <v>1381</v>
      </c>
      <c r="M231" s="16"/>
      <c r="O231" s="1" t="s">
        <v>1382</v>
      </c>
      <c r="P231" s="18">
        <v>28303</v>
      </c>
      <c r="Q231" s="16" t="s">
        <v>1374</v>
      </c>
      <c r="R231" s="16" t="s">
        <v>35</v>
      </c>
      <c r="S231" s="16">
        <v>9102616715</v>
      </c>
      <c r="T231" s="16" t="s">
        <v>1375</v>
      </c>
    </row>
    <row r="232" spans="1:27" ht="13.2" hidden="1" x14ac:dyDescent="0.25">
      <c r="A232" s="30" t="s">
        <v>120</v>
      </c>
      <c r="C232" s="16" t="s">
        <v>25</v>
      </c>
      <c r="D232" s="17" t="s">
        <v>26</v>
      </c>
      <c r="E232" s="16" t="s">
        <v>1383</v>
      </c>
      <c r="F232" s="18" t="s">
        <v>1384</v>
      </c>
      <c r="G232" s="16">
        <v>1</v>
      </c>
      <c r="H232" s="19" t="s">
        <v>1385</v>
      </c>
      <c r="I232" t="str">
        <f t="shared" si="0"/>
        <v>AOP Unisex Raglan Hoodie / M / All print</v>
      </c>
      <c r="J232" s="20" t="s">
        <v>1386</v>
      </c>
      <c r="K232" s="20" t="s">
        <v>1387</v>
      </c>
      <c r="L232" s="20" t="s">
        <v>1388</v>
      </c>
      <c r="M232" s="16"/>
      <c r="O232" s="1" t="s">
        <v>1389</v>
      </c>
      <c r="P232" s="18">
        <v>47112</v>
      </c>
      <c r="Q232" s="16" t="s">
        <v>57</v>
      </c>
      <c r="R232" s="16" t="s">
        <v>35</v>
      </c>
      <c r="S232" s="16">
        <v>8127051626</v>
      </c>
      <c r="T232" s="16" t="s">
        <v>59</v>
      </c>
    </row>
    <row r="233" spans="1:27" ht="13.2" hidden="1" x14ac:dyDescent="0.25">
      <c r="A233" s="29" t="s">
        <v>386</v>
      </c>
      <c r="C233" s="16" t="s">
        <v>202</v>
      </c>
      <c r="D233" s="17" t="s">
        <v>26</v>
      </c>
      <c r="E233" s="16" t="s">
        <v>1390</v>
      </c>
      <c r="F233" s="18" t="s">
        <v>1391</v>
      </c>
      <c r="G233" s="16">
        <v>1</v>
      </c>
      <c r="H233" s="19" t="s">
        <v>1392</v>
      </c>
      <c r="I233" t="str">
        <f t="shared" si="0"/>
        <v>M / Black</v>
      </c>
      <c r="J233" s="20" t="s">
        <v>313</v>
      </c>
      <c r="K233" s="20" t="s">
        <v>1393</v>
      </c>
      <c r="L233" s="20" t="s">
        <v>1394</v>
      </c>
      <c r="M233" s="16">
        <v>1108</v>
      </c>
      <c r="O233" s="1" t="s">
        <v>1395</v>
      </c>
      <c r="P233" s="18">
        <v>33445</v>
      </c>
      <c r="Q233" s="16" t="s">
        <v>46</v>
      </c>
      <c r="R233" s="16" t="s">
        <v>35</v>
      </c>
      <c r="S233" s="16">
        <v>9144799510</v>
      </c>
      <c r="T233" s="16" t="s">
        <v>47</v>
      </c>
    </row>
    <row r="234" spans="1:27" ht="13.2" hidden="1" x14ac:dyDescent="0.25">
      <c r="A234" s="30" t="s">
        <v>120</v>
      </c>
      <c r="C234" s="16" t="s">
        <v>25</v>
      </c>
      <c r="D234" s="17" t="s">
        <v>26</v>
      </c>
      <c r="E234" s="16" t="s">
        <v>1396</v>
      </c>
      <c r="F234" s="18" t="s">
        <v>1397</v>
      </c>
      <c r="G234" s="16">
        <v>1</v>
      </c>
      <c r="H234" s="19" t="s">
        <v>1398</v>
      </c>
      <c r="I234" t="str">
        <f t="shared" si="0"/>
        <v>S / All Print</v>
      </c>
      <c r="J234" s="20" t="s">
        <v>1399</v>
      </c>
      <c r="K234" s="20" t="s">
        <v>1400</v>
      </c>
      <c r="L234" s="20" t="s">
        <v>1401</v>
      </c>
      <c r="M234" s="16" t="s">
        <v>1402</v>
      </c>
      <c r="O234" s="1" t="s">
        <v>1403</v>
      </c>
      <c r="P234" s="18">
        <v>80487</v>
      </c>
      <c r="Q234" s="16" t="s">
        <v>430</v>
      </c>
      <c r="R234" s="16" t="s">
        <v>35</v>
      </c>
      <c r="S234" s="16">
        <v>5129691013</v>
      </c>
      <c r="T234" s="16" t="s">
        <v>432</v>
      </c>
    </row>
    <row r="235" spans="1:27" ht="13.2" hidden="1" x14ac:dyDescent="0.25">
      <c r="A235" s="30" t="s">
        <v>120</v>
      </c>
      <c r="C235" s="16" t="s">
        <v>25</v>
      </c>
      <c r="D235" s="17" t="s">
        <v>26</v>
      </c>
      <c r="E235" s="16" t="s">
        <v>1404</v>
      </c>
      <c r="F235" s="18" t="s">
        <v>1405</v>
      </c>
      <c r="G235" s="16">
        <v>1</v>
      </c>
      <c r="H235" s="19" t="s">
        <v>1406</v>
      </c>
      <c r="I235" t="str">
        <f t="shared" si="0"/>
        <v>Legging 3D #KV - HOODIE RAGLAN SLEEVE / XL / All Print</v>
      </c>
      <c r="J235" s="45">
        <v>1000000000000000</v>
      </c>
      <c r="K235" s="20" t="s">
        <v>1407</v>
      </c>
      <c r="L235" s="20" t="s">
        <v>1408</v>
      </c>
      <c r="M235" s="16"/>
      <c r="O235" s="1" t="s">
        <v>1409</v>
      </c>
      <c r="P235" s="18">
        <v>50616</v>
      </c>
      <c r="Q235" s="16" t="s">
        <v>892</v>
      </c>
      <c r="R235" s="16" t="s">
        <v>35</v>
      </c>
      <c r="S235" s="16">
        <v>6414266045</v>
      </c>
      <c r="T235" s="16" t="s">
        <v>893</v>
      </c>
    </row>
    <row r="236" spans="1:27" ht="13.2" hidden="1" x14ac:dyDescent="0.25">
      <c r="A236" s="30" t="s">
        <v>120</v>
      </c>
      <c r="C236" s="16" t="s">
        <v>191</v>
      </c>
      <c r="D236" s="17" t="s">
        <v>26</v>
      </c>
      <c r="E236" s="16" t="s">
        <v>1404</v>
      </c>
      <c r="F236" s="18" t="s">
        <v>1405</v>
      </c>
      <c r="G236" s="16">
        <v>1</v>
      </c>
      <c r="H236" s="19" t="s">
        <v>1410</v>
      </c>
      <c r="I236" t="str">
        <f t="shared" si="0"/>
        <v>24X36in / Full Print</v>
      </c>
      <c r="J236" s="20" t="s">
        <v>1411</v>
      </c>
      <c r="K236" s="20" t="s">
        <v>1407</v>
      </c>
      <c r="L236" s="20" t="s">
        <v>1408</v>
      </c>
      <c r="M236" s="16"/>
      <c r="O236" s="1" t="s">
        <v>1409</v>
      </c>
      <c r="P236" s="18">
        <v>50616</v>
      </c>
      <c r="Q236" s="16" t="s">
        <v>892</v>
      </c>
      <c r="R236" s="16" t="s">
        <v>35</v>
      </c>
      <c r="S236" s="16">
        <v>6414266045</v>
      </c>
      <c r="T236" s="16" t="s">
        <v>893</v>
      </c>
    </row>
    <row r="237" spans="1:27" ht="13.2" hidden="1" x14ac:dyDescent="0.25">
      <c r="A237" s="21" t="s">
        <v>38</v>
      </c>
      <c r="C237" s="16" t="s">
        <v>25</v>
      </c>
      <c r="D237" s="17" t="s">
        <v>26</v>
      </c>
      <c r="E237" s="16" t="s">
        <v>1412</v>
      </c>
      <c r="F237" s="18" t="s">
        <v>1413</v>
      </c>
      <c r="G237" s="16">
        <v>1</v>
      </c>
      <c r="H237" s="19" t="s">
        <v>41</v>
      </c>
      <c r="I237" t="str">
        <f t="shared" si="0"/>
        <v>AOP Unisex Raglan Hoodie / L / All print</v>
      </c>
      <c r="J237" s="20" t="s">
        <v>42</v>
      </c>
      <c r="K237" s="20" t="s">
        <v>1414</v>
      </c>
      <c r="L237" s="20" t="s">
        <v>1415</v>
      </c>
      <c r="M237" s="16"/>
      <c r="O237" s="1" t="s">
        <v>1416</v>
      </c>
      <c r="P237" s="18">
        <v>98258</v>
      </c>
      <c r="Q237" s="16" t="s">
        <v>189</v>
      </c>
      <c r="R237" s="16" t="s">
        <v>35</v>
      </c>
      <c r="S237" s="16">
        <v>2536780522</v>
      </c>
      <c r="T237" s="16" t="s">
        <v>190</v>
      </c>
    </row>
    <row r="238" spans="1:27" ht="13.2" hidden="1" x14ac:dyDescent="0.25">
      <c r="A238" s="28" t="s">
        <v>524</v>
      </c>
      <c r="C238" s="16" t="s">
        <v>25</v>
      </c>
      <c r="D238" s="17" t="s">
        <v>26</v>
      </c>
      <c r="E238" s="16" t="s">
        <v>1417</v>
      </c>
      <c r="F238" s="18" t="s">
        <v>1418</v>
      </c>
      <c r="G238" s="16">
        <v>1</v>
      </c>
      <c r="H238" s="19" t="s">
        <v>1419</v>
      </c>
      <c r="I238" t="str">
        <f t="shared" si="0"/>
        <v>AOP Unisex Raglan Zip Hoodie / 2XL / All print</v>
      </c>
      <c r="J238" s="20" t="s">
        <v>42</v>
      </c>
      <c r="K238" s="20" t="s">
        <v>1420</v>
      </c>
      <c r="L238" s="20" t="s">
        <v>1421</v>
      </c>
      <c r="M238" s="16"/>
      <c r="O238" s="1" t="s">
        <v>1422</v>
      </c>
      <c r="P238" s="18">
        <v>2885</v>
      </c>
      <c r="Q238" s="16" t="s">
        <v>481</v>
      </c>
      <c r="R238" s="16" t="s">
        <v>35</v>
      </c>
      <c r="S238" s="16">
        <v>4016442311</v>
      </c>
      <c r="T238" s="16" t="s">
        <v>482</v>
      </c>
    </row>
    <row r="239" spans="1:27" ht="13.2" hidden="1" x14ac:dyDescent="0.25">
      <c r="A239" s="29" t="s">
        <v>86</v>
      </c>
      <c r="C239" s="16" t="s">
        <v>61</v>
      </c>
      <c r="D239" s="17" t="s">
        <v>26</v>
      </c>
      <c r="E239" s="16" t="s">
        <v>1423</v>
      </c>
      <c r="F239" s="18" t="s">
        <v>1418</v>
      </c>
      <c r="G239" s="16">
        <v>1</v>
      </c>
      <c r="H239" s="19" t="s">
        <v>1424</v>
      </c>
      <c r="I239" t="str">
        <f t="shared" si="0"/>
        <v>Fleece hoodie / 2XL / Black</v>
      </c>
      <c r="J239" s="20" t="s">
        <v>1425</v>
      </c>
      <c r="K239" s="20" t="s">
        <v>1420</v>
      </c>
      <c r="L239" s="20" t="s">
        <v>1421</v>
      </c>
      <c r="M239" s="16"/>
      <c r="O239" s="1" t="s">
        <v>1422</v>
      </c>
      <c r="P239" s="18">
        <v>2885</v>
      </c>
      <c r="Q239" s="16" t="s">
        <v>481</v>
      </c>
      <c r="R239" s="16" t="s">
        <v>35</v>
      </c>
      <c r="S239" s="16">
        <v>4016442311</v>
      </c>
      <c r="T239" s="16" t="s">
        <v>482</v>
      </c>
    </row>
    <row r="240" spans="1:27" ht="13.2" hidden="1" x14ac:dyDescent="0.25">
      <c r="A240" s="15" t="s">
        <v>24</v>
      </c>
      <c r="C240" s="16" t="s">
        <v>25</v>
      </c>
      <c r="D240" s="17" t="s">
        <v>26</v>
      </c>
      <c r="E240" s="16" t="s">
        <v>1426</v>
      </c>
      <c r="F240" s="18" t="s">
        <v>1427</v>
      </c>
      <c r="G240" s="16">
        <v>1</v>
      </c>
      <c r="H240" s="19" t="s">
        <v>1428</v>
      </c>
      <c r="I240" t="str">
        <f t="shared" si="0"/>
        <v>hirt #v - L / Full print</v>
      </c>
      <c r="J240" s="20" t="s">
        <v>1429</v>
      </c>
      <c r="K240" s="20" t="s">
        <v>1430</v>
      </c>
      <c r="L240" s="20" t="s">
        <v>1431</v>
      </c>
      <c r="M240" s="16"/>
      <c r="O240" s="1" t="s">
        <v>414</v>
      </c>
      <c r="P240" s="18">
        <v>32310</v>
      </c>
      <c r="Q240" s="16" t="s">
        <v>46</v>
      </c>
      <c r="R240" s="16" t="s">
        <v>35</v>
      </c>
      <c r="S240" s="16">
        <v>8509014690</v>
      </c>
      <c r="T240" s="16" t="s">
        <v>47</v>
      </c>
    </row>
    <row r="241" spans="1:20" ht="13.2" hidden="1" x14ac:dyDescent="0.25">
      <c r="A241" s="29" t="s">
        <v>386</v>
      </c>
      <c r="C241" s="16" t="s">
        <v>25</v>
      </c>
      <c r="D241" s="17" t="s">
        <v>26</v>
      </c>
      <c r="E241" s="16" t="s">
        <v>1432</v>
      </c>
      <c r="F241" s="18" t="s">
        <v>1433</v>
      </c>
      <c r="G241" s="16">
        <v>1</v>
      </c>
      <c r="H241" s="19" t="s">
        <v>1434</v>
      </c>
      <c r="I241" t="str">
        <f t="shared" si="0"/>
        <v>L / Full Print</v>
      </c>
      <c r="J241" s="20" t="s">
        <v>1435</v>
      </c>
      <c r="K241" s="20" t="s">
        <v>1436</v>
      </c>
      <c r="L241" s="20" t="s">
        <v>1437</v>
      </c>
      <c r="M241" s="16"/>
      <c r="O241" s="1" t="s">
        <v>1438</v>
      </c>
      <c r="P241" s="18">
        <v>34432</v>
      </c>
      <c r="Q241" s="16" t="s">
        <v>46</v>
      </c>
      <c r="R241" s="16" t="s">
        <v>35</v>
      </c>
      <c r="S241" s="16" t="s">
        <v>1439</v>
      </c>
      <c r="T241" s="16" t="s">
        <v>47</v>
      </c>
    </row>
    <row r="242" spans="1:20" ht="13.2" hidden="1" x14ac:dyDescent="0.25">
      <c r="A242" s="15" t="s">
        <v>24</v>
      </c>
      <c r="C242" s="16" t="s">
        <v>25</v>
      </c>
      <c r="D242" s="17" t="s">
        <v>26</v>
      </c>
      <c r="E242" s="16" t="s">
        <v>1440</v>
      </c>
      <c r="F242" s="18" t="s">
        <v>1441</v>
      </c>
      <c r="G242" s="16">
        <v>1</v>
      </c>
      <c r="H242" s="19" t="s">
        <v>1442</v>
      </c>
      <c r="I242" t="str">
        <f t="shared" si="0"/>
        <v>4XL / All print / AOP Long Sleeve Shirt</v>
      </c>
      <c r="J242" s="20" t="s">
        <v>231</v>
      </c>
      <c r="K242" s="20" t="s">
        <v>1443</v>
      </c>
      <c r="L242" s="20" t="s">
        <v>1444</v>
      </c>
      <c r="M242" s="16"/>
      <c r="O242" s="1" t="s">
        <v>1445</v>
      </c>
      <c r="P242" s="18">
        <v>23974</v>
      </c>
      <c r="Q242" s="16" t="s">
        <v>169</v>
      </c>
      <c r="R242" s="16" t="s">
        <v>35</v>
      </c>
      <c r="S242" s="16">
        <v>4343219058</v>
      </c>
      <c r="T242" s="16" t="s">
        <v>170</v>
      </c>
    </row>
    <row r="243" spans="1:20" ht="13.2" hidden="1" x14ac:dyDescent="0.25">
      <c r="A243" s="15" t="s">
        <v>24</v>
      </c>
      <c r="C243" s="16" t="s">
        <v>25</v>
      </c>
      <c r="D243" s="17" t="s">
        <v>26</v>
      </c>
      <c r="E243" s="16" t="s">
        <v>1440</v>
      </c>
      <c r="F243" s="18" t="s">
        <v>1441</v>
      </c>
      <c r="G243" s="16">
        <v>1</v>
      </c>
      <c r="H243" s="19" t="s">
        <v>1446</v>
      </c>
      <c r="I243" t="str">
        <f t="shared" si="0"/>
        <v>hirt 3D #v - 4XL / Full Print</v>
      </c>
      <c r="J243" s="20" t="s">
        <v>1447</v>
      </c>
      <c r="K243" s="20" t="s">
        <v>1443</v>
      </c>
      <c r="L243" s="20" t="s">
        <v>1444</v>
      </c>
      <c r="M243" s="16"/>
      <c r="O243" s="1" t="s">
        <v>1445</v>
      </c>
      <c r="P243" s="18">
        <v>23974</v>
      </c>
      <c r="Q243" s="16" t="s">
        <v>169</v>
      </c>
      <c r="R243" s="16" t="s">
        <v>35</v>
      </c>
      <c r="S243" s="16">
        <v>4343219058</v>
      </c>
      <c r="T243" s="16" t="s">
        <v>170</v>
      </c>
    </row>
    <row r="244" spans="1:20" ht="13.2" hidden="1" x14ac:dyDescent="0.25">
      <c r="A244" s="30" t="s">
        <v>120</v>
      </c>
      <c r="C244" s="16" t="s">
        <v>25</v>
      </c>
      <c r="D244" s="17" t="s">
        <v>26</v>
      </c>
      <c r="E244" s="16" t="s">
        <v>1440</v>
      </c>
      <c r="F244" s="18" t="s">
        <v>1441</v>
      </c>
      <c r="G244" s="16">
        <v>1</v>
      </c>
      <c r="H244" s="19" t="s">
        <v>1448</v>
      </c>
      <c r="I244" t="str">
        <f t="shared" si="0"/>
        <v>AOP Unisex Raglan Hoodie / 4XL / Dark blue</v>
      </c>
      <c r="J244" s="20" t="s">
        <v>1449</v>
      </c>
      <c r="K244" s="20" t="s">
        <v>1443</v>
      </c>
      <c r="L244" s="20" t="s">
        <v>1444</v>
      </c>
      <c r="M244" s="16"/>
      <c r="O244" s="1" t="s">
        <v>1445</v>
      </c>
      <c r="P244" s="18">
        <v>23974</v>
      </c>
      <c r="Q244" s="16" t="s">
        <v>169</v>
      </c>
      <c r="R244" s="16" t="s">
        <v>35</v>
      </c>
      <c r="S244" s="16">
        <v>4343219058</v>
      </c>
      <c r="T244" s="16" t="s">
        <v>170</v>
      </c>
    </row>
    <row r="245" spans="1:20" ht="13.2" hidden="1" x14ac:dyDescent="0.25">
      <c r="A245" s="29" t="s">
        <v>86</v>
      </c>
      <c r="C245" s="16" t="s">
        <v>25</v>
      </c>
      <c r="D245" s="17" t="s">
        <v>26</v>
      </c>
      <c r="E245" s="16" t="s">
        <v>1450</v>
      </c>
      <c r="F245" s="18" t="s">
        <v>1451</v>
      </c>
      <c r="G245" s="16">
        <v>1</v>
      </c>
      <c r="H245" s="19" t="s">
        <v>1452</v>
      </c>
      <c r="I245" t="str">
        <f t="shared" si="0"/>
        <v>All print / 32 inches / Spare Tire Cover With Backup Camera Hole</v>
      </c>
      <c r="J245" s="20" t="s">
        <v>158</v>
      </c>
      <c r="K245" s="20" t="s">
        <v>1453</v>
      </c>
      <c r="L245" s="20" t="s">
        <v>1454</v>
      </c>
      <c r="M245" s="16"/>
      <c r="O245" s="1" t="s">
        <v>1455</v>
      </c>
      <c r="P245" s="18">
        <v>33635</v>
      </c>
      <c r="Q245" s="16" t="s">
        <v>46</v>
      </c>
      <c r="R245" s="16" t="s">
        <v>35</v>
      </c>
      <c r="S245" s="16">
        <v>7165832423</v>
      </c>
      <c r="T245" s="16" t="s">
        <v>47</v>
      </c>
    </row>
    <row r="246" spans="1:20" ht="13.2" hidden="1" x14ac:dyDescent="0.25">
      <c r="A246" s="21" t="s">
        <v>38</v>
      </c>
      <c r="C246" s="16" t="s">
        <v>25</v>
      </c>
      <c r="D246" s="17" t="s">
        <v>26</v>
      </c>
      <c r="E246" s="16" t="s">
        <v>1456</v>
      </c>
      <c r="F246" s="18" t="s">
        <v>1457</v>
      </c>
      <c r="G246" s="16">
        <v>1</v>
      </c>
      <c r="H246" s="19" t="s">
        <v>1458</v>
      </c>
      <c r="I246" t="str">
        <f t="shared" si="0"/>
        <v>AOP Unisex Raglan Hoodie / 2XL / All Print</v>
      </c>
      <c r="J246" s="20" t="s">
        <v>1459</v>
      </c>
      <c r="K246" s="20" t="s">
        <v>1460</v>
      </c>
      <c r="L246" s="20" t="s">
        <v>1461</v>
      </c>
      <c r="M246" s="16"/>
      <c r="O246" s="1" t="s">
        <v>1462</v>
      </c>
      <c r="P246" s="18">
        <v>20601</v>
      </c>
      <c r="Q246" s="16" t="s">
        <v>636</v>
      </c>
      <c r="R246" s="16" t="s">
        <v>35</v>
      </c>
      <c r="S246" s="16">
        <v>3017102431</v>
      </c>
      <c r="T246" s="16" t="s">
        <v>637</v>
      </c>
    </row>
    <row r="247" spans="1:20" ht="13.2" hidden="1" x14ac:dyDescent="0.25">
      <c r="A247" s="21" t="s">
        <v>548</v>
      </c>
      <c r="C247" s="16" t="s">
        <v>191</v>
      </c>
      <c r="D247" s="17" t="s">
        <v>26</v>
      </c>
      <c r="E247" s="16" t="s">
        <v>1463</v>
      </c>
      <c r="F247" s="18" t="s">
        <v>1464</v>
      </c>
      <c r="G247" s="16">
        <v>1</v>
      </c>
      <c r="H247" s="19" t="s">
        <v>1465</v>
      </c>
      <c r="I247" t="str">
        <f t="shared" si="0"/>
        <v>24X36in</v>
      </c>
      <c r="J247" s="20" t="s">
        <v>866</v>
      </c>
      <c r="K247" s="20" t="s">
        <v>1466</v>
      </c>
      <c r="L247" s="20" t="s">
        <v>1467</v>
      </c>
      <c r="M247" s="16"/>
      <c r="O247" s="1" t="s">
        <v>1468</v>
      </c>
      <c r="P247" s="18">
        <v>40145</v>
      </c>
      <c r="Q247" s="16" t="s">
        <v>226</v>
      </c>
      <c r="R247" s="16" t="s">
        <v>35</v>
      </c>
      <c r="S247" s="16">
        <v>2706689556</v>
      </c>
      <c r="T247" s="16" t="s">
        <v>227</v>
      </c>
    </row>
    <row r="248" spans="1:20" ht="13.2" hidden="1" x14ac:dyDescent="0.25">
      <c r="A248" s="15" t="s">
        <v>24</v>
      </c>
      <c r="C248" s="16" t="s">
        <v>25</v>
      </c>
      <c r="D248" s="17" t="s">
        <v>26</v>
      </c>
      <c r="E248" s="16" t="s">
        <v>1469</v>
      </c>
      <c r="F248" s="18" t="s">
        <v>1470</v>
      </c>
      <c r="G248" s="16">
        <v>1</v>
      </c>
      <c r="H248" s="19" t="s">
        <v>1471</v>
      </c>
      <c r="I248" t="str">
        <f t="shared" si="0"/>
        <v>joggers 3D #v - AOP Unisex Raglan Zip Hoodie / XL / All Print</v>
      </c>
      <c r="J248" s="20" t="s">
        <v>754</v>
      </c>
      <c r="K248" s="20" t="s">
        <v>1472</v>
      </c>
      <c r="L248" s="20" t="s">
        <v>1473</v>
      </c>
      <c r="M248" s="16"/>
      <c r="O248" s="1" t="s">
        <v>1474</v>
      </c>
      <c r="P248" s="18">
        <v>63136</v>
      </c>
      <c r="Q248" s="16" t="s">
        <v>34</v>
      </c>
      <c r="R248" s="16" t="s">
        <v>35</v>
      </c>
      <c r="S248" s="16">
        <v>3143851344</v>
      </c>
      <c r="T248" s="16" t="s">
        <v>36</v>
      </c>
    </row>
    <row r="249" spans="1:20" ht="13.2" hidden="1" x14ac:dyDescent="0.25">
      <c r="A249" s="30" t="s">
        <v>120</v>
      </c>
      <c r="C249" s="16" t="s">
        <v>25</v>
      </c>
      <c r="D249" s="17" t="s">
        <v>26</v>
      </c>
      <c r="E249" s="16" t="s">
        <v>1475</v>
      </c>
      <c r="F249" s="18" t="s">
        <v>1476</v>
      </c>
      <c r="G249" s="16">
        <v>1</v>
      </c>
      <c r="H249" s="19" t="s">
        <v>1477</v>
      </c>
      <c r="I249" t="str">
        <f t="shared" si="0"/>
        <v>hirt 3D #KV - 2XL / Full Print</v>
      </c>
      <c r="J249" s="20" t="s">
        <v>1478</v>
      </c>
      <c r="K249" s="20" t="s">
        <v>1479</v>
      </c>
      <c r="L249" s="20" t="s">
        <v>1480</v>
      </c>
      <c r="M249" s="16">
        <v>14</v>
      </c>
      <c r="O249" s="1" t="s">
        <v>1481</v>
      </c>
      <c r="P249" s="18">
        <v>68154</v>
      </c>
      <c r="Q249" s="16" t="s">
        <v>722</v>
      </c>
      <c r="R249" s="16" t="s">
        <v>35</v>
      </c>
      <c r="S249" s="16">
        <v>4023204599</v>
      </c>
      <c r="T249" s="16" t="s">
        <v>723</v>
      </c>
    </row>
    <row r="250" spans="1:20" ht="13.2" hidden="1" x14ac:dyDescent="0.25">
      <c r="A250" s="21" t="s">
        <v>761</v>
      </c>
      <c r="C250" s="16" t="s">
        <v>25</v>
      </c>
      <c r="D250" s="17" t="s">
        <v>26</v>
      </c>
      <c r="E250" s="16" t="s">
        <v>1482</v>
      </c>
      <c r="F250" s="18" t="s">
        <v>1483</v>
      </c>
      <c r="G250" s="16">
        <v>1</v>
      </c>
      <c r="H250" s="19" t="s">
        <v>1484</v>
      </c>
      <c r="I250" t="str">
        <f t="shared" si="0"/>
        <v>3XL / Full Print</v>
      </c>
      <c r="J250" s="20" t="s">
        <v>1485</v>
      </c>
      <c r="K250" s="20" t="s">
        <v>1486</v>
      </c>
      <c r="L250" s="20" t="s">
        <v>1487</v>
      </c>
      <c r="M250" s="16"/>
      <c r="O250" s="1" t="s">
        <v>1488</v>
      </c>
      <c r="P250" s="18">
        <v>49855</v>
      </c>
      <c r="Q250" s="16" t="s">
        <v>94</v>
      </c>
      <c r="R250" s="16" t="s">
        <v>35</v>
      </c>
      <c r="S250" s="16">
        <v>2316753383</v>
      </c>
      <c r="T250" s="16" t="s">
        <v>95</v>
      </c>
    </row>
    <row r="251" spans="1:20" ht="13.2" hidden="1" x14ac:dyDescent="0.25">
      <c r="A251" s="21" t="s">
        <v>761</v>
      </c>
      <c r="C251" s="16" t="s">
        <v>25</v>
      </c>
      <c r="D251" s="17" t="s">
        <v>26</v>
      </c>
      <c r="E251" s="16" t="s">
        <v>1482</v>
      </c>
      <c r="F251" s="18" t="s">
        <v>1483</v>
      </c>
      <c r="G251" s="16">
        <v>1</v>
      </c>
      <c r="H251" s="19" t="s">
        <v>1489</v>
      </c>
      <c r="I251" t="str">
        <f t="shared" si="0"/>
        <v>3XL / Full Print</v>
      </c>
      <c r="J251" s="20" t="s">
        <v>1490</v>
      </c>
      <c r="K251" s="20" t="s">
        <v>1486</v>
      </c>
      <c r="L251" s="20" t="s">
        <v>1487</v>
      </c>
      <c r="M251" s="16"/>
      <c r="O251" s="1" t="s">
        <v>1488</v>
      </c>
      <c r="P251" s="18">
        <v>49855</v>
      </c>
      <c r="Q251" s="16" t="s">
        <v>94</v>
      </c>
      <c r="R251" s="16" t="s">
        <v>35</v>
      </c>
      <c r="S251" s="16">
        <v>2316753383</v>
      </c>
      <c r="T251" s="16" t="s">
        <v>95</v>
      </c>
    </row>
    <row r="252" spans="1:20" ht="13.2" hidden="1" x14ac:dyDescent="0.25">
      <c r="A252" s="30" t="s">
        <v>120</v>
      </c>
      <c r="C252" s="16" t="s">
        <v>25</v>
      </c>
      <c r="D252" s="17" t="s">
        <v>26</v>
      </c>
      <c r="E252" s="16" t="s">
        <v>1491</v>
      </c>
      <c r="F252" s="18" t="s">
        <v>1492</v>
      </c>
      <c r="G252" s="16">
        <v>1</v>
      </c>
      <c r="H252" s="19" t="s">
        <v>1493</v>
      </c>
      <c r="I252" t="str">
        <f t="shared" si="0"/>
        <v>HOODIE RAGLAN SLEEVE / M / All Print</v>
      </c>
      <c r="J252" s="20" t="s">
        <v>1312</v>
      </c>
      <c r="K252" s="20" t="s">
        <v>1494</v>
      </c>
      <c r="L252" s="20" t="s">
        <v>1495</v>
      </c>
      <c r="M252" s="16" t="s">
        <v>1496</v>
      </c>
      <c r="O252" s="1" t="s">
        <v>1497</v>
      </c>
      <c r="P252" s="18">
        <v>13476</v>
      </c>
      <c r="Q252" s="16" t="s">
        <v>305</v>
      </c>
      <c r="R252" s="16" t="s">
        <v>35</v>
      </c>
      <c r="S252" s="16">
        <v>3159011562</v>
      </c>
      <c r="T252" s="16" t="s">
        <v>306</v>
      </c>
    </row>
    <row r="253" spans="1:20" ht="13.2" hidden="1" x14ac:dyDescent="0.25">
      <c r="A253" s="15" t="s">
        <v>24</v>
      </c>
      <c r="C253" s="16" t="s">
        <v>25</v>
      </c>
      <c r="D253" s="17" t="s">
        <v>26</v>
      </c>
      <c r="E253" s="16" t="s">
        <v>1498</v>
      </c>
      <c r="F253" s="18" t="s">
        <v>1499</v>
      </c>
      <c r="G253" s="16">
        <v>1</v>
      </c>
      <c r="H253" s="19" t="s">
        <v>1500</v>
      </c>
      <c r="I253" t="str">
        <f t="shared" si="0"/>
        <v>AOP Unisex Raglan Hoodie / 3XL / Navy</v>
      </c>
      <c r="J253" s="20" t="s">
        <v>754</v>
      </c>
      <c r="K253" s="20" t="s">
        <v>1501</v>
      </c>
      <c r="L253" s="20" t="s">
        <v>1502</v>
      </c>
      <c r="M253" s="16"/>
      <c r="O253" s="1" t="s">
        <v>1503</v>
      </c>
      <c r="P253" s="18">
        <v>13903</v>
      </c>
      <c r="Q253" s="16" t="s">
        <v>305</v>
      </c>
      <c r="R253" s="16" t="s">
        <v>35</v>
      </c>
      <c r="S253" s="16">
        <v>6072356969</v>
      </c>
      <c r="T253" s="16" t="s">
        <v>306</v>
      </c>
    </row>
    <row r="254" spans="1:20" ht="13.2" hidden="1" x14ac:dyDescent="0.25">
      <c r="A254" s="15" t="s">
        <v>24</v>
      </c>
      <c r="C254" s="16" t="s">
        <v>25</v>
      </c>
      <c r="D254" s="17" t="s">
        <v>26</v>
      </c>
      <c r="E254" s="16" t="s">
        <v>1498</v>
      </c>
      <c r="F254" s="18" t="s">
        <v>1499</v>
      </c>
      <c r="G254" s="16">
        <v>1</v>
      </c>
      <c r="H254" s="19" t="s">
        <v>1504</v>
      </c>
      <c r="I254" t="str">
        <f t="shared" si="0"/>
        <v>jogger 3D #v - AOP Unisex Raglan Hoodie / 3XL / All print</v>
      </c>
      <c r="J254" s="20" t="s">
        <v>1505</v>
      </c>
      <c r="K254" s="20" t="s">
        <v>1501</v>
      </c>
      <c r="L254" s="20" t="s">
        <v>1502</v>
      </c>
      <c r="M254" s="16"/>
      <c r="O254" s="1" t="s">
        <v>1503</v>
      </c>
      <c r="P254" s="18">
        <v>13903</v>
      </c>
      <c r="Q254" s="16" t="s">
        <v>305</v>
      </c>
      <c r="R254" s="16" t="s">
        <v>35</v>
      </c>
      <c r="S254" s="16">
        <v>6072356969</v>
      </c>
      <c r="T254" s="16" t="s">
        <v>306</v>
      </c>
    </row>
    <row r="255" spans="1:20" ht="13.2" hidden="1" x14ac:dyDescent="0.25">
      <c r="A255" s="30" t="s">
        <v>120</v>
      </c>
      <c r="C255" s="16" t="s">
        <v>25</v>
      </c>
      <c r="D255" s="17" t="s">
        <v>26</v>
      </c>
      <c r="E255" s="16" t="s">
        <v>1506</v>
      </c>
      <c r="F255" s="18" t="s">
        <v>1507</v>
      </c>
      <c r="G255" s="16">
        <v>1</v>
      </c>
      <c r="H255" s="19" t="s">
        <v>1508</v>
      </c>
      <c r="I255" t="str">
        <f t="shared" si="0"/>
        <v>XL / Full Print</v>
      </c>
      <c r="J255" s="20" t="s">
        <v>1509</v>
      </c>
      <c r="K255" s="20" t="s">
        <v>1510</v>
      </c>
      <c r="L255" s="20" t="s">
        <v>1511</v>
      </c>
      <c r="M255" s="16"/>
      <c r="O255" s="1" t="s">
        <v>1512</v>
      </c>
      <c r="P255" s="18">
        <v>70114</v>
      </c>
      <c r="Q255" s="16" t="s">
        <v>1258</v>
      </c>
      <c r="R255" s="16" t="s">
        <v>35</v>
      </c>
      <c r="S255" s="16" t="s">
        <v>1513</v>
      </c>
      <c r="T255" s="16" t="s">
        <v>1259</v>
      </c>
    </row>
    <row r="256" spans="1:20" ht="13.2" hidden="1" x14ac:dyDescent="0.25">
      <c r="A256" s="29" t="s">
        <v>86</v>
      </c>
      <c r="C256" s="16" t="s">
        <v>202</v>
      </c>
      <c r="D256" s="17" t="s">
        <v>26</v>
      </c>
      <c r="E256" s="16" t="s">
        <v>1514</v>
      </c>
      <c r="F256" s="18" t="s">
        <v>1515</v>
      </c>
      <c r="G256" s="16">
        <v>1</v>
      </c>
      <c r="H256" s="19" t="s">
        <v>1516</v>
      </c>
      <c r="I256" t="str">
        <f t="shared" si="0"/>
        <v>1pcs / All print</v>
      </c>
      <c r="J256" s="20" t="s">
        <v>1517</v>
      </c>
      <c r="K256" s="20" t="s">
        <v>1518</v>
      </c>
      <c r="L256" s="20" t="s">
        <v>1519</v>
      </c>
      <c r="M256" s="16"/>
      <c r="O256" s="1" t="s">
        <v>1520</v>
      </c>
      <c r="P256" s="18">
        <v>78076</v>
      </c>
      <c r="Q256" s="16" t="s">
        <v>151</v>
      </c>
      <c r="R256" s="16" t="s">
        <v>35</v>
      </c>
      <c r="S256" s="16" t="s">
        <v>1521</v>
      </c>
      <c r="T256" s="16" t="s">
        <v>152</v>
      </c>
    </row>
    <row r="257" spans="1:27" ht="13.2" x14ac:dyDescent="0.25">
      <c r="A257" s="28" t="s">
        <v>74</v>
      </c>
      <c r="C257" s="16" t="s">
        <v>25</v>
      </c>
      <c r="D257" s="17" t="s">
        <v>26</v>
      </c>
      <c r="E257" s="16" t="s">
        <v>1522</v>
      </c>
      <c r="F257" s="18" t="s">
        <v>1523</v>
      </c>
      <c r="G257" s="16">
        <v>1</v>
      </c>
      <c r="H257" s="19" t="s">
        <v>1524</v>
      </c>
      <c r="I257" t="str">
        <f t="shared" si="0"/>
        <v>HOODIE RAGLAN SLEEVE / L / All Print</v>
      </c>
      <c r="J257" s="20" t="s">
        <v>1525</v>
      </c>
      <c r="K257" s="20" t="s">
        <v>1526</v>
      </c>
      <c r="L257" s="20" t="s">
        <v>1527</v>
      </c>
      <c r="M257" s="16"/>
      <c r="O257" s="1" t="s">
        <v>1528</v>
      </c>
      <c r="P257" s="18">
        <v>27288</v>
      </c>
      <c r="Q257" s="16" t="s">
        <v>1374</v>
      </c>
      <c r="R257" s="16" t="s">
        <v>35</v>
      </c>
      <c r="S257" s="16">
        <v>3362809239</v>
      </c>
      <c r="T257" s="16" t="s">
        <v>1375</v>
      </c>
    </row>
    <row r="258" spans="1:27" ht="13.2" hidden="1" x14ac:dyDescent="0.25">
      <c r="A258" s="21" t="s">
        <v>38</v>
      </c>
      <c r="C258" s="16" t="s">
        <v>25</v>
      </c>
      <c r="D258" s="17" t="s">
        <v>26</v>
      </c>
      <c r="E258" s="16" t="s">
        <v>1529</v>
      </c>
      <c r="F258" s="18" t="s">
        <v>1530</v>
      </c>
      <c r="G258" s="16">
        <v>1</v>
      </c>
      <c r="H258" s="19" t="s">
        <v>1531</v>
      </c>
      <c r="I258" t="str">
        <f t="shared" si="0"/>
        <v>Default / All print</v>
      </c>
      <c r="J258" s="20" t="s">
        <v>1532</v>
      </c>
      <c r="K258" s="20" t="s">
        <v>1533</v>
      </c>
      <c r="L258" s="20" t="s">
        <v>1534</v>
      </c>
      <c r="M258" s="16"/>
      <c r="O258" s="1" t="s">
        <v>1535</v>
      </c>
      <c r="P258" s="18">
        <v>76522</v>
      </c>
      <c r="Q258" s="16" t="s">
        <v>151</v>
      </c>
      <c r="R258" s="16" t="s">
        <v>35</v>
      </c>
      <c r="S258" s="16">
        <v>2543715856</v>
      </c>
      <c r="T258" s="16" t="s">
        <v>152</v>
      </c>
    </row>
    <row r="259" spans="1:27" ht="13.2" hidden="1" x14ac:dyDescent="0.25">
      <c r="A259" s="30" t="s">
        <v>120</v>
      </c>
      <c r="C259" s="16" t="s">
        <v>25</v>
      </c>
      <c r="D259" s="17" t="s">
        <v>26</v>
      </c>
      <c r="E259" s="16" t="s">
        <v>1536</v>
      </c>
      <c r="F259" s="18" t="s">
        <v>1537</v>
      </c>
      <c r="G259" s="16">
        <v>1</v>
      </c>
      <c r="H259" s="19" t="s">
        <v>1538</v>
      </c>
      <c r="I259" t="str">
        <f t="shared" si="0"/>
        <v>Shorts / L / Full Print</v>
      </c>
      <c r="J259" s="20" t="s">
        <v>1539</v>
      </c>
      <c r="K259" s="20" t="s">
        <v>1540</v>
      </c>
      <c r="L259" s="20" t="s">
        <v>1541</v>
      </c>
      <c r="M259" s="16"/>
      <c r="O259" s="1" t="s">
        <v>1542</v>
      </c>
      <c r="P259" s="18">
        <v>51028</v>
      </c>
      <c r="Q259" s="16" t="s">
        <v>892</v>
      </c>
      <c r="R259" s="16" t="s">
        <v>35</v>
      </c>
      <c r="S259" s="16">
        <v>7122513897</v>
      </c>
      <c r="T259" s="16" t="s">
        <v>893</v>
      </c>
    </row>
    <row r="260" spans="1:27" ht="13.2" hidden="1" x14ac:dyDescent="0.25">
      <c r="A260" s="28" t="s">
        <v>246</v>
      </c>
      <c r="C260" s="16" t="s">
        <v>25</v>
      </c>
      <c r="D260" s="17" t="s">
        <v>26</v>
      </c>
      <c r="E260" s="16" t="s">
        <v>1536</v>
      </c>
      <c r="F260" s="18" t="s">
        <v>1537</v>
      </c>
      <c r="G260" s="16">
        <v>1</v>
      </c>
      <c r="H260" s="19" t="s">
        <v>1543</v>
      </c>
      <c r="I260" t="str">
        <f t="shared" si="0"/>
        <v>usch Light Bud Light Black Blue - 2XL / Full Print</v>
      </c>
      <c r="J260" s="20" t="s">
        <v>1544</v>
      </c>
      <c r="K260" s="20" t="s">
        <v>1540</v>
      </c>
      <c r="L260" s="20" t="s">
        <v>1541</v>
      </c>
      <c r="M260" s="16"/>
      <c r="O260" s="1" t="s">
        <v>1542</v>
      </c>
      <c r="P260" s="18">
        <v>51028</v>
      </c>
      <c r="Q260" s="16" t="s">
        <v>892</v>
      </c>
      <c r="R260" s="16" t="s">
        <v>35</v>
      </c>
      <c r="S260" s="16">
        <v>7122513897</v>
      </c>
      <c r="T260" s="16" t="s">
        <v>893</v>
      </c>
    </row>
    <row r="261" spans="1:27" ht="13.2" hidden="1" x14ac:dyDescent="0.25">
      <c r="A261" s="29" t="s">
        <v>86</v>
      </c>
      <c r="C261" s="16" t="s">
        <v>25</v>
      </c>
      <c r="D261" s="17" t="s">
        <v>26</v>
      </c>
      <c r="E261" s="16" t="s">
        <v>1536</v>
      </c>
      <c r="F261" s="18" t="s">
        <v>1537</v>
      </c>
      <c r="G261" s="16">
        <v>1</v>
      </c>
      <c r="H261" s="19" t="s">
        <v>1545</v>
      </c>
      <c r="I261" t="str">
        <f t="shared" si="0"/>
        <v>2XL / Full Print</v>
      </c>
      <c r="J261" s="20" t="s">
        <v>1546</v>
      </c>
      <c r="K261" s="20" t="s">
        <v>1540</v>
      </c>
      <c r="L261" s="20" t="s">
        <v>1541</v>
      </c>
      <c r="M261" s="16"/>
      <c r="O261" s="1" t="s">
        <v>1542</v>
      </c>
      <c r="P261" s="18">
        <v>51028</v>
      </c>
      <c r="Q261" s="16" t="s">
        <v>892</v>
      </c>
      <c r="R261" s="16" t="s">
        <v>35</v>
      </c>
      <c r="S261" s="16">
        <v>7122513897</v>
      </c>
      <c r="T261" s="16" t="s">
        <v>893</v>
      </c>
    </row>
    <row r="262" spans="1:27" ht="13.2" hidden="1" x14ac:dyDescent="0.25">
      <c r="A262" s="28" t="s">
        <v>524</v>
      </c>
      <c r="C262" s="16" t="s">
        <v>25</v>
      </c>
      <c r="D262" s="17" t="s">
        <v>26</v>
      </c>
      <c r="E262" s="16" t="s">
        <v>1536</v>
      </c>
      <c r="F262" s="18" t="s">
        <v>1537</v>
      </c>
      <c r="G262" s="16">
        <v>1</v>
      </c>
      <c r="H262" s="19" t="s">
        <v>1547</v>
      </c>
      <c r="I262" t="str">
        <f t="shared" si="0"/>
        <v>Hawaiian shirt / 2XL / Full Print</v>
      </c>
      <c r="J262" s="20">
        <v>6841836175514</v>
      </c>
      <c r="K262" s="20" t="s">
        <v>1540</v>
      </c>
      <c r="L262" s="20" t="s">
        <v>1541</v>
      </c>
      <c r="M262" s="16"/>
      <c r="O262" s="1" t="s">
        <v>1542</v>
      </c>
      <c r="P262" s="18">
        <v>51028</v>
      </c>
      <c r="Q262" s="16" t="s">
        <v>892</v>
      </c>
      <c r="R262" s="16" t="s">
        <v>35</v>
      </c>
      <c r="S262" s="16">
        <v>7122513897</v>
      </c>
      <c r="T262" s="16" t="s">
        <v>893</v>
      </c>
    </row>
    <row r="263" spans="1:27" ht="13.2" hidden="1" x14ac:dyDescent="0.25">
      <c r="A263" s="30" t="s">
        <v>120</v>
      </c>
      <c r="C263" s="16" t="s">
        <v>25</v>
      </c>
      <c r="D263" s="17" t="s">
        <v>26</v>
      </c>
      <c r="E263" s="16" t="s">
        <v>1536</v>
      </c>
      <c r="F263" s="18" t="s">
        <v>1537</v>
      </c>
      <c r="G263" s="16">
        <v>1</v>
      </c>
      <c r="H263" s="19" t="s">
        <v>1548</v>
      </c>
      <c r="I263" t="str">
        <f t="shared" si="0"/>
        <v>2XL / Full Print</v>
      </c>
      <c r="J263" s="20" t="s">
        <v>1549</v>
      </c>
      <c r="K263" s="20" t="s">
        <v>1540</v>
      </c>
      <c r="L263" s="20" t="s">
        <v>1541</v>
      </c>
      <c r="M263" s="16"/>
      <c r="O263" s="1" t="s">
        <v>1542</v>
      </c>
      <c r="P263" s="18">
        <v>51028</v>
      </c>
      <c r="Q263" s="16" t="s">
        <v>892</v>
      </c>
      <c r="R263" s="16" t="s">
        <v>35</v>
      </c>
      <c r="S263" s="16">
        <v>7122513897</v>
      </c>
      <c r="T263" s="16" t="s">
        <v>893</v>
      </c>
    </row>
    <row r="264" spans="1:27" ht="13.2" hidden="1" x14ac:dyDescent="0.25">
      <c r="A264" s="30" t="s">
        <v>120</v>
      </c>
      <c r="C264" s="16" t="s">
        <v>25</v>
      </c>
      <c r="D264" s="17" t="s">
        <v>26</v>
      </c>
      <c r="E264" s="16" t="s">
        <v>1536</v>
      </c>
      <c r="F264" s="18" t="s">
        <v>1537</v>
      </c>
      <c r="G264" s="16">
        <v>1</v>
      </c>
      <c r="H264" s="19" t="s">
        <v>1550</v>
      </c>
      <c r="I264" t="str">
        <f t="shared" si="0"/>
        <v>2XL / Full Print</v>
      </c>
      <c r="J264" s="20" t="s">
        <v>1549</v>
      </c>
      <c r="K264" s="20" t="s">
        <v>1540</v>
      </c>
      <c r="L264" s="20" t="s">
        <v>1541</v>
      </c>
      <c r="M264" s="16"/>
      <c r="O264" s="1" t="s">
        <v>1542</v>
      </c>
      <c r="P264" s="18">
        <v>51028</v>
      </c>
      <c r="Q264" s="16" t="s">
        <v>892</v>
      </c>
      <c r="R264" s="16" t="s">
        <v>35</v>
      </c>
      <c r="S264" s="16">
        <v>7122513897</v>
      </c>
      <c r="T264" s="16" t="s">
        <v>893</v>
      </c>
    </row>
    <row r="265" spans="1:27" ht="13.2" hidden="1" x14ac:dyDescent="0.25">
      <c r="A265" s="29" t="s">
        <v>386</v>
      </c>
      <c r="C265" s="16" t="s">
        <v>61</v>
      </c>
      <c r="D265" s="17" t="s">
        <v>26</v>
      </c>
      <c r="E265" s="16" t="s">
        <v>1551</v>
      </c>
      <c r="F265" s="18" t="s">
        <v>1552</v>
      </c>
      <c r="G265" s="16">
        <v>1</v>
      </c>
      <c r="H265" s="19" t="s">
        <v>1553</v>
      </c>
      <c r="I265" t="str">
        <f t="shared" si="0"/>
        <v>Joggers 3D #121121H - AOP Unisex Raglan Zip Hoodie / 4XL / All Print</v>
      </c>
      <c r="J265" s="20" t="s">
        <v>1554</v>
      </c>
      <c r="K265" s="20" t="s">
        <v>1555</v>
      </c>
      <c r="L265" s="20" t="s">
        <v>1556</v>
      </c>
      <c r="M265" s="16"/>
      <c r="O265" s="1" t="s">
        <v>1557</v>
      </c>
      <c r="P265" s="18">
        <v>8088</v>
      </c>
      <c r="Q265" s="16" t="s">
        <v>464</v>
      </c>
      <c r="R265" s="16" t="s">
        <v>35</v>
      </c>
      <c r="S265" s="16">
        <v>6093516460</v>
      </c>
      <c r="T265" s="16" t="s">
        <v>465</v>
      </c>
    </row>
    <row r="266" spans="1:27" ht="13.2" hidden="1" x14ac:dyDescent="0.25">
      <c r="A266" s="29" t="s">
        <v>386</v>
      </c>
      <c r="C266" s="16" t="s">
        <v>61</v>
      </c>
      <c r="D266" s="17" t="s">
        <v>26</v>
      </c>
      <c r="E266" s="16" t="s">
        <v>1551</v>
      </c>
      <c r="F266" s="18" t="s">
        <v>1552</v>
      </c>
      <c r="G266" s="16">
        <v>1</v>
      </c>
      <c r="H266" s="19" t="s">
        <v>1558</v>
      </c>
      <c r="I266" t="str">
        <f t="shared" si="0"/>
        <v>Joggers 3D #121121H - Joggers / 2XL / All Print</v>
      </c>
      <c r="J266" s="20" t="s">
        <v>1559</v>
      </c>
      <c r="K266" s="20" t="s">
        <v>1555</v>
      </c>
      <c r="L266" s="20" t="s">
        <v>1556</v>
      </c>
      <c r="M266" s="16"/>
      <c r="O266" s="1" t="s">
        <v>1557</v>
      </c>
      <c r="P266" s="18">
        <v>8088</v>
      </c>
      <c r="Q266" s="16" t="s">
        <v>464</v>
      </c>
      <c r="R266" s="16" t="s">
        <v>35</v>
      </c>
      <c r="S266" s="16">
        <v>6093516460</v>
      </c>
      <c r="T266" s="16" t="s">
        <v>465</v>
      </c>
    </row>
    <row r="267" spans="1:27" ht="13.2" hidden="1" x14ac:dyDescent="0.25">
      <c r="A267" s="32" t="s">
        <v>309</v>
      </c>
      <c r="C267" s="16" t="s">
        <v>25</v>
      </c>
      <c r="D267" s="17" t="s">
        <v>26</v>
      </c>
      <c r="E267" s="16" t="s">
        <v>1560</v>
      </c>
      <c r="F267" s="18" t="s">
        <v>1561</v>
      </c>
      <c r="G267" s="16">
        <v>1</v>
      </c>
      <c r="H267" s="19" t="s">
        <v>1562</v>
      </c>
      <c r="I267" t="str">
        <f t="shared" si="0"/>
        <v>HOODIE RAGLAN SLEEVE / 3XL / All Print</v>
      </c>
      <c r="J267" s="20" t="s">
        <v>1312</v>
      </c>
      <c r="K267" s="20" t="s">
        <v>1563</v>
      </c>
      <c r="L267" s="20" t="s">
        <v>1564</v>
      </c>
      <c r="M267" s="16">
        <v>2</v>
      </c>
      <c r="O267" s="1" t="s">
        <v>1565</v>
      </c>
      <c r="P267" s="18">
        <v>64123</v>
      </c>
      <c r="Q267" s="16" t="s">
        <v>34</v>
      </c>
      <c r="R267" s="16" t="s">
        <v>35</v>
      </c>
      <c r="S267" s="16">
        <v>8153357938</v>
      </c>
      <c r="T267" s="16" t="s">
        <v>36</v>
      </c>
    </row>
    <row r="268" spans="1:27" ht="13.2" hidden="1" x14ac:dyDescent="0.25">
      <c r="A268" s="15" t="s">
        <v>24</v>
      </c>
      <c r="C268" s="16" t="s">
        <v>61</v>
      </c>
      <c r="D268" s="17" t="s">
        <v>26</v>
      </c>
      <c r="E268" s="16" t="s">
        <v>1566</v>
      </c>
      <c r="F268" s="18" t="s">
        <v>1567</v>
      </c>
      <c r="G268" s="16">
        <v>1</v>
      </c>
      <c r="H268" s="19" t="s">
        <v>1568</v>
      </c>
      <c r="I268" t="str">
        <f t="shared" si="0"/>
        <v>XL / Full Print</v>
      </c>
      <c r="J268" s="20" t="s">
        <v>1569</v>
      </c>
      <c r="K268" s="20" t="s">
        <v>1570</v>
      </c>
      <c r="L268" s="20" t="s">
        <v>1571</v>
      </c>
      <c r="M268" s="16"/>
      <c r="O268" s="1" t="s">
        <v>1572</v>
      </c>
      <c r="P268" s="18">
        <v>29611</v>
      </c>
      <c r="Q268" s="16" t="s">
        <v>129</v>
      </c>
      <c r="R268" s="16" t="s">
        <v>35</v>
      </c>
      <c r="S268" s="16">
        <v>8643252134</v>
      </c>
      <c r="T268" s="16" t="s">
        <v>130</v>
      </c>
    </row>
    <row r="269" spans="1:27" ht="13.2" hidden="1" x14ac:dyDescent="0.25">
      <c r="A269" s="29" t="s">
        <v>86</v>
      </c>
      <c r="C269" s="16" t="s">
        <v>25</v>
      </c>
      <c r="D269" s="17" t="s">
        <v>26</v>
      </c>
      <c r="E269" s="16" t="s">
        <v>1573</v>
      </c>
      <c r="F269" s="18" t="s">
        <v>1574</v>
      </c>
      <c r="G269" s="16">
        <v>1</v>
      </c>
      <c r="H269" s="19" t="s">
        <v>1575</v>
      </c>
      <c r="I269" t="str">
        <f t="shared" si="0"/>
        <v>hirt 3d #181221h - XL / Full Print</v>
      </c>
      <c r="J269" s="20" t="s">
        <v>1576</v>
      </c>
      <c r="K269" s="20" t="s">
        <v>1577</v>
      </c>
      <c r="L269" s="20" t="s">
        <v>1578</v>
      </c>
      <c r="M269" s="16"/>
      <c r="O269" s="1" t="s">
        <v>1579</v>
      </c>
      <c r="P269" s="18">
        <v>99337</v>
      </c>
      <c r="Q269" s="16" t="s">
        <v>189</v>
      </c>
      <c r="R269" s="16" t="s">
        <v>35</v>
      </c>
      <c r="S269" s="16">
        <v>5099477898</v>
      </c>
      <c r="T269" s="16" t="s">
        <v>190</v>
      </c>
    </row>
    <row r="270" spans="1:27" ht="13.2" hidden="1" x14ac:dyDescent="0.25">
      <c r="A270" s="31" t="s">
        <v>120</v>
      </c>
      <c r="B270" s="3"/>
      <c r="C270" s="16" t="s">
        <v>61</v>
      </c>
      <c r="D270" s="23" t="s">
        <v>5</v>
      </c>
      <c r="E270" s="23" t="s">
        <v>1580</v>
      </c>
      <c r="F270" s="24" t="s">
        <v>1581</v>
      </c>
      <c r="G270" s="23">
        <v>1</v>
      </c>
      <c r="H270" s="25" t="s">
        <v>1582</v>
      </c>
      <c r="I270" s="3" t="str">
        <f t="shared" si="0"/>
        <v>S / All print</v>
      </c>
      <c r="J270" s="26" t="s">
        <v>97</v>
      </c>
      <c r="K270" s="26" t="s">
        <v>1583</v>
      </c>
      <c r="L270" s="26" t="s">
        <v>1584</v>
      </c>
      <c r="M270" s="23"/>
      <c r="N270" s="3"/>
      <c r="O270" s="27" t="s">
        <v>1585</v>
      </c>
      <c r="P270" s="24">
        <v>31322</v>
      </c>
      <c r="Q270" s="23" t="s">
        <v>286</v>
      </c>
      <c r="R270" s="23" t="s">
        <v>35</v>
      </c>
      <c r="S270" s="23">
        <v>4845442452</v>
      </c>
      <c r="T270" s="23" t="s">
        <v>287</v>
      </c>
      <c r="U270" s="3"/>
      <c r="V270" s="3"/>
      <c r="W270" s="3"/>
      <c r="X270" s="3"/>
      <c r="Y270" s="3"/>
      <c r="Z270" s="3"/>
      <c r="AA270" s="3"/>
    </row>
    <row r="271" spans="1:27" ht="13.2" hidden="1" x14ac:dyDescent="0.25">
      <c r="A271" s="30" t="s">
        <v>120</v>
      </c>
      <c r="C271" s="16" t="s">
        <v>25</v>
      </c>
      <c r="D271" s="17" t="s">
        <v>26</v>
      </c>
      <c r="E271" s="16" t="s">
        <v>1586</v>
      </c>
      <c r="F271" s="18" t="s">
        <v>1587</v>
      </c>
      <c r="G271" s="16">
        <v>1</v>
      </c>
      <c r="H271" s="19" t="s">
        <v>1588</v>
      </c>
      <c r="I271" t="str">
        <f t="shared" si="0"/>
        <v>UNISEX HOODIE ZIP-UP / L / All Print</v>
      </c>
      <c r="J271" s="20" t="s">
        <v>1589</v>
      </c>
      <c r="K271" s="20" t="s">
        <v>1590</v>
      </c>
      <c r="L271" s="20" t="s">
        <v>1591</v>
      </c>
      <c r="M271" s="16"/>
      <c r="O271" s="1" t="s">
        <v>1592</v>
      </c>
      <c r="P271" s="18">
        <v>28403</v>
      </c>
      <c r="Q271" s="16" t="s">
        <v>1374</v>
      </c>
      <c r="R271" s="16" t="s">
        <v>35</v>
      </c>
      <c r="S271" s="16">
        <v>9107079819</v>
      </c>
      <c r="T271" s="16" t="s">
        <v>1375</v>
      </c>
    </row>
    <row r="272" spans="1:27" ht="13.2" hidden="1" x14ac:dyDescent="0.25">
      <c r="A272" s="15" t="s">
        <v>24</v>
      </c>
      <c r="C272" s="16" t="s">
        <v>61</v>
      </c>
      <c r="D272" s="17" t="s">
        <v>26</v>
      </c>
      <c r="E272" s="16" t="s">
        <v>1593</v>
      </c>
      <c r="F272" s="18" t="s">
        <v>1594</v>
      </c>
      <c r="G272" s="16">
        <v>1</v>
      </c>
      <c r="H272" s="19" t="s">
        <v>1595</v>
      </c>
      <c r="I272" t="str">
        <f t="shared" si="0"/>
        <v>M / Full Print</v>
      </c>
      <c r="J272" s="20" t="s">
        <v>97</v>
      </c>
      <c r="K272" s="20" t="s">
        <v>1596</v>
      </c>
      <c r="L272" s="20" t="s">
        <v>1597</v>
      </c>
      <c r="M272" s="16"/>
      <c r="O272" s="1" t="s">
        <v>1598</v>
      </c>
      <c r="P272" s="18">
        <v>77301</v>
      </c>
      <c r="Q272" s="16" t="s">
        <v>151</v>
      </c>
      <c r="R272" s="16" t="s">
        <v>35</v>
      </c>
      <c r="S272" s="16">
        <v>9366977219</v>
      </c>
      <c r="T272" s="16" t="s">
        <v>152</v>
      </c>
    </row>
    <row r="273" spans="1:27" ht="13.2" hidden="1" x14ac:dyDescent="0.25">
      <c r="A273" s="28" t="s">
        <v>246</v>
      </c>
      <c r="C273" s="16" t="s">
        <v>25</v>
      </c>
      <c r="D273" s="17" t="s">
        <v>26</v>
      </c>
      <c r="E273" s="16" t="s">
        <v>1599</v>
      </c>
      <c r="F273" s="18" t="s">
        <v>1600</v>
      </c>
      <c r="G273" s="16">
        <v>1</v>
      </c>
      <c r="H273" s="19" t="s">
        <v>1601</v>
      </c>
      <c r="I273" t="str">
        <f t="shared" si="0"/>
        <v>XL / Full Print</v>
      </c>
      <c r="J273" s="20" t="s">
        <v>1602</v>
      </c>
      <c r="K273" s="20" t="s">
        <v>1603</v>
      </c>
      <c r="L273" s="20" t="s">
        <v>1604</v>
      </c>
      <c r="M273" s="16"/>
      <c r="O273" s="1" t="s">
        <v>1605</v>
      </c>
      <c r="P273" s="18">
        <v>92113</v>
      </c>
      <c r="Q273" s="16" t="s">
        <v>546</v>
      </c>
      <c r="R273" s="16" t="s">
        <v>35</v>
      </c>
      <c r="S273" s="16">
        <v>6192271692</v>
      </c>
      <c r="T273" s="16" t="s">
        <v>547</v>
      </c>
    </row>
    <row r="274" spans="1:27" ht="13.2" hidden="1" x14ac:dyDescent="0.25">
      <c r="A274" s="30" t="s">
        <v>120</v>
      </c>
      <c r="C274" s="16" t="s">
        <v>191</v>
      </c>
      <c r="D274" s="17" t="s">
        <v>26</v>
      </c>
      <c r="E274" s="16" t="s">
        <v>1606</v>
      </c>
      <c r="F274" s="18" t="s">
        <v>1607</v>
      </c>
      <c r="G274" s="16">
        <v>1</v>
      </c>
      <c r="H274" s="19" t="s">
        <v>1608</v>
      </c>
      <c r="I274" t="str">
        <f t="shared" si="0"/>
        <v>60x80 in</v>
      </c>
      <c r="J274" s="20" t="s">
        <v>452</v>
      </c>
      <c r="K274" s="20" t="s">
        <v>1609</v>
      </c>
      <c r="L274" s="20" t="s">
        <v>1610</v>
      </c>
      <c r="M274" s="16"/>
      <c r="O274" s="1" t="s">
        <v>1611</v>
      </c>
      <c r="P274" s="18">
        <v>95688</v>
      </c>
      <c r="Q274" s="16" t="s">
        <v>546</v>
      </c>
      <c r="R274" s="16" t="s">
        <v>35</v>
      </c>
      <c r="S274" s="16">
        <v>7075929881</v>
      </c>
      <c r="T274" s="16" t="s">
        <v>547</v>
      </c>
    </row>
    <row r="275" spans="1:27" ht="13.2" hidden="1" x14ac:dyDescent="0.25">
      <c r="A275" s="15" t="s">
        <v>110</v>
      </c>
      <c r="C275" s="16" t="s">
        <v>202</v>
      </c>
      <c r="D275" s="17" t="s">
        <v>26</v>
      </c>
      <c r="E275" s="16" t="s">
        <v>1612</v>
      </c>
      <c r="F275" s="18" t="s">
        <v>1613</v>
      </c>
      <c r="G275" s="16">
        <v>1</v>
      </c>
      <c r="H275" s="19" t="s">
        <v>1614</v>
      </c>
      <c r="I275" t="str">
        <f t="shared" si="0"/>
        <v>XL / Black</v>
      </c>
      <c r="J275" s="20" t="s">
        <v>313</v>
      </c>
      <c r="K275" s="20" t="s">
        <v>1615</v>
      </c>
      <c r="L275" s="20" t="s">
        <v>1616</v>
      </c>
      <c r="M275" s="16"/>
      <c r="O275" s="1" t="s">
        <v>1001</v>
      </c>
      <c r="P275" s="18">
        <v>38063</v>
      </c>
      <c r="Q275" s="16" t="s">
        <v>211</v>
      </c>
      <c r="R275" s="16" t="s">
        <v>35</v>
      </c>
      <c r="S275" s="16">
        <v>7316123807</v>
      </c>
      <c r="T275" s="16" t="s">
        <v>212</v>
      </c>
    </row>
    <row r="276" spans="1:27" ht="13.2" hidden="1" x14ac:dyDescent="0.25">
      <c r="A276" s="21" t="s">
        <v>38</v>
      </c>
      <c r="C276" s="16" t="s">
        <v>25</v>
      </c>
      <c r="D276" s="17" t="s">
        <v>26</v>
      </c>
      <c r="E276" s="16" t="s">
        <v>1617</v>
      </c>
      <c r="F276" s="18" t="s">
        <v>1618</v>
      </c>
      <c r="G276" s="16">
        <v>1</v>
      </c>
      <c r="H276" s="19" t="s">
        <v>1619</v>
      </c>
      <c r="I276" t="str">
        <f t="shared" si="0"/>
        <v>AOP Unisex Raglan Hoodie / M / All print</v>
      </c>
      <c r="J276" s="20" t="s">
        <v>178</v>
      </c>
      <c r="K276" s="20" t="s">
        <v>1620</v>
      </c>
      <c r="L276" s="20" t="s">
        <v>1621</v>
      </c>
      <c r="M276" s="16"/>
      <c r="O276" s="1" t="s">
        <v>1622</v>
      </c>
      <c r="P276" s="18">
        <v>96734</v>
      </c>
      <c r="Q276" s="16" t="s">
        <v>384</v>
      </c>
      <c r="R276" s="16" t="s">
        <v>35</v>
      </c>
      <c r="S276" s="16">
        <v>6202039140</v>
      </c>
      <c r="T276" s="16" t="s">
        <v>385</v>
      </c>
    </row>
    <row r="277" spans="1:27" ht="13.2" hidden="1" x14ac:dyDescent="0.25">
      <c r="A277" s="28" t="s">
        <v>246</v>
      </c>
      <c r="C277" s="16" t="s">
        <v>61</v>
      </c>
      <c r="D277" s="17" t="s">
        <v>26</v>
      </c>
      <c r="E277" s="16" t="s">
        <v>1623</v>
      </c>
      <c r="F277" s="18" t="s">
        <v>1624</v>
      </c>
      <c r="G277" s="16">
        <v>1</v>
      </c>
      <c r="H277" s="19" t="s">
        <v>1625</v>
      </c>
      <c r="I277" t="str">
        <f t="shared" si="0"/>
        <v>4XL / Full Print</v>
      </c>
      <c r="J277" s="20" t="s">
        <v>1626</v>
      </c>
      <c r="K277" s="20" t="s">
        <v>1627</v>
      </c>
      <c r="L277" s="20" t="s">
        <v>1628</v>
      </c>
      <c r="M277" s="16"/>
      <c r="O277" s="1" t="s">
        <v>1629</v>
      </c>
      <c r="P277" s="18">
        <v>98178</v>
      </c>
      <c r="Q277" s="16" t="s">
        <v>189</v>
      </c>
      <c r="R277" s="16" t="s">
        <v>35</v>
      </c>
      <c r="S277" s="16">
        <v>2066795937</v>
      </c>
      <c r="T277" s="16" t="s">
        <v>190</v>
      </c>
    </row>
    <row r="278" spans="1:27" ht="13.2" hidden="1" x14ac:dyDescent="0.25">
      <c r="A278" s="29" t="s">
        <v>361</v>
      </c>
      <c r="C278" s="16" t="s">
        <v>25</v>
      </c>
      <c r="D278" s="17" t="s">
        <v>26</v>
      </c>
      <c r="E278" s="16" t="s">
        <v>1630</v>
      </c>
      <c r="F278" s="18" t="s">
        <v>1631</v>
      </c>
      <c r="G278" s="16">
        <v>1</v>
      </c>
      <c r="H278" s="19" t="s">
        <v>1632</v>
      </c>
      <c r="I278" t="str">
        <f t="shared" si="0"/>
        <v>HOODIE RAGLAN SLEEVE / M / All Print</v>
      </c>
      <c r="J278" s="20" t="s">
        <v>1633</v>
      </c>
      <c r="K278" s="20" t="s">
        <v>1634</v>
      </c>
      <c r="L278" s="20" t="s">
        <v>1635</v>
      </c>
      <c r="M278" s="16"/>
      <c r="O278" s="1" t="s">
        <v>1145</v>
      </c>
      <c r="P278" s="18">
        <v>37917</v>
      </c>
      <c r="Q278" s="16" t="s">
        <v>211</v>
      </c>
      <c r="R278" s="16" t="s">
        <v>35</v>
      </c>
      <c r="S278" s="16">
        <v>8654370364</v>
      </c>
      <c r="T278" s="16" t="s">
        <v>212</v>
      </c>
    </row>
    <row r="279" spans="1:27" ht="13.2" hidden="1" x14ac:dyDescent="0.25">
      <c r="A279" s="29" t="s">
        <v>361</v>
      </c>
      <c r="C279" s="16" t="s">
        <v>25</v>
      </c>
      <c r="D279" s="17" t="s">
        <v>26</v>
      </c>
      <c r="E279" s="16" t="s">
        <v>1636</v>
      </c>
      <c r="F279" s="18" t="s">
        <v>1631</v>
      </c>
      <c r="G279" s="16">
        <v>1</v>
      </c>
      <c r="H279" s="19" t="s">
        <v>1637</v>
      </c>
      <c r="I279" t="str">
        <f t="shared" si="0"/>
        <v>LEGGING / M / All Print</v>
      </c>
      <c r="J279" s="20" t="s">
        <v>1638</v>
      </c>
      <c r="K279" s="20" t="s">
        <v>1634</v>
      </c>
      <c r="L279" s="20" t="s">
        <v>1635</v>
      </c>
      <c r="M279" s="16"/>
      <c r="O279" s="1" t="s">
        <v>1145</v>
      </c>
      <c r="P279" s="18">
        <v>37917</v>
      </c>
      <c r="Q279" s="16" t="s">
        <v>211</v>
      </c>
      <c r="R279" s="16" t="s">
        <v>35</v>
      </c>
      <c r="S279" s="16">
        <v>8654370364</v>
      </c>
      <c r="T279" s="16" t="s">
        <v>212</v>
      </c>
    </row>
    <row r="280" spans="1:27" ht="13.2" hidden="1" x14ac:dyDescent="0.25">
      <c r="A280" s="29" t="s">
        <v>86</v>
      </c>
      <c r="B280" s="41"/>
      <c r="C280" s="17" t="s">
        <v>25</v>
      </c>
      <c r="D280" s="17" t="s">
        <v>26</v>
      </c>
      <c r="E280" s="17" t="s">
        <v>1639</v>
      </c>
      <c r="F280" s="42" t="s">
        <v>1640</v>
      </c>
      <c r="G280" s="17">
        <v>1</v>
      </c>
      <c r="H280" s="43" t="s">
        <v>1641</v>
      </c>
      <c r="I280" s="41" t="str">
        <f t="shared" si="0"/>
        <v>Legging 3D All Over Print - LEGGING / L / All Print</v>
      </c>
      <c r="J280" s="44" t="s">
        <v>257</v>
      </c>
      <c r="K280" s="44" t="s">
        <v>1642</v>
      </c>
      <c r="L280" s="44" t="s">
        <v>1643</v>
      </c>
      <c r="M280" s="17" t="s">
        <v>1644</v>
      </c>
      <c r="N280" s="41"/>
      <c r="O280" s="2" t="s">
        <v>1645</v>
      </c>
      <c r="P280" s="42">
        <v>80401</v>
      </c>
      <c r="Q280" s="17" t="s">
        <v>430</v>
      </c>
      <c r="R280" s="17" t="s">
        <v>35</v>
      </c>
      <c r="S280" s="17">
        <v>3039051679</v>
      </c>
      <c r="T280" s="17" t="s">
        <v>432</v>
      </c>
      <c r="U280" s="41"/>
      <c r="V280" s="41"/>
      <c r="W280" s="41"/>
      <c r="X280" s="41"/>
      <c r="Y280" s="41"/>
      <c r="Z280" s="41"/>
      <c r="AA280" s="41"/>
    </row>
    <row r="281" spans="1:27" ht="13.2" hidden="1" x14ac:dyDescent="0.25">
      <c r="A281" s="30" t="s">
        <v>120</v>
      </c>
      <c r="C281" s="16" t="s">
        <v>25</v>
      </c>
      <c r="D281" s="17" t="s">
        <v>26</v>
      </c>
      <c r="E281" s="16" t="s">
        <v>1646</v>
      </c>
      <c r="F281" s="18" t="s">
        <v>1647</v>
      </c>
      <c r="G281" s="16">
        <v>1</v>
      </c>
      <c r="H281" s="19" t="s">
        <v>1648</v>
      </c>
      <c r="I281" t="str">
        <f t="shared" si="0"/>
        <v>HOODIE RAGLAN SLEEVE / 2XL / All Print</v>
      </c>
      <c r="J281" s="20" t="s">
        <v>1649</v>
      </c>
      <c r="K281" s="20" t="s">
        <v>1650</v>
      </c>
      <c r="L281" s="20" t="s">
        <v>1651</v>
      </c>
      <c r="M281" s="16"/>
      <c r="O281" s="1" t="s">
        <v>1652</v>
      </c>
      <c r="P281" s="18">
        <v>97504</v>
      </c>
      <c r="Q281" s="16" t="s">
        <v>1653</v>
      </c>
      <c r="R281" s="16" t="s">
        <v>35</v>
      </c>
      <c r="S281" s="16">
        <v>5414149344</v>
      </c>
      <c r="T281" s="16" t="s">
        <v>1654</v>
      </c>
    </row>
    <row r="282" spans="1:27" ht="13.2" hidden="1" x14ac:dyDescent="0.25">
      <c r="A282" s="21" t="s">
        <v>548</v>
      </c>
      <c r="C282" s="16" t="s">
        <v>61</v>
      </c>
      <c r="D282" s="17" t="s">
        <v>26</v>
      </c>
      <c r="E282" s="16" t="s">
        <v>1655</v>
      </c>
      <c r="F282" s="18" t="s">
        <v>1656</v>
      </c>
      <c r="G282" s="16">
        <v>1</v>
      </c>
      <c r="H282" s="19" t="s">
        <v>1657</v>
      </c>
      <c r="I282" t="str">
        <f t="shared" si="0"/>
        <v>L / Full Print</v>
      </c>
      <c r="J282" s="20" t="s">
        <v>1658</v>
      </c>
      <c r="K282" s="20" t="s">
        <v>1659</v>
      </c>
      <c r="L282" s="20" t="s">
        <v>1660</v>
      </c>
      <c r="M282" s="16"/>
      <c r="O282" s="1" t="s">
        <v>1661</v>
      </c>
      <c r="P282" s="18">
        <v>46816</v>
      </c>
      <c r="Q282" s="16" t="s">
        <v>57</v>
      </c>
      <c r="R282" s="16" t="s">
        <v>35</v>
      </c>
      <c r="S282" s="16">
        <v>2603128019</v>
      </c>
      <c r="T282" s="16" t="s">
        <v>59</v>
      </c>
    </row>
    <row r="283" spans="1:27" ht="13.2" hidden="1" x14ac:dyDescent="0.25">
      <c r="A283" s="29" t="s">
        <v>86</v>
      </c>
      <c r="C283" s="16" t="s">
        <v>25</v>
      </c>
      <c r="D283" s="17" t="s">
        <v>26</v>
      </c>
      <c r="E283" s="16" t="s">
        <v>1662</v>
      </c>
      <c r="F283" s="18" t="s">
        <v>1663</v>
      </c>
      <c r="G283" s="16">
        <v>1</v>
      </c>
      <c r="H283" s="19" t="s">
        <v>1664</v>
      </c>
      <c r="I283" t="str">
        <f t="shared" si="0"/>
        <v>All print / 32 inches / Spare Tire Cover With Backup Camera Hole</v>
      </c>
      <c r="J283" s="20" t="s">
        <v>158</v>
      </c>
      <c r="K283" s="20" t="s">
        <v>1665</v>
      </c>
      <c r="L283" s="20" t="s">
        <v>1666</v>
      </c>
      <c r="M283" s="16"/>
      <c r="O283" s="1" t="s">
        <v>1667</v>
      </c>
      <c r="P283" s="18">
        <v>2920</v>
      </c>
      <c r="Q283" s="16" t="s">
        <v>481</v>
      </c>
      <c r="R283" s="16" t="s">
        <v>35</v>
      </c>
      <c r="S283" s="16">
        <v>4018349463</v>
      </c>
      <c r="T283" s="16" t="s">
        <v>482</v>
      </c>
    </row>
    <row r="284" spans="1:27" ht="13.2" hidden="1" x14ac:dyDescent="0.25">
      <c r="A284" s="32" t="s">
        <v>60</v>
      </c>
      <c r="C284" s="16" t="s">
        <v>61</v>
      </c>
      <c r="D284" s="17" t="s">
        <v>26</v>
      </c>
      <c r="E284" s="16" t="s">
        <v>1668</v>
      </c>
      <c r="F284" s="18" t="s">
        <v>1669</v>
      </c>
      <c r="G284" s="16">
        <v>1</v>
      </c>
      <c r="H284" s="19" t="s">
        <v>1670</v>
      </c>
      <c r="I284" t="str">
        <f t="shared" si="0"/>
        <v>XL / Full Print</v>
      </c>
      <c r="J284" s="20" t="s">
        <v>1671</v>
      </c>
      <c r="K284" s="20" t="s">
        <v>1672</v>
      </c>
      <c r="L284" s="20" t="s">
        <v>1673</v>
      </c>
      <c r="M284" s="16"/>
      <c r="O284" s="1" t="s">
        <v>1674</v>
      </c>
      <c r="P284" s="18">
        <v>8610</v>
      </c>
      <c r="Q284" s="16" t="s">
        <v>464</v>
      </c>
      <c r="R284" s="16" t="s">
        <v>35</v>
      </c>
      <c r="S284" s="16">
        <v>6097121419</v>
      </c>
      <c r="T284" s="16" t="s">
        <v>465</v>
      </c>
    </row>
    <row r="285" spans="1:27" ht="13.2" hidden="1" x14ac:dyDescent="0.25">
      <c r="A285" s="29" t="s">
        <v>86</v>
      </c>
      <c r="C285" s="16" t="s">
        <v>25</v>
      </c>
      <c r="D285" s="17" t="s">
        <v>26</v>
      </c>
      <c r="E285" s="16" t="s">
        <v>1675</v>
      </c>
      <c r="F285" s="18" t="s">
        <v>1676</v>
      </c>
      <c r="G285" s="16">
        <v>1</v>
      </c>
      <c r="H285" s="19" t="s">
        <v>1677</v>
      </c>
      <c r="I285" t="str">
        <f t="shared" si="0"/>
        <v>L / Full Print</v>
      </c>
      <c r="J285" s="20" t="s">
        <v>1678</v>
      </c>
      <c r="K285" s="20" t="s">
        <v>1679</v>
      </c>
      <c r="L285" s="20" t="s">
        <v>1680</v>
      </c>
      <c r="M285" s="16"/>
      <c r="O285" s="1" t="s">
        <v>1681</v>
      </c>
      <c r="P285" s="18">
        <v>19975</v>
      </c>
      <c r="Q285" s="16" t="s">
        <v>138</v>
      </c>
      <c r="R285" s="16" t="s">
        <v>35</v>
      </c>
      <c r="S285" s="16">
        <v>4102451505</v>
      </c>
      <c r="T285" s="16" t="s">
        <v>139</v>
      </c>
    </row>
    <row r="286" spans="1:27" ht="13.2" hidden="1" x14ac:dyDescent="0.25">
      <c r="A286" s="30" t="s">
        <v>120</v>
      </c>
      <c r="C286" s="16" t="s">
        <v>25</v>
      </c>
      <c r="D286" s="17" t="s">
        <v>26</v>
      </c>
      <c r="E286" s="16" t="s">
        <v>1682</v>
      </c>
      <c r="F286" s="18" t="s">
        <v>1683</v>
      </c>
      <c r="G286" s="16">
        <v>1</v>
      </c>
      <c r="H286" s="19" t="s">
        <v>1684</v>
      </c>
      <c r="I286" t="str">
        <f t="shared" si="0"/>
        <v>M / Full Print</v>
      </c>
      <c r="J286" s="20" t="s">
        <v>1685</v>
      </c>
      <c r="K286" s="20" t="s">
        <v>1686</v>
      </c>
      <c r="L286" s="20" t="s">
        <v>1687</v>
      </c>
      <c r="M286" s="16"/>
      <c r="O286" s="1" t="s">
        <v>1688</v>
      </c>
      <c r="P286" s="18">
        <v>44012</v>
      </c>
      <c r="Q286" s="16" t="s">
        <v>105</v>
      </c>
      <c r="R286" s="16" t="s">
        <v>35</v>
      </c>
      <c r="S286" s="16">
        <v>4405546044</v>
      </c>
      <c r="T286" s="16" t="s">
        <v>107</v>
      </c>
    </row>
    <row r="287" spans="1:27" ht="13.2" hidden="1" x14ac:dyDescent="0.25">
      <c r="A287" s="21" t="s">
        <v>263</v>
      </c>
      <c r="C287" s="16" t="s">
        <v>25</v>
      </c>
      <c r="D287" s="17" t="s">
        <v>26</v>
      </c>
      <c r="E287" s="16" t="s">
        <v>1689</v>
      </c>
      <c r="F287" s="18" t="s">
        <v>1690</v>
      </c>
      <c r="G287" s="16">
        <v>1</v>
      </c>
      <c r="H287" s="19" t="s">
        <v>1691</v>
      </c>
      <c r="I287" t="str">
        <f t="shared" si="0"/>
        <v>AOP UNISEX HOODIE / L / All Print</v>
      </c>
      <c r="J287" s="20" t="s">
        <v>1692</v>
      </c>
      <c r="K287" s="20" t="s">
        <v>1693</v>
      </c>
      <c r="L287" s="20" t="s">
        <v>1694</v>
      </c>
      <c r="M287" s="16" t="s">
        <v>1695</v>
      </c>
      <c r="O287" s="1" t="s">
        <v>1696</v>
      </c>
      <c r="P287" s="18">
        <v>12189</v>
      </c>
      <c r="Q287" s="16" t="s">
        <v>305</v>
      </c>
      <c r="R287" s="16" t="s">
        <v>35</v>
      </c>
      <c r="S287" s="16">
        <v>5188339679</v>
      </c>
      <c r="T287" s="16" t="s">
        <v>306</v>
      </c>
    </row>
    <row r="288" spans="1:27" ht="13.2" hidden="1" x14ac:dyDescent="0.25">
      <c r="A288" s="22" t="s">
        <v>263</v>
      </c>
      <c r="B288" s="3"/>
      <c r="C288" s="23" t="s">
        <v>202</v>
      </c>
      <c r="D288" s="23" t="s">
        <v>1697</v>
      </c>
      <c r="E288" s="23" t="s">
        <v>1689</v>
      </c>
      <c r="F288" s="24" t="s">
        <v>1690</v>
      </c>
      <c r="G288" s="23">
        <v>1</v>
      </c>
      <c r="H288" s="25" t="s">
        <v>1698</v>
      </c>
      <c r="I288" s="3" t="str">
        <f t="shared" si="0"/>
        <v>Twin (180x200)cm</v>
      </c>
      <c r="J288" s="26" t="s">
        <v>1699</v>
      </c>
      <c r="K288" s="26" t="s">
        <v>1693</v>
      </c>
      <c r="L288" s="26" t="s">
        <v>1694</v>
      </c>
      <c r="M288" s="23" t="s">
        <v>1695</v>
      </c>
      <c r="N288" s="3"/>
      <c r="O288" s="27" t="s">
        <v>1696</v>
      </c>
      <c r="P288" s="24">
        <v>12189</v>
      </c>
      <c r="Q288" s="23" t="s">
        <v>305</v>
      </c>
      <c r="R288" s="23" t="s">
        <v>35</v>
      </c>
      <c r="S288" s="23">
        <v>5188339679</v>
      </c>
      <c r="T288" s="23" t="s">
        <v>306</v>
      </c>
      <c r="U288" s="3"/>
      <c r="V288" s="3"/>
      <c r="W288" s="3"/>
      <c r="X288" s="3"/>
      <c r="Y288" s="3"/>
      <c r="Z288" s="3"/>
      <c r="AA288" s="3"/>
    </row>
    <row r="289" spans="1:27" ht="13.2" hidden="1" x14ac:dyDescent="0.25">
      <c r="A289" s="15" t="s">
        <v>24</v>
      </c>
      <c r="C289" s="16" t="s">
        <v>25</v>
      </c>
      <c r="D289" s="17" t="s">
        <v>26</v>
      </c>
      <c r="E289" s="16" t="s">
        <v>1700</v>
      </c>
      <c r="F289" s="18" t="s">
        <v>1701</v>
      </c>
      <c r="G289" s="16">
        <v>1</v>
      </c>
      <c r="H289" s="19" t="s">
        <v>1702</v>
      </c>
      <c r="I289" t="str">
        <f t="shared" si="0"/>
        <v>AOP Unisex Raglan Hoodie / M / All print</v>
      </c>
      <c r="J289" s="20" t="s">
        <v>1312</v>
      </c>
      <c r="K289" s="20" t="s">
        <v>1703</v>
      </c>
      <c r="L289" s="20" t="s">
        <v>1704</v>
      </c>
      <c r="M289" s="16"/>
      <c r="O289" s="1" t="s">
        <v>1705</v>
      </c>
      <c r="P289" s="18">
        <v>67401</v>
      </c>
      <c r="Q289" s="16" t="s">
        <v>339</v>
      </c>
      <c r="R289" s="16" t="s">
        <v>35</v>
      </c>
      <c r="S289" s="16" t="s">
        <v>1706</v>
      </c>
      <c r="T289" s="16" t="s">
        <v>340</v>
      </c>
    </row>
    <row r="290" spans="1:27" ht="13.2" x14ac:dyDescent="0.25">
      <c r="A290" s="21" t="s">
        <v>49</v>
      </c>
      <c r="C290" s="16" t="s">
        <v>25</v>
      </c>
      <c r="D290" s="17" t="s">
        <v>26</v>
      </c>
      <c r="E290" s="16" t="s">
        <v>1707</v>
      </c>
      <c r="F290" s="18" t="s">
        <v>1708</v>
      </c>
      <c r="G290" s="16">
        <v>1</v>
      </c>
      <c r="H290" s="19" t="s">
        <v>1709</v>
      </c>
      <c r="I290" t="str">
        <f t="shared" si="0"/>
        <v>L / Full Print</v>
      </c>
      <c r="J290" s="20" t="s">
        <v>1710</v>
      </c>
      <c r="K290" s="20" t="s">
        <v>1711</v>
      </c>
      <c r="L290" s="20" t="s">
        <v>1712</v>
      </c>
      <c r="M290" s="16"/>
      <c r="O290" s="1" t="s">
        <v>1713</v>
      </c>
      <c r="P290" s="18">
        <v>23323</v>
      </c>
      <c r="Q290" s="16" t="s">
        <v>169</v>
      </c>
      <c r="R290" s="16" t="s">
        <v>35</v>
      </c>
      <c r="S290" s="16">
        <v>8046909434</v>
      </c>
      <c r="T290" s="16" t="s">
        <v>170</v>
      </c>
    </row>
    <row r="291" spans="1:27" ht="13.2" hidden="1" x14ac:dyDescent="0.25">
      <c r="A291" s="32" t="s">
        <v>60</v>
      </c>
      <c r="C291" s="16" t="s">
        <v>25</v>
      </c>
      <c r="D291" s="17" t="s">
        <v>26</v>
      </c>
      <c r="E291" s="16" t="s">
        <v>1714</v>
      </c>
      <c r="F291" s="18" t="s">
        <v>1715</v>
      </c>
      <c r="G291" s="16">
        <v>1</v>
      </c>
      <c r="H291" s="19" t="s">
        <v>1716</v>
      </c>
      <c r="I291" t="str">
        <f t="shared" si="0"/>
        <v>L / Full Print</v>
      </c>
      <c r="J291" s="20" t="s">
        <v>165</v>
      </c>
      <c r="K291" s="20" t="s">
        <v>1717</v>
      </c>
      <c r="L291" s="20" t="s">
        <v>1718</v>
      </c>
      <c r="M291" s="16" t="s">
        <v>1719</v>
      </c>
      <c r="O291" s="1" t="s">
        <v>1720</v>
      </c>
      <c r="P291" s="18" t="s">
        <v>1721</v>
      </c>
      <c r="Q291" s="16" t="s">
        <v>236</v>
      </c>
      <c r="R291" s="16" t="s">
        <v>237</v>
      </c>
      <c r="S291" s="16">
        <v>8194370213</v>
      </c>
      <c r="T291" s="16" t="s">
        <v>238</v>
      </c>
    </row>
    <row r="292" spans="1:27" ht="13.2" x14ac:dyDescent="0.25">
      <c r="A292" s="21" t="s">
        <v>49</v>
      </c>
      <c r="C292" s="16" t="s">
        <v>25</v>
      </c>
      <c r="D292" s="17" t="s">
        <v>26</v>
      </c>
      <c r="E292" s="16" t="s">
        <v>1714</v>
      </c>
      <c r="F292" s="18" t="s">
        <v>1715</v>
      </c>
      <c r="G292" s="16">
        <v>1</v>
      </c>
      <c r="H292" s="19" t="s">
        <v>1722</v>
      </c>
      <c r="I292" t="str">
        <f t="shared" si="0"/>
        <v>L / Full Print</v>
      </c>
      <c r="J292" s="20" t="s">
        <v>1723</v>
      </c>
      <c r="K292" s="20" t="s">
        <v>1717</v>
      </c>
      <c r="L292" s="20" t="s">
        <v>1718</v>
      </c>
      <c r="M292" s="16" t="s">
        <v>1719</v>
      </c>
      <c r="O292" s="1" t="s">
        <v>1720</v>
      </c>
      <c r="P292" s="18" t="s">
        <v>1721</v>
      </c>
      <c r="Q292" s="16" t="s">
        <v>236</v>
      </c>
      <c r="R292" s="16" t="s">
        <v>237</v>
      </c>
      <c r="S292" s="16">
        <v>8194370213</v>
      </c>
      <c r="T292" s="16" t="s">
        <v>238</v>
      </c>
    </row>
    <row r="293" spans="1:27" ht="13.2" hidden="1" x14ac:dyDescent="0.25">
      <c r="A293" s="15" t="s">
        <v>24</v>
      </c>
      <c r="C293" s="16" t="s">
        <v>25</v>
      </c>
      <c r="D293" s="17" t="s">
        <v>26</v>
      </c>
      <c r="E293" s="16" t="s">
        <v>1724</v>
      </c>
      <c r="F293" s="18" t="s">
        <v>1725</v>
      </c>
      <c r="G293" s="16">
        <v>1</v>
      </c>
      <c r="H293" s="19" t="s">
        <v>1726</v>
      </c>
      <c r="I293" t="str">
        <f t="shared" si="0"/>
        <v>hirt - hoodie 3D #v - UNISEX T-SHIRT 3D / 2XL / All print</v>
      </c>
      <c r="J293" s="20" t="s">
        <v>927</v>
      </c>
      <c r="K293" s="20" t="s">
        <v>1727</v>
      </c>
      <c r="L293" s="20" t="s">
        <v>1728</v>
      </c>
      <c r="M293" s="16"/>
      <c r="O293" s="1" t="s">
        <v>1729</v>
      </c>
      <c r="P293" s="18">
        <v>62220</v>
      </c>
      <c r="Q293" s="16" t="s">
        <v>69</v>
      </c>
      <c r="R293" s="16" t="s">
        <v>35</v>
      </c>
      <c r="S293" s="16">
        <v>6186718777</v>
      </c>
      <c r="T293" s="16" t="s">
        <v>71</v>
      </c>
    </row>
    <row r="294" spans="1:27" ht="13.2" hidden="1" x14ac:dyDescent="0.25">
      <c r="A294" s="15" t="s">
        <v>24</v>
      </c>
      <c r="C294" s="16" t="s">
        <v>25</v>
      </c>
      <c r="D294" s="17" t="s">
        <v>26</v>
      </c>
      <c r="E294" s="16" t="s">
        <v>1724</v>
      </c>
      <c r="F294" s="18" t="s">
        <v>1725</v>
      </c>
      <c r="G294" s="16">
        <v>1</v>
      </c>
      <c r="H294" s="19" t="s">
        <v>1730</v>
      </c>
      <c r="I294" t="str">
        <f t="shared" si="0"/>
        <v>hirt - hoodie 3D #v - UNISEX T-SHIRT 3D / 2XL / All print</v>
      </c>
      <c r="J294" s="20" t="s">
        <v>927</v>
      </c>
      <c r="K294" s="20" t="s">
        <v>1727</v>
      </c>
      <c r="L294" s="20" t="s">
        <v>1728</v>
      </c>
      <c r="M294" s="16"/>
      <c r="O294" s="1" t="s">
        <v>1729</v>
      </c>
      <c r="P294" s="18">
        <v>62220</v>
      </c>
      <c r="Q294" s="16" t="s">
        <v>69</v>
      </c>
      <c r="R294" s="16" t="s">
        <v>35</v>
      </c>
      <c r="S294" s="16">
        <v>6186718777</v>
      </c>
      <c r="T294" s="16" t="s">
        <v>71</v>
      </c>
    </row>
    <row r="295" spans="1:27" ht="13.2" hidden="1" x14ac:dyDescent="0.25">
      <c r="A295" s="15" t="s">
        <v>24</v>
      </c>
      <c r="C295" s="16" t="s">
        <v>25</v>
      </c>
      <c r="D295" s="17" t="s">
        <v>26</v>
      </c>
      <c r="E295" s="16" t="s">
        <v>1731</v>
      </c>
      <c r="F295" s="18" t="s">
        <v>1732</v>
      </c>
      <c r="G295" s="16">
        <v>1</v>
      </c>
      <c r="H295" s="19" t="s">
        <v>1733</v>
      </c>
      <c r="I295" t="str">
        <f t="shared" si="0"/>
        <v>A black king was born in Hoodie - Joggers #v - AOP Unisex Raglan Hoodie / L / All Print</v>
      </c>
      <c r="J295" s="20" t="s">
        <v>1734</v>
      </c>
      <c r="K295" s="20" t="s">
        <v>1735</v>
      </c>
      <c r="L295" s="20" t="s">
        <v>1736</v>
      </c>
      <c r="M295" s="16">
        <v>400</v>
      </c>
      <c r="O295" s="1" t="s">
        <v>1737</v>
      </c>
      <c r="P295" s="18">
        <v>33127</v>
      </c>
      <c r="Q295" s="16" t="s">
        <v>46</v>
      </c>
      <c r="R295" s="16" t="s">
        <v>35</v>
      </c>
      <c r="S295" s="16">
        <v>7867399486</v>
      </c>
      <c r="T295" s="16" t="s">
        <v>47</v>
      </c>
    </row>
    <row r="296" spans="1:27" ht="13.2" hidden="1" x14ac:dyDescent="0.25">
      <c r="A296" s="29" t="s">
        <v>86</v>
      </c>
      <c r="C296" s="16" t="s">
        <v>202</v>
      </c>
      <c r="D296" s="17" t="s">
        <v>26</v>
      </c>
      <c r="E296" s="16" t="s">
        <v>1738</v>
      </c>
      <c r="F296" s="18" t="s">
        <v>1739</v>
      </c>
      <c r="G296" s="16">
        <v>1</v>
      </c>
      <c r="H296" s="19" t="s">
        <v>1740</v>
      </c>
      <c r="I296" t="str">
        <f t="shared" si="0"/>
        <v>L / Full print</v>
      </c>
      <c r="J296" s="20" t="s">
        <v>1741</v>
      </c>
      <c r="K296" s="20" t="s">
        <v>1742</v>
      </c>
      <c r="L296" s="20" t="s">
        <v>1743</v>
      </c>
      <c r="M296" s="16">
        <v>928</v>
      </c>
      <c r="O296" s="1" t="s">
        <v>1744</v>
      </c>
      <c r="P296" s="18">
        <v>20910</v>
      </c>
      <c r="Q296" s="16" t="s">
        <v>636</v>
      </c>
      <c r="R296" s="16" t="s">
        <v>35</v>
      </c>
      <c r="S296" s="16">
        <v>3016025405</v>
      </c>
      <c r="T296" s="16" t="s">
        <v>637</v>
      </c>
    </row>
    <row r="297" spans="1:27" ht="13.2" hidden="1" x14ac:dyDescent="0.25">
      <c r="A297" s="29" t="s">
        <v>86</v>
      </c>
      <c r="C297" s="16" t="s">
        <v>191</v>
      </c>
      <c r="D297" s="17" t="s">
        <v>26</v>
      </c>
      <c r="E297" s="16" t="s">
        <v>1745</v>
      </c>
      <c r="F297" s="18" t="s">
        <v>1746</v>
      </c>
      <c r="G297" s="16">
        <v>1</v>
      </c>
      <c r="H297" s="19" t="s">
        <v>1747</v>
      </c>
      <c r="I297" t="str">
        <f t="shared" si="0"/>
        <v>12X18in / Full Print</v>
      </c>
      <c r="J297" s="20" t="s">
        <v>1748</v>
      </c>
      <c r="K297" s="20" t="s">
        <v>1749</v>
      </c>
      <c r="L297" s="20" t="s">
        <v>1750</v>
      </c>
      <c r="M297" s="16"/>
      <c r="O297" s="1" t="s">
        <v>1751</v>
      </c>
      <c r="P297" s="18">
        <v>36111</v>
      </c>
      <c r="Q297" s="16" t="s">
        <v>645</v>
      </c>
      <c r="R297" s="16" t="s">
        <v>35</v>
      </c>
      <c r="S297" s="16">
        <v>3347461883</v>
      </c>
      <c r="T297" s="16" t="s">
        <v>646</v>
      </c>
    </row>
    <row r="298" spans="1:27" ht="13.2" hidden="1" x14ac:dyDescent="0.25">
      <c r="A298" s="32" t="s">
        <v>60</v>
      </c>
      <c r="C298" s="16" t="s">
        <v>202</v>
      </c>
      <c r="D298" s="17" t="s">
        <v>26</v>
      </c>
      <c r="E298" s="16" t="s">
        <v>1752</v>
      </c>
      <c r="F298" s="18" t="s">
        <v>1753</v>
      </c>
      <c r="G298" s="16">
        <v>1</v>
      </c>
      <c r="H298" s="19" t="s">
        <v>1754</v>
      </c>
      <c r="I298" t="str">
        <f t="shared" si="0"/>
        <v>US Full</v>
      </c>
      <c r="J298" s="20" t="s">
        <v>765</v>
      </c>
      <c r="K298" s="20" t="s">
        <v>1755</v>
      </c>
      <c r="L298" s="20" t="s">
        <v>1756</v>
      </c>
      <c r="M298" s="16"/>
      <c r="O298" s="1" t="s">
        <v>1757</v>
      </c>
      <c r="P298" s="18">
        <v>94502</v>
      </c>
      <c r="Q298" s="16" t="s">
        <v>546</v>
      </c>
      <c r="R298" s="16" t="s">
        <v>35</v>
      </c>
      <c r="S298" s="16">
        <v>5106896404</v>
      </c>
      <c r="T298" s="16" t="s">
        <v>547</v>
      </c>
    </row>
    <row r="299" spans="1:27" ht="13.2" hidden="1" x14ac:dyDescent="0.25">
      <c r="A299" s="30" t="s">
        <v>120</v>
      </c>
      <c r="C299" s="16" t="s">
        <v>191</v>
      </c>
      <c r="D299" s="17" t="s">
        <v>26</v>
      </c>
      <c r="E299" s="16" t="s">
        <v>1758</v>
      </c>
      <c r="F299" s="18" t="s">
        <v>1759</v>
      </c>
      <c r="G299" s="16">
        <v>1</v>
      </c>
      <c r="H299" s="19" t="s">
        <v>1760</v>
      </c>
      <c r="I299" t="str">
        <f t="shared" si="0"/>
        <v>12X18in / Full Print</v>
      </c>
      <c r="J299" s="20" t="s">
        <v>1761</v>
      </c>
      <c r="K299" s="20" t="s">
        <v>1762</v>
      </c>
      <c r="L299" s="20" t="s">
        <v>1763</v>
      </c>
      <c r="M299" s="16"/>
      <c r="O299" s="1" t="s">
        <v>1764</v>
      </c>
      <c r="P299" s="18">
        <v>68007</v>
      </c>
      <c r="Q299" s="16" t="s">
        <v>722</v>
      </c>
      <c r="R299" s="16" t="s">
        <v>35</v>
      </c>
      <c r="S299" s="16">
        <v>4028303218</v>
      </c>
      <c r="T299" s="16" t="s">
        <v>723</v>
      </c>
    </row>
    <row r="300" spans="1:27" ht="13.2" hidden="1" x14ac:dyDescent="0.25">
      <c r="A300" s="22" t="s">
        <v>38</v>
      </c>
      <c r="B300" s="3"/>
      <c r="C300" s="23" t="s">
        <v>25</v>
      </c>
      <c r="D300" s="23" t="s">
        <v>4</v>
      </c>
      <c r="E300" s="23" t="s">
        <v>1765</v>
      </c>
      <c r="F300" s="24" t="s">
        <v>1766</v>
      </c>
      <c r="G300" s="23">
        <v>1</v>
      </c>
      <c r="H300" s="25" t="s">
        <v>1767</v>
      </c>
      <c r="I300" s="3" t="str">
        <f t="shared" si="0"/>
        <v>AOP Unisex Raglan Zip Hoodie / 2XL / All print</v>
      </c>
      <c r="J300" s="26" t="s">
        <v>42</v>
      </c>
      <c r="K300" s="26" t="s">
        <v>1768</v>
      </c>
      <c r="L300" s="26" t="s">
        <v>1769</v>
      </c>
      <c r="M300" s="23"/>
      <c r="N300" s="3"/>
      <c r="O300" s="27" t="s">
        <v>1770</v>
      </c>
      <c r="P300" s="24">
        <v>10312</v>
      </c>
      <c r="Q300" s="23" t="s">
        <v>305</v>
      </c>
      <c r="R300" s="23" t="s">
        <v>35</v>
      </c>
      <c r="S300" s="23">
        <v>9179399187</v>
      </c>
      <c r="T300" s="23" t="s">
        <v>306</v>
      </c>
      <c r="U300" s="3"/>
      <c r="V300" s="3"/>
      <c r="W300" s="3"/>
      <c r="X300" s="3"/>
      <c r="Y300" s="3"/>
      <c r="Z300" s="3"/>
      <c r="AA300" s="3"/>
    </row>
    <row r="301" spans="1:27" ht="13.2" hidden="1" x14ac:dyDescent="0.25">
      <c r="A301" s="22" t="s">
        <v>38</v>
      </c>
      <c r="B301" s="3"/>
      <c r="C301" s="23" t="s">
        <v>25</v>
      </c>
      <c r="D301" s="23" t="s">
        <v>4</v>
      </c>
      <c r="E301" s="23" t="s">
        <v>1765</v>
      </c>
      <c r="F301" s="24" t="s">
        <v>1766</v>
      </c>
      <c r="G301" s="23">
        <v>1</v>
      </c>
      <c r="H301" s="25" t="s">
        <v>41</v>
      </c>
      <c r="I301" s="3" t="str">
        <f t="shared" si="0"/>
        <v>AOP Unisex Raglan Hoodie / L / All print</v>
      </c>
      <c r="J301" s="26" t="s">
        <v>42</v>
      </c>
      <c r="K301" s="26" t="s">
        <v>1768</v>
      </c>
      <c r="L301" s="26" t="s">
        <v>1769</v>
      </c>
      <c r="M301" s="23"/>
      <c r="N301" s="3"/>
      <c r="O301" s="27" t="s">
        <v>1770</v>
      </c>
      <c r="P301" s="24">
        <v>10312</v>
      </c>
      <c r="Q301" s="23" t="s">
        <v>305</v>
      </c>
      <c r="R301" s="23" t="s">
        <v>35</v>
      </c>
      <c r="S301" s="23">
        <v>9179399187</v>
      </c>
      <c r="T301" s="23" t="s">
        <v>306</v>
      </c>
      <c r="U301" s="3"/>
      <c r="V301" s="3"/>
      <c r="W301" s="3"/>
      <c r="X301" s="3"/>
      <c r="Y301" s="3"/>
      <c r="Z301" s="3"/>
      <c r="AA301" s="3"/>
    </row>
    <row r="302" spans="1:27" ht="13.2" hidden="1" x14ac:dyDescent="0.25">
      <c r="A302" s="30" t="s">
        <v>120</v>
      </c>
      <c r="C302" s="16" t="s">
        <v>25</v>
      </c>
      <c r="D302" s="17" t="s">
        <v>26</v>
      </c>
      <c r="E302" s="16" t="s">
        <v>1771</v>
      </c>
      <c r="F302" s="18" t="s">
        <v>1772</v>
      </c>
      <c r="G302" s="16">
        <v>1</v>
      </c>
      <c r="H302" s="19" t="s">
        <v>1773</v>
      </c>
      <c r="I302" t="str">
        <f t="shared" si="0"/>
        <v>2XL / Full Print</v>
      </c>
      <c r="J302" s="20" t="s">
        <v>1774</v>
      </c>
      <c r="K302" s="20" t="s">
        <v>1775</v>
      </c>
      <c r="L302" s="20" t="s">
        <v>1776</v>
      </c>
      <c r="M302" s="16"/>
      <c r="O302" s="1" t="s">
        <v>1777</v>
      </c>
      <c r="P302" s="18">
        <v>34451</v>
      </c>
      <c r="Q302" s="16" t="s">
        <v>46</v>
      </c>
      <c r="R302" s="16" t="s">
        <v>35</v>
      </c>
      <c r="S302" s="16">
        <v>3157484451</v>
      </c>
      <c r="T302" s="16" t="s">
        <v>47</v>
      </c>
    </row>
    <row r="303" spans="1:27" ht="13.2" hidden="1" x14ac:dyDescent="0.25">
      <c r="A303" s="30" t="s">
        <v>120</v>
      </c>
      <c r="C303" s="16" t="s">
        <v>25</v>
      </c>
      <c r="D303" s="17" t="s">
        <v>26</v>
      </c>
      <c r="E303" s="16" t="s">
        <v>1778</v>
      </c>
      <c r="F303" s="18" t="s">
        <v>1779</v>
      </c>
      <c r="G303" s="16">
        <v>1</v>
      </c>
      <c r="H303" s="19" t="s">
        <v>1780</v>
      </c>
      <c r="I303" t="str">
        <f t="shared" si="0"/>
        <v>AOP Unisex Raglan Hoodie / L / All print</v>
      </c>
      <c r="J303" s="20" t="s">
        <v>888</v>
      </c>
      <c r="K303" s="20" t="s">
        <v>1781</v>
      </c>
      <c r="L303" s="20" t="s">
        <v>1782</v>
      </c>
      <c r="M303" s="16"/>
      <c r="O303" s="1" t="s">
        <v>1783</v>
      </c>
      <c r="P303" s="18">
        <v>30126</v>
      </c>
      <c r="Q303" s="16" t="s">
        <v>286</v>
      </c>
      <c r="R303" s="16" t="s">
        <v>35</v>
      </c>
      <c r="S303" s="16">
        <v>14705601113</v>
      </c>
      <c r="T303" s="16" t="s">
        <v>287</v>
      </c>
    </row>
    <row r="304" spans="1:27" ht="13.2" hidden="1" x14ac:dyDescent="0.25">
      <c r="A304" s="29" t="s">
        <v>386</v>
      </c>
      <c r="C304" s="16" t="s">
        <v>25</v>
      </c>
      <c r="D304" s="17" t="s">
        <v>26</v>
      </c>
      <c r="E304" s="16" t="s">
        <v>1784</v>
      </c>
      <c r="F304" s="18" t="s">
        <v>1785</v>
      </c>
      <c r="G304" s="16">
        <v>1</v>
      </c>
      <c r="H304" s="19" t="s">
        <v>1786</v>
      </c>
      <c r="I304" t="str">
        <f t="shared" si="0"/>
        <v>AOP UNISEX HOODIE / S / All Print</v>
      </c>
      <c r="J304" s="20" t="s">
        <v>1787</v>
      </c>
      <c r="K304" s="20" t="s">
        <v>1788</v>
      </c>
      <c r="L304" s="20" t="s">
        <v>1789</v>
      </c>
      <c r="M304" s="16"/>
      <c r="O304" s="1" t="s">
        <v>1790</v>
      </c>
      <c r="P304" s="18">
        <v>10472</v>
      </c>
      <c r="Q304" s="16" t="s">
        <v>305</v>
      </c>
      <c r="R304" s="16" t="s">
        <v>35</v>
      </c>
      <c r="S304" s="16">
        <f t="shared" ref="S304:S308" si="2">13473931434</f>
        <v>13473931434</v>
      </c>
      <c r="T304" s="16" t="s">
        <v>306</v>
      </c>
    </row>
    <row r="305" spans="1:20" ht="13.2" hidden="1" x14ac:dyDescent="0.25">
      <c r="A305" s="29" t="s">
        <v>386</v>
      </c>
      <c r="C305" s="16" t="s">
        <v>25</v>
      </c>
      <c r="D305" s="17" t="s">
        <v>26</v>
      </c>
      <c r="E305" s="16" t="s">
        <v>1784</v>
      </c>
      <c r="F305" s="18" t="s">
        <v>1785</v>
      </c>
      <c r="G305" s="16">
        <v>1</v>
      </c>
      <c r="H305" s="19" t="s">
        <v>1786</v>
      </c>
      <c r="I305" t="str">
        <f t="shared" si="0"/>
        <v>AOP UNISEX HOODIE / S / All Print</v>
      </c>
      <c r="J305" s="20" t="s">
        <v>1787</v>
      </c>
      <c r="K305" s="20" t="s">
        <v>1788</v>
      </c>
      <c r="L305" s="20" t="s">
        <v>1789</v>
      </c>
      <c r="M305" s="16"/>
      <c r="O305" s="1" t="s">
        <v>1790</v>
      </c>
      <c r="P305" s="18">
        <v>10472</v>
      </c>
      <c r="Q305" s="16" t="s">
        <v>305</v>
      </c>
      <c r="R305" s="16" t="s">
        <v>35</v>
      </c>
      <c r="S305" s="16">
        <f t="shared" si="2"/>
        <v>13473931434</v>
      </c>
      <c r="T305" s="16" t="s">
        <v>306</v>
      </c>
    </row>
    <row r="306" spans="1:20" ht="13.2" hidden="1" x14ac:dyDescent="0.25">
      <c r="A306" s="29" t="s">
        <v>386</v>
      </c>
      <c r="C306" s="16" t="s">
        <v>25</v>
      </c>
      <c r="D306" s="17" t="s">
        <v>26</v>
      </c>
      <c r="E306" s="16" t="s">
        <v>1784</v>
      </c>
      <c r="F306" s="18" t="s">
        <v>1785</v>
      </c>
      <c r="G306" s="16">
        <v>1</v>
      </c>
      <c r="H306" s="19" t="s">
        <v>1786</v>
      </c>
      <c r="I306" t="str">
        <f t="shared" si="0"/>
        <v>AOP UNISEX HOODIE / S / All Print</v>
      </c>
      <c r="J306" s="20" t="s">
        <v>1787</v>
      </c>
      <c r="K306" s="20" t="s">
        <v>1788</v>
      </c>
      <c r="L306" s="20" t="s">
        <v>1789</v>
      </c>
      <c r="M306" s="16"/>
      <c r="O306" s="1" t="s">
        <v>1790</v>
      </c>
      <c r="P306" s="18">
        <v>10472</v>
      </c>
      <c r="Q306" s="16" t="s">
        <v>305</v>
      </c>
      <c r="R306" s="16" t="s">
        <v>35</v>
      </c>
      <c r="S306" s="16">
        <f t="shared" si="2"/>
        <v>13473931434</v>
      </c>
      <c r="T306" s="16" t="s">
        <v>306</v>
      </c>
    </row>
    <row r="307" spans="1:20" ht="13.2" hidden="1" x14ac:dyDescent="0.25">
      <c r="A307" s="29" t="s">
        <v>386</v>
      </c>
      <c r="C307" s="16" t="s">
        <v>25</v>
      </c>
      <c r="D307" s="17" t="s">
        <v>26</v>
      </c>
      <c r="E307" s="16" t="s">
        <v>1784</v>
      </c>
      <c r="F307" s="18" t="s">
        <v>1785</v>
      </c>
      <c r="G307" s="16">
        <v>1</v>
      </c>
      <c r="H307" s="19" t="s">
        <v>1786</v>
      </c>
      <c r="I307" t="str">
        <f t="shared" si="0"/>
        <v>AOP UNISEX HOODIE / S / All Print</v>
      </c>
      <c r="J307" s="20" t="s">
        <v>1787</v>
      </c>
      <c r="K307" s="20" t="s">
        <v>1788</v>
      </c>
      <c r="L307" s="20" t="s">
        <v>1789</v>
      </c>
      <c r="M307" s="16"/>
      <c r="O307" s="1" t="s">
        <v>1790</v>
      </c>
      <c r="P307" s="18">
        <v>10472</v>
      </c>
      <c r="Q307" s="16" t="s">
        <v>305</v>
      </c>
      <c r="R307" s="16" t="s">
        <v>35</v>
      </c>
      <c r="S307" s="16">
        <f t="shared" si="2"/>
        <v>13473931434</v>
      </c>
      <c r="T307" s="16" t="s">
        <v>306</v>
      </c>
    </row>
    <row r="308" spans="1:20" ht="13.2" hidden="1" x14ac:dyDescent="0.25">
      <c r="A308" s="29" t="s">
        <v>386</v>
      </c>
      <c r="C308" s="16" t="s">
        <v>25</v>
      </c>
      <c r="D308" s="17" t="s">
        <v>26</v>
      </c>
      <c r="E308" s="16" t="s">
        <v>1784</v>
      </c>
      <c r="F308" s="18" t="s">
        <v>1785</v>
      </c>
      <c r="G308" s="16">
        <v>1</v>
      </c>
      <c r="H308" s="19" t="s">
        <v>1786</v>
      </c>
      <c r="I308" t="str">
        <f t="shared" si="0"/>
        <v>AOP UNISEX HOODIE / S / All Print</v>
      </c>
      <c r="J308" s="20" t="s">
        <v>1787</v>
      </c>
      <c r="K308" s="20" t="s">
        <v>1788</v>
      </c>
      <c r="L308" s="20" t="s">
        <v>1789</v>
      </c>
      <c r="M308" s="16"/>
      <c r="O308" s="1" t="s">
        <v>1790</v>
      </c>
      <c r="P308" s="18">
        <v>10472</v>
      </c>
      <c r="Q308" s="16" t="s">
        <v>305</v>
      </c>
      <c r="R308" s="16" t="s">
        <v>35</v>
      </c>
      <c r="S308" s="16">
        <f t="shared" si="2"/>
        <v>13473931434</v>
      </c>
      <c r="T308" s="16" t="s">
        <v>306</v>
      </c>
    </row>
    <row r="309" spans="1:20" ht="13.2" hidden="1" x14ac:dyDescent="0.25">
      <c r="A309" s="30" t="s">
        <v>120</v>
      </c>
      <c r="C309" s="16" t="s">
        <v>25</v>
      </c>
      <c r="D309" s="17" t="s">
        <v>26</v>
      </c>
      <c r="E309" s="16" t="s">
        <v>1791</v>
      </c>
      <c r="F309" s="18" t="s">
        <v>1792</v>
      </c>
      <c r="G309" s="16">
        <v>1</v>
      </c>
      <c r="H309" s="19" t="s">
        <v>1793</v>
      </c>
      <c r="I309" t="str">
        <f t="shared" si="0"/>
        <v>Legging / L / ALL PRINT</v>
      </c>
      <c r="J309" s="20" t="s">
        <v>1794</v>
      </c>
      <c r="K309" s="20" t="s">
        <v>1795</v>
      </c>
      <c r="L309" s="20" t="s">
        <v>1796</v>
      </c>
      <c r="M309" s="16"/>
      <c r="O309" s="1" t="s">
        <v>1797</v>
      </c>
      <c r="P309" s="18">
        <v>85251</v>
      </c>
      <c r="Q309" s="16" t="s">
        <v>447</v>
      </c>
      <c r="R309" s="16" t="s">
        <v>35</v>
      </c>
      <c r="S309" s="16">
        <v>6029553652</v>
      </c>
      <c r="T309" s="16" t="s">
        <v>448</v>
      </c>
    </row>
    <row r="310" spans="1:20" ht="13.2" hidden="1" x14ac:dyDescent="0.25">
      <c r="A310" s="29" t="s">
        <v>386</v>
      </c>
      <c r="C310" s="16" t="s">
        <v>25</v>
      </c>
      <c r="D310" s="17" t="s">
        <v>26</v>
      </c>
      <c r="E310" s="16" t="s">
        <v>1798</v>
      </c>
      <c r="F310" s="18" t="s">
        <v>1799</v>
      </c>
      <c r="G310" s="16">
        <v>1</v>
      </c>
      <c r="H310" s="19" t="s">
        <v>1800</v>
      </c>
      <c r="I310" t="str">
        <f t="shared" si="0"/>
        <v>hirt #14721H - L / Full Print</v>
      </c>
      <c r="J310" s="20" t="s">
        <v>1801</v>
      </c>
      <c r="K310" s="20" t="s">
        <v>1802</v>
      </c>
      <c r="L310" s="20" t="s">
        <v>1803</v>
      </c>
      <c r="M310" s="16"/>
      <c r="O310" s="1" t="s">
        <v>1804</v>
      </c>
      <c r="P310" s="18">
        <v>70072</v>
      </c>
      <c r="Q310" s="16" t="s">
        <v>1258</v>
      </c>
      <c r="R310" s="16" t="s">
        <v>35</v>
      </c>
      <c r="S310" s="16">
        <v>15044524617</v>
      </c>
      <c r="T310" s="16" t="s">
        <v>1259</v>
      </c>
    </row>
    <row r="311" spans="1:20" ht="13.2" hidden="1" x14ac:dyDescent="0.25">
      <c r="A311" s="29" t="s">
        <v>386</v>
      </c>
      <c r="C311" s="16" t="s">
        <v>25</v>
      </c>
      <c r="D311" s="17" t="s">
        <v>26</v>
      </c>
      <c r="E311" s="16" t="s">
        <v>1798</v>
      </c>
      <c r="F311" s="18" t="s">
        <v>1799</v>
      </c>
      <c r="G311" s="16">
        <v>1</v>
      </c>
      <c r="H311" s="19" t="s">
        <v>1800</v>
      </c>
      <c r="I311" t="str">
        <f t="shared" si="0"/>
        <v>hirt #14721H - L / Full Print</v>
      </c>
      <c r="J311" s="20" t="s">
        <v>1801</v>
      </c>
      <c r="K311" s="20" t="s">
        <v>1802</v>
      </c>
      <c r="L311" s="20" t="s">
        <v>1803</v>
      </c>
      <c r="M311" s="16"/>
      <c r="O311" s="1" t="s">
        <v>1804</v>
      </c>
      <c r="P311" s="18">
        <v>70072</v>
      </c>
      <c r="Q311" s="16" t="s">
        <v>1258</v>
      </c>
      <c r="R311" s="16" t="s">
        <v>35</v>
      </c>
      <c r="S311" s="16">
        <v>15044524617</v>
      </c>
      <c r="T311" s="16" t="s">
        <v>1259</v>
      </c>
    </row>
    <row r="312" spans="1:20" ht="13.2" hidden="1" x14ac:dyDescent="0.25">
      <c r="A312" s="32" t="s">
        <v>60</v>
      </c>
      <c r="C312" s="16" t="s">
        <v>25</v>
      </c>
      <c r="D312" s="17" t="s">
        <v>26</v>
      </c>
      <c r="E312" s="16" t="s">
        <v>1805</v>
      </c>
      <c r="F312" s="18" t="s">
        <v>1806</v>
      </c>
      <c r="G312" s="16">
        <v>1</v>
      </c>
      <c r="H312" s="19" t="s">
        <v>1807</v>
      </c>
      <c r="I312" t="str">
        <f t="shared" si="0"/>
        <v>Her king his queen Hoodie - Joggers #l - AOP Unisex Raglan Zip Hoodie / 2XL / All Print</v>
      </c>
      <c r="J312" s="20" t="s">
        <v>1808</v>
      </c>
      <c r="K312" s="20" t="s">
        <v>1809</v>
      </c>
      <c r="L312" s="20" t="s">
        <v>1810</v>
      </c>
      <c r="M312" s="16"/>
      <c r="O312" s="1" t="s">
        <v>1811</v>
      </c>
      <c r="P312" s="18">
        <v>76247</v>
      </c>
      <c r="Q312" s="16" t="s">
        <v>151</v>
      </c>
      <c r="R312" s="16" t="s">
        <v>35</v>
      </c>
      <c r="S312" s="16">
        <v>2542270831</v>
      </c>
      <c r="T312" s="16" t="s">
        <v>152</v>
      </c>
    </row>
    <row r="313" spans="1:20" ht="13.2" hidden="1" x14ac:dyDescent="0.25">
      <c r="A313" s="15" t="s">
        <v>110</v>
      </c>
      <c r="C313" s="16" t="s">
        <v>61</v>
      </c>
      <c r="D313" s="17" t="s">
        <v>26</v>
      </c>
      <c r="E313" s="16" t="s">
        <v>1812</v>
      </c>
      <c r="F313" s="18" t="s">
        <v>1813</v>
      </c>
      <c r="G313" s="16">
        <v>1</v>
      </c>
      <c r="H313" s="19" t="s">
        <v>1814</v>
      </c>
      <c r="I313" t="str">
        <f t="shared" si="0"/>
        <v>Men / 11 / Black</v>
      </c>
      <c r="J313" s="20" t="s">
        <v>78</v>
      </c>
      <c r="K313" s="20" t="s">
        <v>1815</v>
      </c>
      <c r="L313" s="20" t="s">
        <v>1816</v>
      </c>
      <c r="M313" s="16" t="s">
        <v>1817</v>
      </c>
      <c r="O313" s="1" t="s">
        <v>1818</v>
      </c>
      <c r="P313" s="18">
        <v>2852</v>
      </c>
      <c r="Q313" s="16" t="s">
        <v>481</v>
      </c>
      <c r="R313" s="16" t="s">
        <v>35</v>
      </c>
      <c r="S313" s="16">
        <v>4014997660</v>
      </c>
      <c r="T313" s="16" t="s">
        <v>482</v>
      </c>
    </row>
    <row r="314" spans="1:20" ht="13.2" hidden="1" x14ac:dyDescent="0.25">
      <c r="A314" s="30" t="s">
        <v>120</v>
      </c>
      <c r="C314" s="16" t="s">
        <v>25</v>
      </c>
      <c r="D314" s="17" t="s">
        <v>26</v>
      </c>
      <c r="E314" s="16" t="s">
        <v>1819</v>
      </c>
      <c r="F314" s="18" t="s">
        <v>1820</v>
      </c>
      <c r="G314" s="16">
        <v>1</v>
      </c>
      <c r="H314" s="19" t="s">
        <v>1821</v>
      </c>
      <c r="I314" t="str">
        <f t="shared" si="0"/>
        <v>HOODIE RAGLAN SLEEVE / L / All Print</v>
      </c>
      <c r="J314" s="20" t="s">
        <v>495</v>
      </c>
      <c r="K314" s="20" t="s">
        <v>1822</v>
      </c>
      <c r="L314" s="20" t="s">
        <v>1823</v>
      </c>
      <c r="M314" s="16"/>
      <c r="O314" s="1" t="s">
        <v>260</v>
      </c>
      <c r="P314" s="18">
        <v>83705</v>
      </c>
      <c r="Q314" s="16" t="s">
        <v>261</v>
      </c>
      <c r="R314" s="16" t="s">
        <v>35</v>
      </c>
      <c r="S314" s="16">
        <v>2082504518</v>
      </c>
      <c r="T314" s="16" t="s">
        <v>262</v>
      </c>
    </row>
    <row r="315" spans="1:20" ht="13.2" hidden="1" x14ac:dyDescent="0.25">
      <c r="A315" s="29" t="s">
        <v>86</v>
      </c>
      <c r="C315" s="16" t="s">
        <v>25</v>
      </c>
      <c r="D315" s="17" t="s">
        <v>26</v>
      </c>
      <c r="E315" s="16" t="s">
        <v>1824</v>
      </c>
      <c r="F315" s="18" t="s">
        <v>1825</v>
      </c>
      <c r="G315" s="16">
        <v>1</v>
      </c>
      <c r="H315" s="19" t="s">
        <v>1826</v>
      </c>
      <c r="I315" t="str">
        <f t="shared" si="0"/>
        <v>L / All Print</v>
      </c>
      <c r="J315" s="20" t="s">
        <v>1827</v>
      </c>
      <c r="K315" s="20" t="s">
        <v>1828</v>
      </c>
      <c r="L315" s="20" t="s">
        <v>1829</v>
      </c>
      <c r="M315" s="16"/>
      <c r="O315" s="1" t="s">
        <v>1830</v>
      </c>
      <c r="P315" s="18">
        <v>32751</v>
      </c>
      <c r="Q315" s="16" t="s">
        <v>46</v>
      </c>
      <c r="R315" s="16" t="s">
        <v>35</v>
      </c>
      <c r="S315" s="16">
        <v>4072713946</v>
      </c>
      <c r="T315" s="16" t="s">
        <v>47</v>
      </c>
    </row>
    <row r="316" spans="1:20" ht="13.2" x14ac:dyDescent="0.25">
      <c r="A316" s="32" t="s">
        <v>456</v>
      </c>
      <c r="C316" s="16" t="s">
        <v>61</v>
      </c>
      <c r="D316" s="17" t="s">
        <v>26</v>
      </c>
      <c r="E316" s="16" t="s">
        <v>1831</v>
      </c>
      <c r="F316" s="18" t="s">
        <v>1832</v>
      </c>
      <c r="G316" s="16">
        <v>1</v>
      </c>
      <c r="H316" s="19" t="s">
        <v>1833</v>
      </c>
      <c r="I316" t="str">
        <f t="shared" si="0"/>
        <v>Fleece hoodie / 2XL / All print</v>
      </c>
      <c r="J316" s="20" t="s">
        <v>1834</v>
      </c>
      <c r="K316" s="20" t="s">
        <v>1835</v>
      </c>
      <c r="L316" s="20" t="s">
        <v>1836</v>
      </c>
      <c r="M316" s="16">
        <v>202</v>
      </c>
      <c r="O316" s="1" t="s">
        <v>1837</v>
      </c>
      <c r="P316" s="18">
        <v>53012</v>
      </c>
      <c r="Q316" s="16" t="s">
        <v>1115</v>
      </c>
      <c r="R316" s="16" t="s">
        <v>35</v>
      </c>
      <c r="S316" s="16">
        <v>4145301813</v>
      </c>
      <c r="T316" s="16" t="s">
        <v>1116</v>
      </c>
    </row>
    <row r="317" spans="1:20" ht="13.2" hidden="1" x14ac:dyDescent="0.25">
      <c r="A317" s="30" t="s">
        <v>120</v>
      </c>
      <c r="C317" s="16" t="s">
        <v>25</v>
      </c>
      <c r="D317" s="17" t="s">
        <v>26</v>
      </c>
      <c r="E317" s="16" t="s">
        <v>1838</v>
      </c>
      <c r="F317" s="18" t="s">
        <v>1839</v>
      </c>
      <c r="G317" s="16">
        <v>1</v>
      </c>
      <c r="H317" s="19" t="s">
        <v>1840</v>
      </c>
      <c r="I317" t="str">
        <f t="shared" si="0"/>
        <v>HOODIE RAGLAN SLEEVE / XL / All Print</v>
      </c>
      <c r="J317" s="20" t="s">
        <v>1841</v>
      </c>
      <c r="K317" s="20" t="s">
        <v>1842</v>
      </c>
      <c r="L317" s="20" t="s">
        <v>1843</v>
      </c>
      <c r="M317" s="16"/>
      <c r="O317" s="1" t="s">
        <v>1844</v>
      </c>
      <c r="P317" s="18">
        <v>38201</v>
      </c>
      <c r="Q317" s="16" t="s">
        <v>211</v>
      </c>
      <c r="R317" s="16" t="s">
        <v>35</v>
      </c>
      <c r="S317" s="16">
        <v>7313581007</v>
      </c>
      <c r="T317" s="16" t="s">
        <v>212</v>
      </c>
    </row>
    <row r="318" spans="1:20" ht="13.2" hidden="1" x14ac:dyDescent="0.25">
      <c r="A318" s="15" t="s">
        <v>24</v>
      </c>
      <c r="C318" s="16" t="s">
        <v>25</v>
      </c>
      <c r="D318" s="17" t="s">
        <v>26</v>
      </c>
      <c r="E318" s="16" t="s">
        <v>1845</v>
      </c>
      <c r="F318" s="18" t="s">
        <v>1846</v>
      </c>
      <c r="G318" s="16">
        <v>1</v>
      </c>
      <c r="H318" s="19" t="s">
        <v>1847</v>
      </c>
      <c r="I318" t="str">
        <f t="shared" si="0"/>
        <v>hirt - hoodie 3D #v - AOP Unisex Raglan Hoodie / XL / All print</v>
      </c>
      <c r="J318" s="20" t="s">
        <v>808</v>
      </c>
      <c r="K318" s="20" t="s">
        <v>1848</v>
      </c>
      <c r="L318" s="20" t="s">
        <v>1849</v>
      </c>
      <c r="M318" s="16"/>
      <c r="O318" s="1" t="s">
        <v>1850</v>
      </c>
      <c r="P318" s="18">
        <v>94533</v>
      </c>
      <c r="Q318" s="16" t="s">
        <v>546</v>
      </c>
      <c r="R318" s="16" t="s">
        <v>35</v>
      </c>
      <c r="S318" s="16">
        <v>7073890410</v>
      </c>
      <c r="T318" s="16" t="s">
        <v>547</v>
      </c>
    </row>
    <row r="319" spans="1:20" ht="13.2" hidden="1" x14ac:dyDescent="0.25">
      <c r="A319" s="29" t="s">
        <v>86</v>
      </c>
      <c r="C319" s="16" t="s">
        <v>191</v>
      </c>
      <c r="D319" s="17" t="s">
        <v>26</v>
      </c>
      <c r="E319" s="16" t="s">
        <v>1851</v>
      </c>
      <c r="F319" s="18" t="s">
        <v>1852</v>
      </c>
      <c r="G319" s="16">
        <v>1</v>
      </c>
      <c r="H319" s="19" t="s">
        <v>1747</v>
      </c>
      <c r="I319" t="str">
        <f t="shared" si="0"/>
        <v>12X18in / Full Print</v>
      </c>
      <c r="J319" s="20" t="s">
        <v>1748</v>
      </c>
      <c r="K319" s="20" t="s">
        <v>1853</v>
      </c>
      <c r="L319" s="20" t="s">
        <v>1854</v>
      </c>
      <c r="M319" s="16" t="s">
        <v>1855</v>
      </c>
      <c r="O319" s="1" t="s">
        <v>1856</v>
      </c>
      <c r="P319" s="18">
        <v>70403</v>
      </c>
      <c r="Q319" s="16" t="s">
        <v>1258</v>
      </c>
      <c r="R319" s="16" t="s">
        <v>35</v>
      </c>
      <c r="S319" s="16">
        <v>9852157989</v>
      </c>
      <c r="T319" s="16" t="s">
        <v>1259</v>
      </c>
    </row>
    <row r="320" spans="1:20" ht="13.2" hidden="1" x14ac:dyDescent="0.25">
      <c r="A320" s="28" t="s">
        <v>524</v>
      </c>
      <c r="C320" s="16" t="s">
        <v>25</v>
      </c>
      <c r="D320" s="17" t="s">
        <v>26</v>
      </c>
      <c r="E320" s="16" t="s">
        <v>1857</v>
      </c>
      <c r="F320" s="18" t="s">
        <v>1858</v>
      </c>
      <c r="G320" s="16">
        <v>1</v>
      </c>
      <c r="H320" s="19" t="s">
        <v>1859</v>
      </c>
      <c r="I320" t="str">
        <f t="shared" si="0"/>
        <v>Hawaiian shirt / 2XL / Full Print</v>
      </c>
      <c r="J320" s="20">
        <v>6841855017114</v>
      </c>
      <c r="K320" s="20" t="s">
        <v>1860</v>
      </c>
      <c r="L320" s="20" t="s">
        <v>1861</v>
      </c>
      <c r="M320" s="16"/>
      <c r="O320" s="1" t="s">
        <v>1862</v>
      </c>
      <c r="P320" s="18">
        <v>52060</v>
      </c>
      <c r="Q320" s="16" t="s">
        <v>892</v>
      </c>
      <c r="R320" s="16" t="s">
        <v>35</v>
      </c>
      <c r="S320" s="16">
        <v>5633401327</v>
      </c>
      <c r="T320" s="16" t="s">
        <v>893</v>
      </c>
    </row>
    <row r="321" spans="1:20" ht="13.2" hidden="1" x14ac:dyDescent="0.25">
      <c r="A321" s="28" t="s">
        <v>524</v>
      </c>
      <c r="C321" s="16" t="s">
        <v>25</v>
      </c>
      <c r="D321" s="17" t="s">
        <v>26</v>
      </c>
      <c r="E321" s="16" t="s">
        <v>1857</v>
      </c>
      <c r="F321" s="18" t="s">
        <v>1858</v>
      </c>
      <c r="G321" s="16">
        <v>1</v>
      </c>
      <c r="H321" s="19" t="s">
        <v>1547</v>
      </c>
      <c r="I321" t="str">
        <f t="shared" si="0"/>
        <v>Hawaiian shirt / 2XL / Full Print</v>
      </c>
      <c r="J321" s="20">
        <v>6841836175514</v>
      </c>
      <c r="K321" s="20" t="s">
        <v>1860</v>
      </c>
      <c r="L321" s="20" t="s">
        <v>1861</v>
      </c>
      <c r="M321" s="16"/>
      <c r="O321" s="1" t="s">
        <v>1862</v>
      </c>
      <c r="P321" s="18">
        <v>52060</v>
      </c>
      <c r="Q321" s="16" t="s">
        <v>892</v>
      </c>
      <c r="R321" s="16" t="s">
        <v>35</v>
      </c>
      <c r="S321" s="16">
        <v>5633401327</v>
      </c>
      <c r="T321" s="16" t="s">
        <v>893</v>
      </c>
    </row>
    <row r="322" spans="1:20" ht="13.2" hidden="1" x14ac:dyDescent="0.25">
      <c r="A322" s="28" t="s">
        <v>524</v>
      </c>
      <c r="C322" s="16" t="s">
        <v>25</v>
      </c>
      <c r="D322" s="17" t="s">
        <v>26</v>
      </c>
      <c r="E322" s="16" t="s">
        <v>1863</v>
      </c>
      <c r="F322" s="18" t="s">
        <v>1864</v>
      </c>
      <c r="G322" s="16">
        <v>1</v>
      </c>
      <c r="H322" s="19" t="s">
        <v>1865</v>
      </c>
      <c r="I322" t="str">
        <f t="shared" si="0"/>
        <v>Unisex Heavyweight Pullover Hoodie / Black / M</v>
      </c>
      <c r="J322" s="20" t="s">
        <v>1866</v>
      </c>
      <c r="K322" s="20" t="s">
        <v>1867</v>
      </c>
      <c r="L322" s="20" t="s">
        <v>1868</v>
      </c>
      <c r="M322" s="16" t="s">
        <v>1869</v>
      </c>
      <c r="O322" s="1" t="s">
        <v>1870</v>
      </c>
      <c r="P322" s="18">
        <v>83301</v>
      </c>
      <c r="Q322" s="16" t="s">
        <v>261</v>
      </c>
      <c r="R322" s="16" t="s">
        <v>35</v>
      </c>
      <c r="S322" s="16">
        <v>2089156657</v>
      </c>
      <c r="T322" s="16" t="s">
        <v>262</v>
      </c>
    </row>
    <row r="323" spans="1:20" ht="13.2" hidden="1" x14ac:dyDescent="0.25">
      <c r="A323" s="28" t="s">
        <v>524</v>
      </c>
      <c r="C323" s="16" t="s">
        <v>25</v>
      </c>
      <c r="D323" s="17" t="s">
        <v>26</v>
      </c>
      <c r="E323" s="16" t="s">
        <v>1863</v>
      </c>
      <c r="F323" s="18" t="s">
        <v>1864</v>
      </c>
      <c r="G323" s="16">
        <v>1</v>
      </c>
      <c r="H323" s="19" t="s">
        <v>1865</v>
      </c>
      <c r="I323" t="str">
        <f t="shared" si="0"/>
        <v>Unisex Heavyweight Pullover Hoodie / Black / M</v>
      </c>
      <c r="J323" s="20" t="s">
        <v>1866</v>
      </c>
      <c r="K323" s="20" t="s">
        <v>1867</v>
      </c>
      <c r="L323" s="20" t="s">
        <v>1868</v>
      </c>
      <c r="M323" s="16" t="s">
        <v>1869</v>
      </c>
      <c r="O323" s="1" t="s">
        <v>1870</v>
      </c>
      <c r="P323" s="18">
        <v>83301</v>
      </c>
      <c r="Q323" s="16" t="s">
        <v>261</v>
      </c>
      <c r="R323" s="16" t="s">
        <v>35</v>
      </c>
      <c r="S323" s="16">
        <v>2089156657</v>
      </c>
      <c r="T323" s="16" t="s">
        <v>262</v>
      </c>
    </row>
    <row r="324" spans="1:20" ht="13.2" hidden="1" x14ac:dyDescent="0.25">
      <c r="A324" s="15" t="s">
        <v>110</v>
      </c>
      <c r="C324" s="16" t="s">
        <v>191</v>
      </c>
      <c r="D324" s="17" t="s">
        <v>26</v>
      </c>
      <c r="E324" s="16" t="s">
        <v>1871</v>
      </c>
      <c r="F324" s="18" t="s">
        <v>1872</v>
      </c>
      <c r="G324" s="16">
        <v>1</v>
      </c>
      <c r="H324" s="19" t="s">
        <v>1873</v>
      </c>
      <c r="I324" t="str">
        <f t="shared" si="0"/>
        <v>16X24in / All Print</v>
      </c>
      <c r="J324" s="20" t="s">
        <v>866</v>
      </c>
      <c r="K324" s="20" t="s">
        <v>1874</v>
      </c>
      <c r="L324" s="20" t="s">
        <v>1875</v>
      </c>
      <c r="M324" s="16"/>
      <c r="O324" s="1" t="s">
        <v>1876</v>
      </c>
      <c r="P324" s="18">
        <v>5672</v>
      </c>
      <c r="Q324" s="16" t="s">
        <v>1877</v>
      </c>
      <c r="R324" s="16" t="s">
        <v>35</v>
      </c>
      <c r="S324" s="16">
        <v>8025983552</v>
      </c>
      <c r="T324" s="16" t="s">
        <v>1878</v>
      </c>
    </row>
    <row r="325" spans="1:20" ht="13.2" hidden="1" x14ac:dyDescent="0.25">
      <c r="A325" s="15" t="s">
        <v>24</v>
      </c>
      <c r="C325" s="16" t="s">
        <v>25</v>
      </c>
      <c r="D325" s="17" t="s">
        <v>26</v>
      </c>
      <c r="E325" s="16" t="s">
        <v>1879</v>
      </c>
      <c r="F325" s="18" t="s">
        <v>1880</v>
      </c>
      <c r="G325" s="16">
        <v>1</v>
      </c>
      <c r="H325" s="19" t="s">
        <v>1881</v>
      </c>
      <c r="I325" t="str">
        <f t="shared" si="0"/>
        <v>AOP Unisex Raglan Hoodie / 2XL / Navy</v>
      </c>
      <c r="J325" s="20" t="s">
        <v>754</v>
      </c>
      <c r="K325" s="20" t="s">
        <v>1882</v>
      </c>
      <c r="L325" s="20" t="s">
        <v>1883</v>
      </c>
      <c r="M325" s="16"/>
      <c r="O325" s="1" t="s">
        <v>1884</v>
      </c>
      <c r="P325" s="18">
        <v>24112</v>
      </c>
      <c r="Q325" s="16" t="s">
        <v>169</v>
      </c>
      <c r="R325" s="16" t="s">
        <v>35</v>
      </c>
      <c r="S325" s="16">
        <v>2767321096</v>
      </c>
      <c r="T325" s="16" t="s">
        <v>170</v>
      </c>
    </row>
    <row r="326" spans="1:20" ht="13.2" hidden="1" x14ac:dyDescent="0.25">
      <c r="A326" s="30" t="s">
        <v>120</v>
      </c>
      <c r="C326" s="16" t="s">
        <v>25</v>
      </c>
      <c r="D326" s="17" t="s">
        <v>26</v>
      </c>
      <c r="E326" s="16" t="s">
        <v>1885</v>
      </c>
      <c r="F326" s="18" t="s">
        <v>1886</v>
      </c>
      <c r="G326" s="16">
        <v>1</v>
      </c>
      <c r="H326" s="19" t="s">
        <v>1887</v>
      </c>
      <c r="I326" t="str">
        <f t="shared" si="0"/>
        <v>HOODIE RAGLAN SLEEVE / M / All Print</v>
      </c>
      <c r="J326" s="20" t="s">
        <v>1888</v>
      </c>
      <c r="K326" s="20" t="s">
        <v>1889</v>
      </c>
      <c r="L326" s="20" t="s">
        <v>1890</v>
      </c>
      <c r="M326" s="16"/>
      <c r="O326" s="1" t="s">
        <v>1382</v>
      </c>
      <c r="P326" s="18">
        <v>28306</v>
      </c>
      <c r="Q326" s="16" t="s">
        <v>1374</v>
      </c>
      <c r="R326" s="16" t="s">
        <v>35</v>
      </c>
      <c r="S326" s="16">
        <v>9102869743</v>
      </c>
      <c r="T326" s="16" t="s">
        <v>1375</v>
      </c>
    </row>
    <row r="327" spans="1:20" ht="13.2" hidden="1" x14ac:dyDescent="0.25">
      <c r="A327" s="30" t="s">
        <v>120</v>
      </c>
      <c r="C327" s="16" t="s">
        <v>25</v>
      </c>
      <c r="D327" s="17" t="s">
        <v>26</v>
      </c>
      <c r="E327" s="16" t="s">
        <v>1885</v>
      </c>
      <c r="F327" s="18" t="s">
        <v>1886</v>
      </c>
      <c r="G327" s="16">
        <v>1</v>
      </c>
      <c r="H327" s="19" t="s">
        <v>1891</v>
      </c>
      <c r="I327" t="str">
        <f t="shared" si="0"/>
        <v>HOODIE RAGLAN SLEEVE / M / All Print</v>
      </c>
      <c r="J327" s="20" t="s">
        <v>1892</v>
      </c>
      <c r="K327" s="20" t="s">
        <v>1889</v>
      </c>
      <c r="L327" s="20" t="s">
        <v>1890</v>
      </c>
      <c r="M327" s="16"/>
      <c r="O327" s="1" t="s">
        <v>1382</v>
      </c>
      <c r="P327" s="18">
        <v>28306</v>
      </c>
      <c r="Q327" s="16" t="s">
        <v>1374</v>
      </c>
      <c r="R327" s="16" t="s">
        <v>35</v>
      </c>
      <c r="S327" s="16">
        <v>9102869743</v>
      </c>
      <c r="T327" s="16" t="s">
        <v>1375</v>
      </c>
    </row>
    <row r="328" spans="1:20" ht="13.2" hidden="1" x14ac:dyDescent="0.25">
      <c r="A328" s="30" t="s">
        <v>120</v>
      </c>
      <c r="C328" s="16" t="s">
        <v>25</v>
      </c>
      <c r="D328" s="17" t="s">
        <v>26</v>
      </c>
      <c r="E328" s="16" t="s">
        <v>1885</v>
      </c>
      <c r="F328" s="18" t="s">
        <v>1886</v>
      </c>
      <c r="G328" s="16">
        <v>1</v>
      </c>
      <c r="H328" s="19" t="s">
        <v>1893</v>
      </c>
      <c r="I328" t="str">
        <f t="shared" si="0"/>
        <v>HOODIE RAGLAN SLEEVE / M / All Print</v>
      </c>
      <c r="J328" s="20" t="s">
        <v>1894</v>
      </c>
      <c r="K328" s="20" t="s">
        <v>1889</v>
      </c>
      <c r="L328" s="20" t="s">
        <v>1890</v>
      </c>
      <c r="M328" s="16"/>
      <c r="O328" s="1" t="s">
        <v>1382</v>
      </c>
      <c r="P328" s="18">
        <v>28306</v>
      </c>
      <c r="Q328" s="16" t="s">
        <v>1374</v>
      </c>
      <c r="R328" s="16" t="s">
        <v>35</v>
      </c>
      <c r="S328" s="16">
        <v>9102869743</v>
      </c>
      <c r="T328" s="16" t="s">
        <v>1375</v>
      </c>
    </row>
    <row r="329" spans="1:20" ht="13.2" hidden="1" x14ac:dyDescent="0.25">
      <c r="A329" s="30" t="s">
        <v>120</v>
      </c>
      <c r="C329" s="16" t="s">
        <v>25</v>
      </c>
      <c r="D329" s="17" t="s">
        <v>26</v>
      </c>
      <c r="E329" s="16" t="s">
        <v>1895</v>
      </c>
      <c r="F329" s="18" t="s">
        <v>1896</v>
      </c>
      <c r="G329" s="16">
        <v>1</v>
      </c>
      <c r="H329" s="19" t="s">
        <v>1897</v>
      </c>
      <c r="I329" t="str">
        <f t="shared" si="0"/>
        <v>AOP UNISEX HOODIE / L / All Print</v>
      </c>
      <c r="J329" s="20" t="s">
        <v>1898</v>
      </c>
      <c r="K329" s="20" t="s">
        <v>1899</v>
      </c>
      <c r="L329" s="20" t="s">
        <v>1900</v>
      </c>
      <c r="M329" s="16"/>
      <c r="O329" s="1" t="s">
        <v>1901</v>
      </c>
      <c r="P329" s="18">
        <v>75601</v>
      </c>
      <c r="Q329" s="16" t="s">
        <v>151</v>
      </c>
      <c r="R329" s="16" t="s">
        <v>35</v>
      </c>
      <c r="S329" s="16">
        <v>9032356610</v>
      </c>
      <c r="T329" s="16" t="s">
        <v>152</v>
      </c>
    </row>
    <row r="330" spans="1:20" ht="13.2" hidden="1" x14ac:dyDescent="0.25">
      <c r="A330" s="30" t="s">
        <v>120</v>
      </c>
      <c r="C330" s="16" t="s">
        <v>25</v>
      </c>
      <c r="D330" s="17" t="s">
        <v>26</v>
      </c>
      <c r="E330" s="16" t="s">
        <v>1895</v>
      </c>
      <c r="F330" s="18" t="s">
        <v>1896</v>
      </c>
      <c r="G330" s="16">
        <v>1</v>
      </c>
      <c r="H330" s="19" t="s">
        <v>1897</v>
      </c>
      <c r="I330" t="str">
        <f t="shared" si="0"/>
        <v>AOP UNISEX HOODIE / L / All Print</v>
      </c>
      <c r="J330" s="20" t="s">
        <v>1898</v>
      </c>
      <c r="K330" s="20" t="s">
        <v>1899</v>
      </c>
      <c r="L330" s="20" t="s">
        <v>1900</v>
      </c>
      <c r="M330" s="16"/>
      <c r="O330" s="1" t="s">
        <v>1901</v>
      </c>
      <c r="P330" s="18">
        <v>75601</v>
      </c>
      <c r="Q330" s="16" t="s">
        <v>151</v>
      </c>
      <c r="R330" s="16" t="s">
        <v>35</v>
      </c>
      <c r="S330" s="16">
        <v>9032356610</v>
      </c>
      <c r="T330" s="16" t="s">
        <v>152</v>
      </c>
    </row>
    <row r="331" spans="1:20" ht="13.2" hidden="1" x14ac:dyDescent="0.25">
      <c r="A331" s="30" t="s">
        <v>120</v>
      </c>
      <c r="C331" s="16" t="s">
        <v>25</v>
      </c>
      <c r="D331" s="17" t="s">
        <v>26</v>
      </c>
      <c r="E331" s="16" t="s">
        <v>1895</v>
      </c>
      <c r="F331" s="18" t="s">
        <v>1896</v>
      </c>
      <c r="G331" s="16">
        <v>1</v>
      </c>
      <c r="H331" s="19" t="s">
        <v>1902</v>
      </c>
      <c r="I331" t="str">
        <f t="shared" si="0"/>
        <v>AOP UNISEX HOODIE / XL / All Print</v>
      </c>
      <c r="J331" s="20" t="s">
        <v>1903</v>
      </c>
      <c r="K331" s="20" t="s">
        <v>1899</v>
      </c>
      <c r="L331" s="20" t="s">
        <v>1900</v>
      </c>
      <c r="M331" s="16"/>
      <c r="O331" s="1" t="s">
        <v>1901</v>
      </c>
      <c r="P331" s="18">
        <v>75601</v>
      </c>
      <c r="Q331" s="16" t="s">
        <v>151</v>
      </c>
      <c r="R331" s="16" t="s">
        <v>35</v>
      </c>
      <c r="S331" s="16">
        <v>9032356610</v>
      </c>
      <c r="T331" s="16" t="s">
        <v>152</v>
      </c>
    </row>
    <row r="332" spans="1:20" ht="13.2" hidden="1" x14ac:dyDescent="0.25">
      <c r="A332" s="30" t="s">
        <v>120</v>
      </c>
      <c r="C332" s="16" t="s">
        <v>25</v>
      </c>
      <c r="D332" s="17" t="s">
        <v>26</v>
      </c>
      <c r="E332" s="16" t="s">
        <v>1904</v>
      </c>
      <c r="F332" s="18" t="s">
        <v>1905</v>
      </c>
      <c r="G332" s="16">
        <v>1</v>
      </c>
      <c r="H332" s="19" t="s">
        <v>1906</v>
      </c>
      <c r="I332" t="str">
        <f t="shared" si="0"/>
        <v>Shorts / XL / Full Print</v>
      </c>
      <c r="J332" s="20" t="s">
        <v>1907</v>
      </c>
      <c r="K332" s="20" t="s">
        <v>1908</v>
      </c>
      <c r="L332" s="20">
        <v>9317</v>
      </c>
      <c r="M332" s="16" t="s">
        <v>1909</v>
      </c>
      <c r="O332" s="1" t="s">
        <v>1910</v>
      </c>
      <c r="P332" s="18">
        <v>53226</v>
      </c>
      <c r="Q332" s="16" t="s">
        <v>1115</v>
      </c>
      <c r="R332" s="16" t="s">
        <v>35</v>
      </c>
      <c r="S332" s="16">
        <v>4143339015</v>
      </c>
      <c r="T332" s="16" t="s">
        <v>1116</v>
      </c>
    </row>
    <row r="333" spans="1:20" ht="13.2" hidden="1" x14ac:dyDescent="0.25">
      <c r="A333" s="15" t="s">
        <v>110</v>
      </c>
      <c r="C333" s="16" t="s">
        <v>25</v>
      </c>
      <c r="D333" s="17" t="s">
        <v>26</v>
      </c>
      <c r="E333" s="16" t="s">
        <v>1911</v>
      </c>
      <c r="F333" s="18" t="s">
        <v>1912</v>
      </c>
      <c r="G333" s="16">
        <v>1</v>
      </c>
      <c r="H333" s="19" t="s">
        <v>1913</v>
      </c>
      <c r="I333" t="str">
        <f t="shared" si="0"/>
        <v>AOP UNISEX HOODIE / 3XL / All Print</v>
      </c>
      <c r="J333" s="20" t="s">
        <v>1914</v>
      </c>
      <c r="K333" s="20" t="s">
        <v>1915</v>
      </c>
      <c r="L333" s="20" t="s">
        <v>1916</v>
      </c>
      <c r="M333" s="16"/>
      <c r="O333" s="1" t="s">
        <v>1917</v>
      </c>
      <c r="P333" s="18">
        <v>63670</v>
      </c>
      <c r="Q333" s="16" t="s">
        <v>34</v>
      </c>
      <c r="R333" s="16" t="s">
        <v>35</v>
      </c>
      <c r="S333" s="16">
        <v>5735354043</v>
      </c>
      <c r="T333" s="16" t="s">
        <v>36</v>
      </c>
    </row>
    <row r="334" spans="1:20" ht="13.2" hidden="1" x14ac:dyDescent="0.25">
      <c r="A334" s="15" t="s">
        <v>110</v>
      </c>
      <c r="C334" s="16" t="s">
        <v>25</v>
      </c>
      <c r="D334" s="17" t="s">
        <v>26</v>
      </c>
      <c r="E334" s="16" t="s">
        <v>1918</v>
      </c>
      <c r="F334" s="18" t="s">
        <v>1919</v>
      </c>
      <c r="G334" s="16">
        <v>1</v>
      </c>
      <c r="H334" s="19" t="s">
        <v>334</v>
      </c>
      <c r="I334" t="str">
        <f t="shared" si="0"/>
        <v>Joggers 3D #171221V - AOP Unisex Raglan Hoodie / L / All Print</v>
      </c>
      <c r="J334" s="20" t="s">
        <v>335</v>
      </c>
      <c r="K334" s="20" t="s">
        <v>1920</v>
      </c>
      <c r="L334" s="20" t="s">
        <v>1921</v>
      </c>
      <c r="M334" s="16"/>
      <c r="O334" s="1" t="s">
        <v>1922</v>
      </c>
      <c r="P334" s="18">
        <v>44026</v>
      </c>
      <c r="Q334" s="16" t="s">
        <v>105</v>
      </c>
      <c r="R334" s="16" t="s">
        <v>35</v>
      </c>
      <c r="S334" s="16">
        <v>4404769501</v>
      </c>
      <c r="T334" s="16" t="s">
        <v>107</v>
      </c>
    </row>
    <row r="335" spans="1:20" ht="13.2" hidden="1" x14ac:dyDescent="0.25">
      <c r="A335" s="15" t="s">
        <v>24</v>
      </c>
      <c r="C335" s="16" t="s">
        <v>25</v>
      </c>
      <c r="D335" s="17" t="s">
        <v>26</v>
      </c>
      <c r="E335" s="16" t="s">
        <v>1923</v>
      </c>
      <c r="F335" s="18" t="s">
        <v>1924</v>
      </c>
      <c r="G335" s="16">
        <v>1</v>
      </c>
      <c r="H335" s="19" t="s">
        <v>1925</v>
      </c>
      <c r="I335" t="str">
        <f t="shared" si="0"/>
        <v>L / Full print</v>
      </c>
      <c r="J335" s="20" t="s">
        <v>1926</v>
      </c>
      <c r="K335" s="20" t="s">
        <v>1927</v>
      </c>
      <c r="L335" s="20" t="s">
        <v>1928</v>
      </c>
      <c r="M335" s="16"/>
      <c r="O335" s="1" t="s">
        <v>1929</v>
      </c>
      <c r="P335" s="18">
        <v>75150</v>
      </c>
      <c r="Q335" s="16" t="s">
        <v>151</v>
      </c>
      <c r="R335" s="16" t="s">
        <v>35</v>
      </c>
      <c r="S335" s="16">
        <v>2144507565</v>
      </c>
      <c r="T335" s="16" t="s">
        <v>152</v>
      </c>
    </row>
    <row r="336" spans="1:20" ht="13.2" hidden="1" x14ac:dyDescent="0.25">
      <c r="A336" s="28" t="s">
        <v>524</v>
      </c>
      <c r="C336" s="16" t="s">
        <v>61</v>
      </c>
      <c r="D336" s="17" t="s">
        <v>26</v>
      </c>
      <c r="E336" s="16" t="s">
        <v>1930</v>
      </c>
      <c r="F336" s="18" t="s">
        <v>1931</v>
      </c>
      <c r="G336" s="16">
        <v>1</v>
      </c>
      <c r="H336" s="19" t="s">
        <v>1932</v>
      </c>
      <c r="I336" t="str">
        <f t="shared" si="0"/>
        <v>One size / All print</v>
      </c>
      <c r="J336" s="20" t="s">
        <v>365</v>
      </c>
      <c r="K336" s="20" t="s">
        <v>1933</v>
      </c>
      <c r="L336" s="20" t="s">
        <v>1934</v>
      </c>
      <c r="M336" s="16"/>
      <c r="O336" s="1" t="s">
        <v>1935</v>
      </c>
      <c r="P336" s="18">
        <v>34470</v>
      </c>
      <c r="Q336" s="16" t="s">
        <v>46</v>
      </c>
      <c r="R336" s="16" t="s">
        <v>35</v>
      </c>
      <c r="S336" s="16">
        <v>3524560402</v>
      </c>
      <c r="T336" s="16" t="s">
        <v>47</v>
      </c>
    </row>
    <row r="337" spans="1:20" ht="13.2" hidden="1" x14ac:dyDescent="0.25">
      <c r="A337" s="15" t="s">
        <v>614</v>
      </c>
      <c r="C337" s="16" t="s">
        <v>61</v>
      </c>
      <c r="D337" s="17" t="s">
        <v>26</v>
      </c>
      <c r="E337" s="16" t="s">
        <v>1930</v>
      </c>
      <c r="F337" s="18" t="s">
        <v>1931</v>
      </c>
      <c r="G337" s="16">
        <v>1</v>
      </c>
      <c r="H337" s="19" t="s">
        <v>1936</v>
      </c>
      <c r="I337" t="str">
        <f t="shared" si="0"/>
        <v>One size / All print</v>
      </c>
      <c r="J337" s="20" t="s">
        <v>1937</v>
      </c>
      <c r="K337" s="20" t="s">
        <v>1933</v>
      </c>
      <c r="L337" s="20" t="s">
        <v>1934</v>
      </c>
      <c r="M337" s="16"/>
      <c r="O337" s="1" t="s">
        <v>1935</v>
      </c>
      <c r="P337" s="18">
        <v>34470</v>
      </c>
      <c r="Q337" s="16" t="s">
        <v>46</v>
      </c>
      <c r="R337" s="16" t="s">
        <v>35</v>
      </c>
      <c r="S337" s="16">
        <v>3524560402</v>
      </c>
      <c r="T337" s="16" t="s">
        <v>47</v>
      </c>
    </row>
    <row r="338" spans="1:20" ht="13.2" hidden="1" x14ac:dyDescent="0.25">
      <c r="A338" s="30" t="s">
        <v>120</v>
      </c>
      <c r="C338" s="16" t="s">
        <v>25</v>
      </c>
      <c r="D338" s="17" t="s">
        <v>26</v>
      </c>
      <c r="E338" s="16" t="s">
        <v>1938</v>
      </c>
      <c r="F338" s="18" t="s">
        <v>1939</v>
      </c>
      <c r="G338" s="16">
        <v>1</v>
      </c>
      <c r="H338" s="19" t="s">
        <v>1940</v>
      </c>
      <c r="I338" t="str">
        <f t="shared" si="0"/>
        <v>HOODIE RAGLAN SLEEVE / M / All print</v>
      </c>
      <c r="J338" s="20" t="s">
        <v>1941</v>
      </c>
      <c r="K338" s="20" t="s">
        <v>1942</v>
      </c>
      <c r="L338" s="20" t="s">
        <v>1943</v>
      </c>
      <c r="M338" s="16"/>
      <c r="O338" s="1" t="s">
        <v>1944</v>
      </c>
      <c r="P338" s="18">
        <v>89434</v>
      </c>
      <c r="Q338" s="16" t="s">
        <v>199</v>
      </c>
      <c r="R338" s="16" t="s">
        <v>35</v>
      </c>
      <c r="S338" s="16">
        <v>77533799106</v>
      </c>
      <c r="T338" s="16" t="s">
        <v>200</v>
      </c>
    </row>
    <row r="339" spans="1:20" ht="13.2" x14ac:dyDescent="0.25">
      <c r="A339" s="21" t="s">
        <v>49</v>
      </c>
      <c r="C339" s="16" t="s">
        <v>25</v>
      </c>
      <c r="D339" s="17" t="s">
        <v>26</v>
      </c>
      <c r="E339" s="16" t="s">
        <v>1945</v>
      </c>
      <c r="F339" s="18" t="s">
        <v>1946</v>
      </c>
      <c r="G339" s="16">
        <v>1</v>
      </c>
      <c r="H339" s="19" t="s">
        <v>1947</v>
      </c>
      <c r="I339" t="str">
        <f t="shared" si="0"/>
        <v>HOODIE RAGLAN SLEEVE / M / Yellow Character</v>
      </c>
      <c r="J339" s="20" t="s">
        <v>495</v>
      </c>
      <c r="K339" s="20" t="s">
        <v>1948</v>
      </c>
      <c r="L339" s="20" t="s">
        <v>1949</v>
      </c>
      <c r="M339" s="16"/>
      <c r="O339" s="1" t="s">
        <v>1950</v>
      </c>
      <c r="P339" s="18" t="s">
        <v>1951</v>
      </c>
      <c r="Q339" s="16" t="s">
        <v>1952</v>
      </c>
      <c r="R339" s="16" t="s">
        <v>237</v>
      </c>
      <c r="S339" s="16">
        <v>6479620401</v>
      </c>
      <c r="T339" s="16" t="s">
        <v>1953</v>
      </c>
    </row>
    <row r="340" spans="1:20" ht="13.2" hidden="1" x14ac:dyDescent="0.25">
      <c r="A340" s="30" t="s">
        <v>120</v>
      </c>
      <c r="C340" s="16" t="s">
        <v>61</v>
      </c>
      <c r="D340" s="17" t="s">
        <v>26</v>
      </c>
      <c r="E340" s="16" t="s">
        <v>1954</v>
      </c>
      <c r="F340" s="18" t="s">
        <v>1955</v>
      </c>
      <c r="G340" s="16">
        <v>1</v>
      </c>
      <c r="H340" s="19" t="s">
        <v>1956</v>
      </c>
      <c r="I340" t="str">
        <f t="shared" si="0"/>
        <v>All print / 24 x 24 inch</v>
      </c>
      <c r="J340" s="20" t="s">
        <v>1957</v>
      </c>
      <c r="K340" s="20" t="s">
        <v>1958</v>
      </c>
      <c r="L340" s="20" t="s">
        <v>1959</v>
      </c>
      <c r="M340" s="16"/>
      <c r="O340" s="1" t="s">
        <v>1960</v>
      </c>
      <c r="P340" s="18">
        <v>17967</v>
      </c>
      <c r="Q340" s="16" t="s">
        <v>422</v>
      </c>
      <c r="R340" s="16" t="s">
        <v>35</v>
      </c>
      <c r="S340" s="16">
        <v>5708893922</v>
      </c>
      <c r="T340" s="16" t="s">
        <v>423</v>
      </c>
    </row>
    <row r="341" spans="1:20" ht="13.2" hidden="1" x14ac:dyDescent="0.25">
      <c r="A341" s="30" t="s">
        <v>120</v>
      </c>
      <c r="C341" s="16" t="s">
        <v>25</v>
      </c>
      <c r="D341" s="17" t="s">
        <v>26</v>
      </c>
      <c r="E341" s="16" t="s">
        <v>1961</v>
      </c>
      <c r="F341" s="18" t="s">
        <v>1962</v>
      </c>
      <c r="G341" s="16">
        <v>1</v>
      </c>
      <c r="H341" s="19" t="s">
        <v>1963</v>
      </c>
      <c r="I341" t="str">
        <f t="shared" si="0"/>
        <v>3XL / Full Print</v>
      </c>
      <c r="J341" s="20" t="s">
        <v>1964</v>
      </c>
      <c r="K341" s="20" t="s">
        <v>1965</v>
      </c>
      <c r="L341" s="20" t="s">
        <v>1966</v>
      </c>
      <c r="M341" s="16" t="s">
        <v>1967</v>
      </c>
      <c r="O341" s="1" t="s">
        <v>1237</v>
      </c>
      <c r="P341" s="18">
        <v>85029</v>
      </c>
      <c r="Q341" s="16" t="s">
        <v>447</v>
      </c>
      <c r="R341" s="16" t="s">
        <v>35</v>
      </c>
      <c r="S341" s="16">
        <v>6023123617</v>
      </c>
      <c r="T341" s="16" t="s">
        <v>448</v>
      </c>
    </row>
    <row r="342" spans="1:20" ht="13.2" hidden="1" x14ac:dyDescent="0.25">
      <c r="A342" s="30" t="s">
        <v>120</v>
      </c>
      <c r="C342" s="16" t="s">
        <v>25</v>
      </c>
      <c r="D342" s="17" t="s">
        <v>26</v>
      </c>
      <c r="E342" s="16" t="s">
        <v>1961</v>
      </c>
      <c r="F342" s="18" t="s">
        <v>1962</v>
      </c>
      <c r="G342" s="16">
        <v>1</v>
      </c>
      <c r="H342" s="19" t="s">
        <v>1968</v>
      </c>
      <c r="I342" t="str">
        <f t="shared" si="0"/>
        <v>S / Full Print</v>
      </c>
      <c r="J342" s="20" t="s">
        <v>1969</v>
      </c>
      <c r="K342" s="20" t="s">
        <v>1965</v>
      </c>
      <c r="L342" s="20" t="s">
        <v>1966</v>
      </c>
      <c r="M342" s="16" t="s">
        <v>1967</v>
      </c>
      <c r="O342" s="1" t="s">
        <v>1237</v>
      </c>
      <c r="P342" s="18">
        <v>85029</v>
      </c>
      <c r="Q342" s="16" t="s">
        <v>447</v>
      </c>
      <c r="R342" s="16" t="s">
        <v>35</v>
      </c>
      <c r="S342" s="16">
        <v>6023123617</v>
      </c>
      <c r="T342" s="16" t="s">
        <v>448</v>
      </c>
    </row>
    <row r="343" spans="1:20" ht="13.2" hidden="1" x14ac:dyDescent="0.25">
      <c r="A343" s="15" t="s">
        <v>24</v>
      </c>
      <c r="C343" s="16" t="s">
        <v>25</v>
      </c>
      <c r="D343" s="17" t="s">
        <v>26</v>
      </c>
      <c r="E343" s="16" t="s">
        <v>1970</v>
      </c>
      <c r="F343" s="18" t="s">
        <v>1971</v>
      </c>
      <c r="G343" s="16">
        <v>1</v>
      </c>
      <c r="H343" s="19" t="s">
        <v>1972</v>
      </c>
      <c r="I343" t="str">
        <f t="shared" si="0"/>
        <v>A black king was born in Hoodie - Joggers #v - AOP Unisex Raglan Hoodie / 2XL / All Print</v>
      </c>
      <c r="J343" s="20" t="s">
        <v>1973</v>
      </c>
      <c r="K343" s="20" t="s">
        <v>1974</v>
      </c>
      <c r="L343" s="20" t="s">
        <v>1975</v>
      </c>
      <c r="M343" s="16"/>
      <c r="O343" s="1" t="s">
        <v>1976</v>
      </c>
      <c r="P343" s="18">
        <v>27703</v>
      </c>
      <c r="Q343" s="16" t="s">
        <v>1374</v>
      </c>
      <c r="R343" s="16" t="s">
        <v>35</v>
      </c>
      <c r="S343" s="16">
        <v>9192573000</v>
      </c>
      <c r="T343" s="16" t="s">
        <v>1375</v>
      </c>
    </row>
    <row r="344" spans="1:20" ht="13.2" hidden="1" x14ac:dyDescent="0.25">
      <c r="A344" s="15" t="s">
        <v>24</v>
      </c>
      <c r="C344" s="16" t="s">
        <v>25</v>
      </c>
      <c r="D344" s="17" t="s">
        <v>26</v>
      </c>
      <c r="E344" s="16" t="s">
        <v>1977</v>
      </c>
      <c r="F344" s="18" t="s">
        <v>1978</v>
      </c>
      <c r="G344" s="16">
        <v>1</v>
      </c>
      <c r="H344" s="19" t="s">
        <v>1979</v>
      </c>
      <c r="I344" t="str">
        <f t="shared" si="0"/>
        <v>God is bigger than Lion King Blue Black Hoodie 3D #v - HOODIE RAGLAN SLEEVE / L / All Print</v>
      </c>
      <c r="J344" s="20" t="s">
        <v>1980</v>
      </c>
      <c r="K344" s="20" t="s">
        <v>1981</v>
      </c>
      <c r="L344" s="20" t="s">
        <v>1982</v>
      </c>
      <c r="M344" s="16"/>
      <c r="O344" s="1" t="s">
        <v>1983</v>
      </c>
      <c r="P344" s="18">
        <v>18431</v>
      </c>
      <c r="Q344" s="16" t="s">
        <v>422</v>
      </c>
      <c r="R344" s="16" t="s">
        <v>35</v>
      </c>
      <c r="S344" s="16">
        <v>5704931008</v>
      </c>
      <c r="T344" s="16" t="s">
        <v>423</v>
      </c>
    </row>
    <row r="345" spans="1:20" ht="13.2" hidden="1" x14ac:dyDescent="0.25">
      <c r="A345" s="21" t="s">
        <v>38</v>
      </c>
      <c r="C345" s="16" t="s">
        <v>25</v>
      </c>
      <c r="D345" s="17" t="s">
        <v>26</v>
      </c>
      <c r="E345" s="16" t="s">
        <v>1984</v>
      </c>
      <c r="F345" s="18" t="s">
        <v>1985</v>
      </c>
      <c r="G345" s="16">
        <v>1</v>
      </c>
      <c r="H345" s="19" t="s">
        <v>1986</v>
      </c>
      <c r="I345" t="str">
        <f t="shared" si="0"/>
        <v>AOP Unisex Raglan Hoodie / S / All print</v>
      </c>
      <c r="J345" s="20" t="s">
        <v>1987</v>
      </c>
      <c r="K345" s="20" t="s">
        <v>1988</v>
      </c>
      <c r="L345" s="20" t="s">
        <v>1989</v>
      </c>
      <c r="M345" s="16" t="s">
        <v>1990</v>
      </c>
      <c r="O345" s="1" t="s">
        <v>1991</v>
      </c>
      <c r="P345" s="18">
        <v>61244</v>
      </c>
      <c r="Q345" s="16" t="s">
        <v>69</v>
      </c>
      <c r="R345" s="16" t="s">
        <v>35</v>
      </c>
      <c r="S345" s="16">
        <v>5636764038</v>
      </c>
      <c r="T345" s="16" t="s">
        <v>71</v>
      </c>
    </row>
    <row r="346" spans="1:20" ht="13.2" hidden="1" x14ac:dyDescent="0.25">
      <c r="A346" s="15" t="s">
        <v>110</v>
      </c>
      <c r="C346" s="16" t="s">
        <v>25</v>
      </c>
      <c r="D346" s="17" t="s">
        <v>26</v>
      </c>
      <c r="E346" s="16" t="s">
        <v>1992</v>
      </c>
      <c r="F346" s="18" t="s">
        <v>1993</v>
      </c>
      <c r="G346" s="16">
        <v>1</v>
      </c>
      <c r="H346" s="19" t="s">
        <v>1994</v>
      </c>
      <c r="I346" t="str">
        <f t="shared" si="0"/>
        <v>hirt #141221V - Unisex Tshirt 2D / Black / L</v>
      </c>
      <c r="J346" s="20" t="s">
        <v>1995</v>
      </c>
      <c r="K346" s="20" t="s">
        <v>1996</v>
      </c>
      <c r="L346" s="20" t="s">
        <v>1997</v>
      </c>
      <c r="M346" s="16"/>
      <c r="O346" s="1" t="s">
        <v>1998</v>
      </c>
      <c r="P346" s="18">
        <v>58078</v>
      </c>
      <c r="Q346" s="16" t="s">
        <v>1999</v>
      </c>
      <c r="R346" s="16" t="s">
        <v>35</v>
      </c>
      <c r="S346" s="16">
        <v>7013061990</v>
      </c>
      <c r="T346" s="16" t="s">
        <v>2000</v>
      </c>
    </row>
    <row r="347" spans="1:20" ht="13.2" hidden="1" x14ac:dyDescent="0.25">
      <c r="A347" s="32" t="s">
        <v>60</v>
      </c>
      <c r="C347" s="16" t="s">
        <v>61</v>
      </c>
      <c r="D347" s="17" t="s">
        <v>26</v>
      </c>
      <c r="E347" s="16" t="s">
        <v>2001</v>
      </c>
      <c r="F347" s="18" t="s">
        <v>2002</v>
      </c>
      <c r="G347" s="16">
        <v>1</v>
      </c>
      <c r="H347" s="19" t="s">
        <v>2003</v>
      </c>
      <c r="I347" t="str">
        <f t="shared" si="0"/>
        <v>M / Full Print</v>
      </c>
      <c r="J347" s="20" t="s">
        <v>2004</v>
      </c>
      <c r="K347" s="20" t="s">
        <v>2005</v>
      </c>
      <c r="L347" s="20" t="s">
        <v>2006</v>
      </c>
      <c r="M347" s="16"/>
      <c r="O347" s="1" t="s">
        <v>2007</v>
      </c>
      <c r="P347" s="18">
        <v>7070</v>
      </c>
      <c r="Q347" s="16" t="s">
        <v>464</v>
      </c>
      <c r="R347" s="16" t="s">
        <v>35</v>
      </c>
      <c r="S347" s="16">
        <v>2016151908</v>
      </c>
      <c r="T347" s="16" t="s">
        <v>465</v>
      </c>
    </row>
    <row r="348" spans="1:20" ht="13.2" hidden="1" x14ac:dyDescent="0.25">
      <c r="A348" s="32" t="s">
        <v>60</v>
      </c>
      <c r="C348" s="16" t="s">
        <v>25</v>
      </c>
      <c r="D348" s="17" t="s">
        <v>26</v>
      </c>
      <c r="E348" s="16" t="s">
        <v>2008</v>
      </c>
      <c r="F348" s="18" t="s">
        <v>2009</v>
      </c>
      <c r="G348" s="16">
        <v>1</v>
      </c>
      <c r="H348" s="19" t="s">
        <v>2010</v>
      </c>
      <c r="I348" t="str">
        <f t="shared" si="0"/>
        <v>HOODIE RAGLAN SLEEVE / XL / All Print</v>
      </c>
      <c r="J348" s="20" t="s">
        <v>2011</v>
      </c>
      <c r="K348" s="20" t="s">
        <v>2012</v>
      </c>
      <c r="L348" s="20" t="s">
        <v>2013</v>
      </c>
      <c r="M348" s="16"/>
      <c r="O348" s="1" t="s">
        <v>2014</v>
      </c>
      <c r="P348" s="18">
        <v>12589</v>
      </c>
      <c r="Q348" s="16" t="s">
        <v>305</v>
      </c>
      <c r="R348" s="16" t="s">
        <v>35</v>
      </c>
      <c r="S348" s="16">
        <v>5183307961</v>
      </c>
      <c r="T348" s="16" t="s">
        <v>306</v>
      </c>
    </row>
    <row r="349" spans="1:20" ht="13.2" hidden="1" x14ac:dyDescent="0.25">
      <c r="A349" s="32" t="s">
        <v>60</v>
      </c>
      <c r="C349" s="16" t="s">
        <v>25</v>
      </c>
      <c r="D349" s="17" t="s">
        <v>26</v>
      </c>
      <c r="E349" s="16" t="s">
        <v>2008</v>
      </c>
      <c r="F349" s="18" t="s">
        <v>2009</v>
      </c>
      <c r="G349" s="16">
        <v>1</v>
      </c>
      <c r="H349" s="19" t="s">
        <v>2015</v>
      </c>
      <c r="I349" t="str">
        <f t="shared" si="0"/>
        <v>HOODIE RAGLAN SLEEVE / L / All Print</v>
      </c>
      <c r="J349" s="20" t="s">
        <v>2011</v>
      </c>
      <c r="K349" s="20" t="s">
        <v>2012</v>
      </c>
      <c r="L349" s="20" t="s">
        <v>2013</v>
      </c>
      <c r="M349" s="16"/>
      <c r="O349" s="1" t="s">
        <v>2014</v>
      </c>
      <c r="P349" s="18">
        <v>12589</v>
      </c>
      <c r="Q349" s="16" t="s">
        <v>305</v>
      </c>
      <c r="R349" s="16" t="s">
        <v>35</v>
      </c>
      <c r="S349" s="16">
        <v>5183307961</v>
      </c>
      <c r="T349" s="16" t="s">
        <v>306</v>
      </c>
    </row>
    <row r="350" spans="1:20" ht="13.2" hidden="1" x14ac:dyDescent="0.25">
      <c r="A350" s="21" t="s">
        <v>263</v>
      </c>
      <c r="C350" s="16" t="s">
        <v>25</v>
      </c>
      <c r="D350" s="17" t="s">
        <v>26</v>
      </c>
      <c r="E350" s="16" t="s">
        <v>2016</v>
      </c>
      <c r="F350" s="18" t="s">
        <v>2017</v>
      </c>
      <c r="G350" s="16">
        <v>1</v>
      </c>
      <c r="H350" s="19" t="s">
        <v>2018</v>
      </c>
      <c r="I350" t="str">
        <f t="shared" si="0"/>
        <v>Hoodie - AOP UNISEX HOODIE / S / All Print</v>
      </c>
      <c r="J350" s="20" t="s">
        <v>2019</v>
      </c>
      <c r="K350" s="20" t="s">
        <v>2020</v>
      </c>
      <c r="L350" s="20" t="s">
        <v>2021</v>
      </c>
      <c r="M350" s="16"/>
      <c r="O350" s="1" t="s">
        <v>2022</v>
      </c>
      <c r="P350" s="18">
        <v>38127</v>
      </c>
      <c r="Q350" s="16" t="s">
        <v>211</v>
      </c>
      <c r="R350" s="16" t="s">
        <v>35</v>
      </c>
      <c r="S350" s="16">
        <v>9015585995</v>
      </c>
      <c r="T350" s="16" t="s">
        <v>212</v>
      </c>
    </row>
    <row r="351" spans="1:20" ht="13.2" x14ac:dyDescent="0.25">
      <c r="A351" s="29" t="s">
        <v>201</v>
      </c>
      <c r="C351" s="16" t="s">
        <v>25</v>
      </c>
      <c r="D351" s="17" t="s">
        <v>26</v>
      </c>
      <c r="E351" s="16" t="s">
        <v>2023</v>
      </c>
      <c r="F351" s="18" t="s">
        <v>2024</v>
      </c>
      <c r="G351" s="16">
        <v>1</v>
      </c>
      <c r="H351" s="19" t="s">
        <v>2025</v>
      </c>
      <c r="I351" t="str">
        <f t="shared" si="0"/>
        <v>HOODIE RAGLAN SLEEVE / M / All Print</v>
      </c>
      <c r="J351" s="20" t="s">
        <v>815</v>
      </c>
      <c r="K351" s="20" t="s">
        <v>2026</v>
      </c>
      <c r="L351" s="20" t="s">
        <v>2027</v>
      </c>
      <c r="M351" s="16"/>
      <c r="O351" s="1" t="s">
        <v>2028</v>
      </c>
      <c r="P351" s="18" t="s">
        <v>2029</v>
      </c>
      <c r="Q351" s="16" t="s">
        <v>236</v>
      </c>
      <c r="R351" s="16" t="s">
        <v>237</v>
      </c>
      <c r="S351" s="16">
        <v>4186300217</v>
      </c>
      <c r="T351" s="16" t="s">
        <v>238</v>
      </c>
    </row>
    <row r="352" spans="1:20" ht="13.2" x14ac:dyDescent="0.25">
      <c r="A352" s="29" t="s">
        <v>201</v>
      </c>
      <c r="C352" s="16" t="s">
        <v>25</v>
      </c>
      <c r="D352" s="17" t="s">
        <v>26</v>
      </c>
      <c r="E352" s="16" t="s">
        <v>2023</v>
      </c>
      <c r="F352" s="18" t="s">
        <v>2024</v>
      </c>
      <c r="G352" s="16">
        <v>1</v>
      </c>
      <c r="H352" s="19" t="s">
        <v>2025</v>
      </c>
      <c r="I352" t="str">
        <f t="shared" si="0"/>
        <v>HOODIE RAGLAN SLEEVE / M / All Print</v>
      </c>
      <c r="J352" s="20" t="s">
        <v>815</v>
      </c>
      <c r="K352" s="20" t="s">
        <v>2026</v>
      </c>
      <c r="L352" s="20" t="s">
        <v>2027</v>
      </c>
      <c r="M352" s="16"/>
      <c r="O352" s="1" t="s">
        <v>2028</v>
      </c>
      <c r="P352" s="18" t="s">
        <v>2029</v>
      </c>
      <c r="Q352" s="16" t="s">
        <v>236</v>
      </c>
      <c r="R352" s="16" t="s">
        <v>237</v>
      </c>
      <c r="S352" s="16">
        <v>4186300217</v>
      </c>
      <c r="T352" s="16" t="s">
        <v>238</v>
      </c>
    </row>
    <row r="353" spans="1:20" ht="13.2" hidden="1" x14ac:dyDescent="0.25">
      <c r="A353" s="30" t="s">
        <v>120</v>
      </c>
      <c r="C353" s="16" t="s">
        <v>25</v>
      </c>
      <c r="D353" s="17" t="s">
        <v>26</v>
      </c>
      <c r="E353" s="16" t="s">
        <v>2030</v>
      </c>
      <c r="F353" s="18" t="s">
        <v>2031</v>
      </c>
      <c r="G353" s="16">
        <v>1</v>
      </c>
      <c r="H353" s="19" t="s">
        <v>2032</v>
      </c>
      <c r="I353" t="str">
        <f t="shared" si="0"/>
        <v>L / All Print</v>
      </c>
      <c r="J353" s="20" t="s">
        <v>1339</v>
      </c>
      <c r="K353" s="20" t="s">
        <v>2033</v>
      </c>
      <c r="L353" s="20" t="s">
        <v>2034</v>
      </c>
      <c r="M353" s="16"/>
      <c r="O353" s="1" t="s">
        <v>2035</v>
      </c>
      <c r="P353" s="18">
        <v>80516</v>
      </c>
      <c r="Q353" s="16" t="s">
        <v>430</v>
      </c>
      <c r="R353" s="16" t="s">
        <v>35</v>
      </c>
      <c r="S353" s="16">
        <v>3036182614</v>
      </c>
      <c r="T353" s="16" t="s">
        <v>432</v>
      </c>
    </row>
    <row r="354" spans="1:20" ht="13.2" hidden="1" x14ac:dyDescent="0.25">
      <c r="A354" s="29" t="s">
        <v>86</v>
      </c>
      <c r="C354" s="16" t="s">
        <v>25</v>
      </c>
      <c r="D354" s="17" t="s">
        <v>26</v>
      </c>
      <c r="E354" s="16" t="s">
        <v>2036</v>
      </c>
      <c r="F354" s="18" t="s">
        <v>2037</v>
      </c>
      <c r="G354" s="16">
        <v>1</v>
      </c>
      <c r="H354" s="19" t="s">
        <v>2038</v>
      </c>
      <c r="I354" t="str">
        <f t="shared" si="0"/>
        <v>AOP Unisex Raglan Zip Hoodie / XL / All print</v>
      </c>
      <c r="J354" s="20" t="s">
        <v>2039</v>
      </c>
      <c r="K354" s="20" t="s">
        <v>2040</v>
      </c>
      <c r="L354" s="20" t="s">
        <v>2041</v>
      </c>
      <c r="M354" s="16"/>
      <c r="O354" s="1" t="s">
        <v>2042</v>
      </c>
      <c r="P354" s="18">
        <v>40212</v>
      </c>
      <c r="Q354" s="16" t="s">
        <v>226</v>
      </c>
      <c r="R354" s="16" t="s">
        <v>35</v>
      </c>
      <c r="S354" s="16">
        <v>5026322195</v>
      </c>
      <c r="T354" s="16" t="s">
        <v>227</v>
      </c>
    </row>
    <row r="355" spans="1:20" ht="13.2" hidden="1" x14ac:dyDescent="0.25">
      <c r="A355" s="15" t="s">
        <v>110</v>
      </c>
      <c r="C355" s="16" t="s">
        <v>25</v>
      </c>
      <c r="D355" s="17" t="s">
        <v>26</v>
      </c>
      <c r="E355" s="16" t="s">
        <v>2043</v>
      </c>
      <c r="F355" s="18" t="s">
        <v>1993</v>
      </c>
      <c r="G355" s="16">
        <v>1</v>
      </c>
      <c r="H355" s="19" t="s">
        <v>2044</v>
      </c>
      <c r="I355" t="str">
        <f t="shared" si="0"/>
        <v>AOP UNISEX HOODIE / L / All Print</v>
      </c>
      <c r="J355" s="20" t="s">
        <v>390</v>
      </c>
      <c r="K355" s="20" t="s">
        <v>1996</v>
      </c>
      <c r="L355" s="20" t="s">
        <v>1997</v>
      </c>
      <c r="M355" s="16"/>
      <c r="O355" s="1" t="s">
        <v>1998</v>
      </c>
      <c r="P355" s="18">
        <v>58078</v>
      </c>
      <c r="Q355" s="16" t="s">
        <v>1999</v>
      </c>
      <c r="R355" s="16" t="s">
        <v>35</v>
      </c>
      <c r="S355" s="16">
        <v>7013061990</v>
      </c>
      <c r="T355" s="16" t="s">
        <v>2000</v>
      </c>
    </row>
    <row r="356" spans="1:20" ht="13.2" hidden="1" x14ac:dyDescent="0.25">
      <c r="A356" s="21" t="s">
        <v>548</v>
      </c>
      <c r="C356" s="16" t="s">
        <v>25</v>
      </c>
      <c r="D356" s="17" t="s">
        <v>26</v>
      </c>
      <c r="E356" s="16" t="s">
        <v>2045</v>
      </c>
      <c r="F356" s="18" t="s">
        <v>2046</v>
      </c>
      <c r="G356" s="16">
        <v>1</v>
      </c>
      <c r="H356" s="19" t="s">
        <v>2047</v>
      </c>
      <c r="I356" t="str">
        <f t="shared" si="0"/>
        <v>AOP Unisex Raglan Hoodie / XL / All print</v>
      </c>
      <c r="J356" s="20" t="s">
        <v>2048</v>
      </c>
      <c r="K356" s="20" t="s">
        <v>2049</v>
      </c>
      <c r="L356" s="20" t="s">
        <v>2050</v>
      </c>
      <c r="M356" s="16"/>
      <c r="O356" s="1" t="s">
        <v>2051</v>
      </c>
      <c r="P356" s="18">
        <v>7016</v>
      </c>
      <c r="Q356" s="16" t="s">
        <v>464</v>
      </c>
      <c r="R356" s="16" t="s">
        <v>35</v>
      </c>
      <c r="S356" s="16">
        <v>2015630504</v>
      </c>
      <c r="T356" s="16" t="s">
        <v>465</v>
      </c>
    </row>
    <row r="357" spans="1:20" ht="13.2" hidden="1" x14ac:dyDescent="0.25">
      <c r="A357" s="29" t="s">
        <v>86</v>
      </c>
      <c r="C357" s="16" t="s">
        <v>25</v>
      </c>
      <c r="D357" s="17" t="s">
        <v>26</v>
      </c>
      <c r="E357" s="16" t="s">
        <v>2052</v>
      </c>
      <c r="F357" s="18" t="s">
        <v>2053</v>
      </c>
      <c r="G357" s="16">
        <v>1</v>
      </c>
      <c r="H357" s="19" t="s">
        <v>2054</v>
      </c>
      <c r="I357" t="str">
        <f t="shared" si="0"/>
        <v>HOODIE RAGLAN SLEEVE / M / All Print</v>
      </c>
      <c r="J357" s="20" t="s">
        <v>2055</v>
      </c>
      <c r="K357" s="20" t="s">
        <v>2056</v>
      </c>
      <c r="L357" s="20" t="s">
        <v>2057</v>
      </c>
      <c r="M357" s="16"/>
      <c r="O357" s="1" t="s">
        <v>2058</v>
      </c>
      <c r="P357" s="18">
        <v>80816</v>
      </c>
      <c r="Q357" s="16" t="s">
        <v>430</v>
      </c>
      <c r="R357" s="16" t="s">
        <v>35</v>
      </c>
      <c r="S357" s="16">
        <v>7194288185</v>
      </c>
      <c r="T357" s="16" t="s">
        <v>432</v>
      </c>
    </row>
    <row r="358" spans="1:20" ht="13.2" hidden="1" x14ac:dyDescent="0.25">
      <c r="A358" s="29" t="s">
        <v>86</v>
      </c>
      <c r="C358" s="16" t="s">
        <v>25</v>
      </c>
      <c r="D358" s="17" t="s">
        <v>26</v>
      </c>
      <c r="E358" s="16" t="s">
        <v>2052</v>
      </c>
      <c r="F358" s="18" t="s">
        <v>2053</v>
      </c>
      <c r="G358" s="16">
        <v>1</v>
      </c>
      <c r="H358" s="19" t="s">
        <v>2059</v>
      </c>
      <c r="I358" t="str">
        <f t="shared" si="0"/>
        <v>HOODIE RAGLAN SLEEVE / L / All Print</v>
      </c>
      <c r="J358" s="20" t="s">
        <v>791</v>
      </c>
      <c r="K358" s="20" t="s">
        <v>2056</v>
      </c>
      <c r="L358" s="20" t="s">
        <v>2057</v>
      </c>
      <c r="M358" s="16"/>
      <c r="O358" s="1" t="s">
        <v>2058</v>
      </c>
      <c r="P358" s="18">
        <v>80816</v>
      </c>
      <c r="Q358" s="16" t="s">
        <v>430</v>
      </c>
      <c r="R358" s="16" t="s">
        <v>35</v>
      </c>
      <c r="S358" s="16">
        <v>7194288185</v>
      </c>
      <c r="T358" s="16" t="s">
        <v>432</v>
      </c>
    </row>
    <row r="359" spans="1:20" ht="13.2" hidden="1" x14ac:dyDescent="0.25">
      <c r="A359" s="29" t="s">
        <v>86</v>
      </c>
      <c r="C359" s="16" t="s">
        <v>25</v>
      </c>
      <c r="D359" s="17" t="s">
        <v>26</v>
      </c>
      <c r="E359" s="16" t="s">
        <v>2052</v>
      </c>
      <c r="F359" s="18" t="s">
        <v>2053</v>
      </c>
      <c r="G359" s="16">
        <v>1</v>
      </c>
      <c r="H359" s="19" t="s">
        <v>2060</v>
      </c>
      <c r="I359" t="str">
        <f t="shared" si="0"/>
        <v>HOODIE RAGLAN SLEEVE / XL / All Print</v>
      </c>
      <c r="J359" s="20" t="s">
        <v>2061</v>
      </c>
      <c r="K359" s="20" t="s">
        <v>2056</v>
      </c>
      <c r="L359" s="20" t="s">
        <v>2057</v>
      </c>
      <c r="M359" s="16"/>
      <c r="O359" s="1" t="s">
        <v>2058</v>
      </c>
      <c r="P359" s="18">
        <v>80816</v>
      </c>
      <c r="Q359" s="16" t="s">
        <v>430</v>
      </c>
      <c r="R359" s="16" t="s">
        <v>35</v>
      </c>
      <c r="S359" s="16">
        <v>7194288185</v>
      </c>
      <c r="T359" s="16" t="s">
        <v>432</v>
      </c>
    </row>
    <row r="360" spans="1:20" ht="13.2" hidden="1" x14ac:dyDescent="0.25">
      <c r="A360" s="21" t="s">
        <v>38</v>
      </c>
      <c r="C360" s="16" t="s">
        <v>25</v>
      </c>
      <c r="D360" s="17" t="s">
        <v>26</v>
      </c>
      <c r="E360" s="16" t="s">
        <v>2062</v>
      </c>
      <c r="F360" s="18" t="s">
        <v>2063</v>
      </c>
      <c r="G360" s="16">
        <v>1</v>
      </c>
      <c r="H360" s="19" t="s">
        <v>1767</v>
      </c>
      <c r="I360" t="str">
        <f t="shared" si="0"/>
        <v>AOP Unisex Raglan Zip Hoodie / 2XL / All print</v>
      </c>
      <c r="J360" s="20" t="s">
        <v>42</v>
      </c>
      <c r="K360" s="20" t="s">
        <v>2064</v>
      </c>
      <c r="L360" s="20" t="s">
        <v>2065</v>
      </c>
      <c r="M360" s="16"/>
      <c r="O360" s="1" t="s">
        <v>2066</v>
      </c>
      <c r="P360" s="18" t="s">
        <v>2067</v>
      </c>
      <c r="Q360" s="16"/>
      <c r="R360" s="16" t="s">
        <v>2068</v>
      </c>
      <c r="S360" s="16">
        <v>31619897022</v>
      </c>
      <c r="T360" s="16"/>
    </row>
    <row r="361" spans="1:20" ht="13.2" hidden="1" x14ac:dyDescent="0.25">
      <c r="A361" s="21" t="s">
        <v>761</v>
      </c>
      <c r="C361" s="16" t="s">
        <v>25</v>
      </c>
      <c r="D361" s="17" t="s">
        <v>26</v>
      </c>
      <c r="E361" s="16" t="s">
        <v>2069</v>
      </c>
      <c r="F361" s="18" t="s">
        <v>2070</v>
      </c>
      <c r="G361" s="16">
        <v>1</v>
      </c>
      <c r="H361" s="19" t="s">
        <v>2071</v>
      </c>
      <c r="I361" t="str">
        <f t="shared" si="0"/>
        <v>AOP UNISEX HOODIE / XL / All Print</v>
      </c>
      <c r="J361" s="20" t="s">
        <v>2072</v>
      </c>
      <c r="K361" s="20" t="s">
        <v>2073</v>
      </c>
      <c r="L361" s="20" t="s">
        <v>2074</v>
      </c>
      <c r="M361" s="16"/>
      <c r="O361" s="1" t="s">
        <v>2075</v>
      </c>
      <c r="P361" s="18">
        <v>98823</v>
      </c>
      <c r="Q361" s="16" t="s">
        <v>189</v>
      </c>
      <c r="R361" s="16" t="s">
        <v>35</v>
      </c>
      <c r="S361" s="16">
        <v>5093614747</v>
      </c>
      <c r="T361" s="16" t="s">
        <v>190</v>
      </c>
    </row>
    <row r="362" spans="1:20" ht="13.2" hidden="1" x14ac:dyDescent="0.25">
      <c r="A362" s="29" t="s">
        <v>86</v>
      </c>
      <c r="C362" s="16" t="s">
        <v>191</v>
      </c>
      <c r="D362" s="17" t="s">
        <v>26</v>
      </c>
      <c r="E362" s="16" t="s">
        <v>2076</v>
      </c>
      <c r="F362" s="18" t="s">
        <v>2077</v>
      </c>
      <c r="G362" s="16">
        <v>1</v>
      </c>
      <c r="H362" s="19" t="s">
        <v>2078</v>
      </c>
      <c r="I362" t="str">
        <f t="shared" si="0"/>
        <v>12X18in</v>
      </c>
      <c r="J362" s="20" t="s">
        <v>411</v>
      </c>
      <c r="K362" s="20" t="s">
        <v>2079</v>
      </c>
      <c r="L362" s="20" t="s">
        <v>2080</v>
      </c>
      <c r="M362" s="16"/>
      <c r="O362" s="1" t="s">
        <v>2081</v>
      </c>
      <c r="P362" s="18">
        <v>47126</v>
      </c>
      <c r="Q362" s="16" t="s">
        <v>57</v>
      </c>
      <c r="R362" s="16" t="s">
        <v>35</v>
      </c>
      <c r="S362" s="16">
        <f>18158788282</f>
        <v>18158788282</v>
      </c>
      <c r="T362" s="16" t="s">
        <v>59</v>
      </c>
    </row>
    <row r="363" spans="1:20" ht="13.2" x14ac:dyDescent="0.25">
      <c r="A363" s="32" t="s">
        <v>456</v>
      </c>
      <c r="C363" s="16" t="s">
        <v>61</v>
      </c>
      <c r="D363" s="17" t="s">
        <v>26</v>
      </c>
      <c r="E363" s="16" t="s">
        <v>2082</v>
      </c>
      <c r="F363" s="18" t="s">
        <v>2083</v>
      </c>
      <c r="G363" s="16">
        <v>1</v>
      </c>
      <c r="H363" s="19" t="s">
        <v>2084</v>
      </c>
      <c r="I363" t="str">
        <f t="shared" si="0"/>
        <v>Fleece hoodie / 5XL / All print</v>
      </c>
      <c r="J363" s="20" t="s">
        <v>2085</v>
      </c>
      <c r="K363" s="20" t="s">
        <v>2086</v>
      </c>
      <c r="L363" s="20" t="s">
        <v>2087</v>
      </c>
      <c r="M363" s="16">
        <v>1</v>
      </c>
      <c r="O363" s="1" t="s">
        <v>2088</v>
      </c>
      <c r="P363" s="18">
        <v>14103</v>
      </c>
      <c r="Q363" s="16" t="s">
        <v>305</v>
      </c>
      <c r="R363" s="16" t="s">
        <v>35</v>
      </c>
      <c r="S363" s="16">
        <v>5853319509</v>
      </c>
      <c r="T363" s="16" t="s">
        <v>306</v>
      </c>
    </row>
    <row r="364" spans="1:20" ht="13.2" hidden="1" x14ac:dyDescent="0.25">
      <c r="A364" s="15" t="s">
        <v>24</v>
      </c>
      <c r="C364" s="16" t="s">
        <v>61</v>
      </c>
      <c r="D364" s="17" t="s">
        <v>26</v>
      </c>
      <c r="E364" s="16" t="s">
        <v>2089</v>
      </c>
      <c r="F364" s="18" t="s">
        <v>2090</v>
      </c>
      <c r="G364" s="16">
        <v>1</v>
      </c>
      <c r="H364" s="19" t="s">
        <v>2091</v>
      </c>
      <c r="I364" t="str">
        <f t="shared" si="0"/>
        <v>L / Full Print</v>
      </c>
      <c r="J364" s="20" t="s">
        <v>2092</v>
      </c>
      <c r="K364" s="20" t="s">
        <v>2093</v>
      </c>
      <c r="L364" s="20" t="s">
        <v>2094</v>
      </c>
      <c r="M364" s="16"/>
      <c r="O364" s="1" t="s">
        <v>399</v>
      </c>
      <c r="P364" s="18">
        <v>32822</v>
      </c>
      <c r="Q364" s="16" t="s">
        <v>46</v>
      </c>
      <c r="R364" s="16" t="s">
        <v>35</v>
      </c>
      <c r="S364" s="16">
        <v>7189261736</v>
      </c>
      <c r="T364" s="16" t="s">
        <v>47</v>
      </c>
    </row>
    <row r="365" spans="1:20" ht="13.2" hidden="1" x14ac:dyDescent="0.25">
      <c r="A365" s="32" t="s">
        <v>60</v>
      </c>
      <c r="C365" s="16" t="s">
        <v>25</v>
      </c>
      <c r="D365" s="17" t="s">
        <v>26</v>
      </c>
      <c r="E365" s="16" t="s">
        <v>2095</v>
      </c>
      <c r="F365" s="18" t="s">
        <v>1785</v>
      </c>
      <c r="G365" s="16">
        <v>1</v>
      </c>
      <c r="H365" s="19" t="s">
        <v>2096</v>
      </c>
      <c r="I365" t="str">
        <f t="shared" si="0"/>
        <v>hirt - hoodie 3D #l - AOP Unisex Raglan Hoodie / S / All print</v>
      </c>
      <c r="J365" s="20" t="s">
        <v>1290</v>
      </c>
      <c r="K365" s="20" t="s">
        <v>1788</v>
      </c>
      <c r="L365" s="20" t="s">
        <v>1789</v>
      </c>
      <c r="M365" s="16"/>
      <c r="O365" s="1" t="s">
        <v>1790</v>
      </c>
      <c r="P365" s="18">
        <v>10472</v>
      </c>
      <c r="Q365" s="16" t="s">
        <v>305</v>
      </c>
      <c r="R365" s="16" t="s">
        <v>35</v>
      </c>
      <c r="S365" s="16">
        <f t="shared" ref="S365:S371" si="3">13473931434</f>
        <v>13473931434</v>
      </c>
      <c r="T365" s="16" t="s">
        <v>306</v>
      </c>
    </row>
    <row r="366" spans="1:20" ht="13.2" hidden="1" x14ac:dyDescent="0.25">
      <c r="A366" s="32" t="s">
        <v>60</v>
      </c>
      <c r="C366" s="16" t="s">
        <v>25</v>
      </c>
      <c r="D366" s="17" t="s">
        <v>26</v>
      </c>
      <c r="E366" s="16" t="s">
        <v>2095</v>
      </c>
      <c r="F366" s="18" t="s">
        <v>1785</v>
      </c>
      <c r="G366" s="16">
        <v>1</v>
      </c>
      <c r="H366" s="19" t="s">
        <v>2097</v>
      </c>
      <c r="I366" t="str">
        <f t="shared" si="0"/>
        <v>hirt - hoodie 3D #l - AOP Unisex Raglan Hoodie / M / All print</v>
      </c>
      <c r="J366" s="20" t="s">
        <v>1386</v>
      </c>
      <c r="K366" s="20" t="s">
        <v>1788</v>
      </c>
      <c r="L366" s="20" t="s">
        <v>1789</v>
      </c>
      <c r="M366" s="16"/>
      <c r="O366" s="1" t="s">
        <v>1790</v>
      </c>
      <c r="P366" s="18">
        <v>10472</v>
      </c>
      <c r="Q366" s="16" t="s">
        <v>305</v>
      </c>
      <c r="R366" s="16" t="s">
        <v>35</v>
      </c>
      <c r="S366" s="16">
        <f t="shared" si="3"/>
        <v>13473931434</v>
      </c>
      <c r="T366" s="16" t="s">
        <v>306</v>
      </c>
    </row>
    <row r="367" spans="1:20" ht="13.2" hidden="1" x14ac:dyDescent="0.25">
      <c r="A367" s="32" t="s">
        <v>60</v>
      </c>
      <c r="C367" s="16" t="s">
        <v>25</v>
      </c>
      <c r="D367" s="17" t="s">
        <v>26</v>
      </c>
      <c r="E367" s="16" t="s">
        <v>2095</v>
      </c>
      <c r="F367" s="18" t="s">
        <v>1785</v>
      </c>
      <c r="G367" s="16">
        <v>1</v>
      </c>
      <c r="H367" s="19" t="s">
        <v>2096</v>
      </c>
      <c r="I367" t="str">
        <f t="shared" si="0"/>
        <v>hirt - hoodie 3D #l - AOP Unisex Raglan Hoodie / S / All print</v>
      </c>
      <c r="J367" s="20" t="s">
        <v>1290</v>
      </c>
      <c r="K367" s="20" t="s">
        <v>1788</v>
      </c>
      <c r="L367" s="20" t="s">
        <v>1789</v>
      </c>
      <c r="M367" s="16"/>
      <c r="O367" s="1" t="s">
        <v>1790</v>
      </c>
      <c r="P367" s="18">
        <v>10472</v>
      </c>
      <c r="Q367" s="16" t="s">
        <v>305</v>
      </c>
      <c r="R367" s="16" t="s">
        <v>35</v>
      </c>
      <c r="S367" s="16">
        <f t="shared" si="3"/>
        <v>13473931434</v>
      </c>
      <c r="T367" s="16" t="s">
        <v>306</v>
      </c>
    </row>
    <row r="368" spans="1:20" ht="13.2" hidden="1" x14ac:dyDescent="0.25">
      <c r="A368" s="32" t="s">
        <v>60</v>
      </c>
      <c r="C368" s="16" t="s">
        <v>25</v>
      </c>
      <c r="D368" s="17" t="s">
        <v>26</v>
      </c>
      <c r="E368" s="16" t="s">
        <v>2095</v>
      </c>
      <c r="F368" s="18" t="s">
        <v>1785</v>
      </c>
      <c r="G368" s="16">
        <v>1</v>
      </c>
      <c r="H368" s="19" t="s">
        <v>2098</v>
      </c>
      <c r="I368" t="str">
        <f t="shared" si="0"/>
        <v>hirt - hoodie 3D #l - AOP Unisex Raglan Hoodie / XL / All print</v>
      </c>
      <c r="J368" s="20" t="s">
        <v>808</v>
      </c>
      <c r="K368" s="20" t="s">
        <v>1788</v>
      </c>
      <c r="L368" s="20" t="s">
        <v>1789</v>
      </c>
      <c r="M368" s="16"/>
      <c r="O368" s="1" t="s">
        <v>1790</v>
      </c>
      <c r="P368" s="18">
        <v>10472</v>
      </c>
      <c r="Q368" s="16" t="s">
        <v>305</v>
      </c>
      <c r="R368" s="16" t="s">
        <v>35</v>
      </c>
      <c r="S368" s="16">
        <f t="shared" si="3"/>
        <v>13473931434</v>
      </c>
      <c r="T368" s="16" t="s">
        <v>306</v>
      </c>
    </row>
    <row r="369" spans="1:20" ht="13.2" hidden="1" x14ac:dyDescent="0.25">
      <c r="A369" s="32" t="s">
        <v>60</v>
      </c>
      <c r="C369" s="16" t="s">
        <v>25</v>
      </c>
      <c r="D369" s="17" t="s">
        <v>26</v>
      </c>
      <c r="E369" s="16" t="s">
        <v>2095</v>
      </c>
      <c r="F369" s="18" t="s">
        <v>1785</v>
      </c>
      <c r="G369" s="16">
        <v>1</v>
      </c>
      <c r="H369" s="19" t="s">
        <v>2099</v>
      </c>
      <c r="I369" t="str">
        <f t="shared" si="0"/>
        <v>hirt - hoodie 3D #l - UNISEX T-SHIRT 3D / L / All print</v>
      </c>
      <c r="J369" s="20" t="s">
        <v>888</v>
      </c>
      <c r="K369" s="20" t="s">
        <v>1788</v>
      </c>
      <c r="L369" s="20" t="s">
        <v>1789</v>
      </c>
      <c r="M369" s="16"/>
      <c r="O369" s="1" t="s">
        <v>1790</v>
      </c>
      <c r="P369" s="18">
        <v>10472</v>
      </c>
      <c r="Q369" s="16" t="s">
        <v>305</v>
      </c>
      <c r="R369" s="16" t="s">
        <v>35</v>
      </c>
      <c r="S369" s="16">
        <f t="shared" si="3"/>
        <v>13473931434</v>
      </c>
      <c r="T369" s="16" t="s">
        <v>306</v>
      </c>
    </row>
    <row r="370" spans="1:20" ht="13.2" hidden="1" x14ac:dyDescent="0.25">
      <c r="A370" s="32" t="s">
        <v>60</v>
      </c>
      <c r="C370" s="16" t="s">
        <v>25</v>
      </c>
      <c r="D370" s="17" t="s">
        <v>26</v>
      </c>
      <c r="E370" s="16" t="s">
        <v>2095</v>
      </c>
      <c r="F370" s="18" t="s">
        <v>1785</v>
      </c>
      <c r="G370" s="16">
        <v>1</v>
      </c>
      <c r="H370" s="19" t="s">
        <v>2097</v>
      </c>
      <c r="I370" t="str">
        <f t="shared" si="0"/>
        <v>hirt - hoodie 3D #l - AOP Unisex Raglan Hoodie / M / All print</v>
      </c>
      <c r="J370" s="20" t="s">
        <v>1386</v>
      </c>
      <c r="K370" s="20" t="s">
        <v>1788</v>
      </c>
      <c r="L370" s="20" t="s">
        <v>1789</v>
      </c>
      <c r="M370" s="16"/>
      <c r="O370" s="1" t="s">
        <v>1790</v>
      </c>
      <c r="P370" s="18">
        <v>10472</v>
      </c>
      <c r="Q370" s="16" t="s">
        <v>305</v>
      </c>
      <c r="R370" s="16" t="s">
        <v>35</v>
      </c>
      <c r="S370" s="16">
        <f t="shared" si="3"/>
        <v>13473931434</v>
      </c>
      <c r="T370" s="16" t="s">
        <v>306</v>
      </c>
    </row>
    <row r="371" spans="1:20" ht="13.2" hidden="1" x14ac:dyDescent="0.25">
      <c r="A371" s="32" t="s">
        <v>60</v>
      </c>
      <c r="C371" s="16" t="s">
        <v>25</v>
      </c>
      <c r="D371" s="17" t="s">
        <v>26</v>
      </c>
      <c r="E371" s="16" t="s">
        <v>2095</v>
      </c>
      <c r="F371" s="18" t="s">
        <v>1785</v>
      </c>
      <c r="G371" s="16">
        <v>1</v>
      </c>
      <c r="H371" s="19" t="s">
        <v>2098</v>
      </c>
      <c r="I371" t="str">
        <f t="shared" si="0"/>
        <v>hirt - hoodie 3D #l - AOP Unisex Raglan Hoodie / XL / All print</v>
      </c>
      <c r="J371" s="20" t="s">
        <v>808</v>
      </c>
      <c r="K371" s="20" t="s">
        <v>1788</v>
      </c>
      <c r="L371" s="20" t="s">
        <v>1789</v>
      </c>
      <c r="M371" s="16"/>
      <c r="O371" s="1" t="s">
        <v>1790</v>
      </c>
      <c r="P371" s="18">
        <v>10472</v>
      </c>
      <c r="Q371" s="16" t="s">
        <v>305</v>
      </c>
      <c r="R371" s="16" t="s">
        <v>35</v>
      </c>
      <c r="S371" s="16">
        <f t="shared" si="3"/>
        <v>13473931434</v>
      </c>
      <c r="T371" s="16" t="s">
        <v>306</v>
      </c>
    </row>
    <row r="372" spans="1:20" ht="13.2" hidden="1" x14ac:dyDescent="0.25">
      <c r="A372" s="30" t="s">
        <v>120</v>
      </c>
      <c r="C372" s="16" t="s">
        <v>202</v>
      </c>
      <c r="D372" s="17" t="s">
        <v>26</v>
      </c>
      <c r="E372" s="16" t="s">
        <v>2100</v>
      </c>
      <c r="F372" s="18" t="s">
        <v>2101</v>
      </c>
      <c r="G372" s="16">
        <v>1</v>
      </c>
      <c r="H372" s="19" t="s">
        <v>2102</v>
      </c>
      <c r="I372" t="str">
        <f t="shared" si="0"/>
        <v>XL / Full Print</v>
      </c>
      <c r="J372" s="20" t="s">
        <v>2103</v>
      </c>
      <c r="K372" s="20" t="s">
        <v>2104</v>
      </c>
      <c r="L372" s="20" t="s">
        <v>2105</v>
      </c>
      <c r="M372" s="16" t="s">
        <v>2106</v>
      </c>
      <c r="O372" s="1" t="s">
        <v>1976</v>
      </c>
      <c r="P372" s="18">
        <v>27701</v>
      </c>
      <c r="Q372" s="16" t="s">
        <v>1374</v>
      </c>
      <c r="R372" s="16" t="s">
        <v>35</v>
      </c>
      <c r="S372" s="16">
        <v>9197600442</v>
      </c>
      <c r="T372" s="16" t="s">
        <v>1375</v>
      </c>
    </row>
    <row r="373" spans="1:20" ht="13.2" hidden="1" x14ac:dyDescent="0.25">
      <c r="A373" s="32" t="s">
        <v>60</v>
      </c>
      <c r="C373" s="16" t="s">
        <v>25</v>
      </c>
      <c r="D373" s="17" t="s">
        <v>26</v>
      </c>
      <c r="E373" s="16" t="s">
        <v>2107</v>
      </c>
      <c r="F373" s="18" t="s">
        <v>1785</v>
      </c>
      <c r="G373" s="16">
        <v>1</v>
      </c>
      <c r="H373" s="19" t="s">
        <v>2108</v>
      </c>
      <c r="I373" t="str">
        <f t="shared" si="0"/>
        <v>hirt - hoodie 3D #l - AOP Unisex Raglan Hoodie / L / All print</v>
      </c>
      <c r="J373" s="20" t="s">
        <v>888</v>
      </c>
      <c r="K373" s="20" t="s">
        <v>1788</v>
      </c>
      <c r="L373" s="20" t="s">
        <v>1789</v>
      </c>
      <c r="M373" s="16"/>
      <c r="O373" s="1" t="s">
        <v>1790</v>
      </c>
      <c r="P373" s="18">
        <v>10472</v>
      </c>
      <c r="Q373" s="16" t="s">
        <v>305</v>
      </c>
      <c r="R373" s="16" t="s">
        <v>35</v>
      </c>
      <c r="S373" s="16">
        <f>13473931434</f>
        <v>13473931434</v>
      </c>
      <c r="T373" s="16" t="s">
        <v>306</v>
      </c>
    </row>
    <row r="374" spans="1:20" ht="13.2" hidden="1" x14ac:dyDescent="0.25">
      <c r="A374" s="15" t="s">
        <v>110</v>
      </c>
      <c r="C374" s="16" t="s">
        <v>191</v>
      </c>
      <c r="D374" s="17" t="s">
        <v>26</v>
      </c>
      <c r="E374" s="16" t="s">
        <v>2109</v>
      </c>
      <c r="F374" s="18" t="s">
        <v>2110</v>
      </c>
      <c r="G374" s="16">
        <v>1</v>
      </c>
      <c r="H374" s="19" t="s">
        <v>2111</v>
      </c>
      <c r="I374" t="str">
        <f t="shared" si="0"/>
        <v>12X18in</v>
      </c>
      <c r="J374" s="20" t="s">
        <v>866</v>
      </c>
      <c r="K374" s="20" t="s">
        <v>2112</v>
      </c>
      <c r="L374" s="20" t="s">
        <v>2113</v>
      </c>
      <c r="M374" s="16">
        <v>101</v>
      </c>
      <c r="O374" s="1" t="s">
        <v>2114</v>
      </c>
      <c r="P374" s="18">
        <v>27604</v>
      </c>
      <c r="Q374" s="16" t="s">
        <v>1374</v>
      </c>
      <c r="R374" s="16" t="s">
        <v>35</v>
      </c>
      <c r="S374" s="16">
        <v>9195221302</v>
      </c>
      <c r="T374" s="16" t="s">
        <v>1375</v>
      </c>
    </row>
    <row r="375" spans="1:20" ht="13.2" hidden="1" x14ac:dyDescent="0.25">
      <c r="A375" s="21" t="s">
        <v>761</v>
      </c>
      <c r="C375" s="16" t="s">
        <v>191</v>
      </c>
      <c r="D375" s="17" t="s">
        <v>26</v>
      </c>
      <c r="E375" s="16" t="s">
        <v>2109</v>
      </c>
      <c r="F375" s="18" t="s">
        <v>2110</v>
      </c>
      <c r="G375" s="16">
        <v>1</v>
      </c>
      <c r="H375" s="19" t="s">
        <v>2115</v>
      </c>
      <c r="I375" t="str">
        <f t="shared" si="0"/>
        <v>12X18in</v>
      </c>
      <c r="J375" s="20" t="s">
        <v>866</v>
      </c>
      <c r="K375" s="20" t="s">
        <v>2112</v>
      </c>
      <c r="L375" s="20" t="s">
        <v>2113</v>
      </c>
      <c r="M375" s="16">
        <v>101</v>
      </c>
      <c r="O375" s="1" t="s">
        <v>2114</v>
      </c>
      <c r="P375" s="18">
        <v>27604</v>
      </c>
      <c r="Q375" s="16" t="s">
        <v>1374</v>
      </c>
      <c r="R375" s="16" t="s">
        <v>35</v>
      </c>
      <c r="S375" s="16">
        <v>9195221302</v>
      </c>
      <c r="T375" s="16" t="s">
        <v>1375</v>
      </c>
    </row>
    <row r="376" spans="1:20" ht="13.2" hidden="1" x14ac:dyDescent="0.25">
      <c r="A376" s="29" t="s">
        <v>386</v>
      </c>
      <c r="C376" s="16" t="s">
        <v>25</v>
      </c>
      <c r="D376" s="17" t="s">
        <v>26</v>
      </c>
      <c r="E376" s="16" t="s">
        <v>2116</v>
      </c>
      <c r="F376" s="18" t="s">
        <v>2117</v>
      </c>
      <c r="G376" s="16">
        <v>1</v>
      </c>
      <c r="H376" s="19" t="s">
        <v>2118</v>
      </c>
      <c r="I376" t="str">
        <f t="shared" si="0"/>
        <v>L / Full Print</v>
      </c>
      <c r="J376" s="20" t="s">
        <v>2119</v>
      </c>
      <c r="K376" s="20" t="s">
        <v>2120</v>
      </c>
      <c r="L376" s="20" t="s">
        <v>2121</v>
      </c>
      <c r="M376" s="16"/>
      <c r="O376" s="1" t="s">
        <v>2122</v>
      </c>
      <c r="P376" s="18">
        <v>93433</v>
      </c>
      <c r="Q376" s="16" t="s">
        <v>546</v>
      </c>
      <c r="R376" s="16" t="s">
        <v>35</v>
      </c>
      <c r="S376" s="16">
        <v>8054152202</v>
      </c>
      <c r="T376" s="16" t="s">
        <v>547</v>
      </c>
    </row>
    <row r="377" spans="1:20" ht="13.2" x14ac:dyDescent="0.25">
      <c r="A377" s="21" t="s">
        <v>49</v>
      </c>
      <c r="C377" s="16" t="s">
        <v>25</v>
      </c>
      <c r="D377" s="17" t="s">
        <v>26</v>
      </c>
      <c r="E377" s="16" t="s">
        <v>2116</v>
      </c>
      <c r="F377" s="18" t="s">
        <v>2117</v>
      </c>
      <c r="G377" s="16">
        <v>1</v>
      </c>
      <c r="H377" s="19" t="s">
        <v>2123</v>
      </c>
      <c r="I377" t="str">
        <f t="shared" si="0"/>
        <v>L / Full Print</v>
      </c>
      <c r="J377" s="20" t="s">
        <v>2124</v>
      </c>
      <c r="K377" s="20" t="s">
        <v>2120</v>
      </c>
      <c r="L377" s="20" t="s">
        <v>2121</v>
      </c>
      <c r="M377" s="16"/>
      <c r="O377" s="1" t="s">
        <v>2122</v>
      </c>
      <c r="P377" s="18">
        <v>93433</v>
      </c>
      <c r="Q377" s="16" t="s">
        <v>546</v>
      </c>
      <c r="R377" s="16" t="s">
        <v>35</v>
      </c>
      <c r="S377" s="16">
        <v>8054152202</v>
      </c>
      <c r="T377" s="16" t="s">
        <v>547</v>
      </c>
    </row>
    <row r="378" spans="1:20" ht="13.2" hidden="1" x14ac:dyDescent="0.25">
      <c r="A378" s="29" t="s">
        <v>386</v>
      </c>
      <c r="C378" s="16" t="s">
        <v>25</v>
      </c>
      <c r="D378" s="17" t="s">
        <v>26</v>
      </c>
      <c r="E378" s="16" t="s">
        <v>2116</v>
      </c>
      <c r="F378" s="18" t="s">
        <v>2117</v>
      </c>
      <c r="G378" s="16">
        <v>1</v>
      </c>
      <c r="H378" s="19" t="s">
        <v>2125</v>
      </c>
      <c r="I378" t="str">
        <f t="shared" si="0"/>
        <v>M / Full Print</v>
      </c>
      <c r="J378" s="20" t="s">
        <v>2126</v>
      </c>
      <c r="K378" s="20" t="s">
        <v>2120</v>
      </c>
      <c r="L378" s="20" t="s">
        <v>2121</v>
      </c>
      <c r="M378" s="16"/>
      <c r="O378" s="1" t="s">
        <v>2122</v>
      </c>
      <c r="P378" s="18">
        <v>93433</v>
      </c>
      <c r="Q378" s="16" t="s">
        <v>546</v>
      </c>
      <c r="R378" s="16" t="s">
        <v>35</v>
      </c>
      <c r="S378" s="16">
        <v>8054152202</v>
      </c>
      <c r="T378" s="16" t="s">
        <v>547</v>
      </c>
    </row>
    <row r="379" spans="1:20" ht="13.2" x14ac:dyDescent="0.25">
      <c r="A379" s="29" t="s">
        <v>201</v>
      </c>
      <c r="C379" s="16" t="s">
        <v>25</v>
      </c>
      <c r="D379" s="17" t="s">
        <v>26</v>
      </c>
      <c r="E379" s="16" t="s">
        <v>2127</v>
      </c>
      <c r="F379" s="18" t="s">
        <v>2128</v>
      </c>
      <c r="G379" s="16">
        <v>1</v>
      </c>
      <c r="H379" s="19" t="s">
        <v>2129</v>
      </c>
      <c r="I379" t="str">
        <f t="shared" si="0"/>
        <v>HOODIE RAGLAN SLEEVE / 5XL / All Print</v>
      </c>
      <c r="J379" s="20" t="s">
        <v>2130</v>
      </c>
      <c r="K379" s="20" t="s">
        <v>2131</v>
      </c>
      <c r="L379" s="20" t="s">
        <v>2132</v>
      </c>
      <c r="M379" s="16" t="s">
        <v>2133</v>
      </c>
      <c r="O379" s="1" t="s">
        <v>2134</v>
      </c>
      <c r="P379" s="18">
        <v>33907</v>
      </c>
      <c r="Q379" s="16" t="s">
        <v>46</v>
      </c>
      <c r="R379" s="16" t="s">
        <v>35</v>
      </c>
      <c r="S379" s="16">
        <v>2398104234</v>
      </c>
      <c r="T379" s="16" t="s">
        <v>47</v>
      </c>
    </row>
    <row r="380" spans="1:20" ht="13.2" hidden="1" x14ac:dyDescent="0.25">
      <c r="A380" s="28" t="s">
        <v>246</v>
      </c>
      <c r="C380" s="16" t="s">
        <v>61</v>
      </c>
      <c r="D380" s="17" t="s">
        <v>26</v>
      </c>
      <c r="E380" s="16" t="s">
        <v>2135</v>
      </c>
      <c r="F380" s="18" t="s">
        <v>2136</v>
      </c>
      <c r="G380" s="16">
        <v>1</v>
      </c>
      <c r="H380" s="19" t="s">
        <v>2137</v>
      </c>
      <c r="I380" t="str">
        <f t="shared" si="0"/>
        <v>M / Full Print</v>
      </c>
      <c r="J380" s="20" t="s">
        <v>2138</v>
      </c>
      <c r="K380" s="20" t="s">
        <v>2139</v>
      </c>
      <c r="L380" s="20" t="s">
        <v>2140</v>
      </c>
      <c r="M380" s="16"/>
      <c r="O380" s="1" t="s">
        <v>2141</v>
      </c>
      <c r="P380" s="18">
        <v>21205</v>
      </c>
      <c r="Q380" s="16" t="s">
        <v>636</v>
      </c>
      <c r="R380" s="16" t="s">
        <v>35</v>
      </c>
      <c r="S380" s="16">
        <f>19086723191</f>
        <v>19086723191</v>
      </c>
      <c r="T380" s="16" t="s">
        <v>637</v>
      </c>
    </row>
    <row r="381" spans="1:20" ht="13.2" hidden="1" x14ac:dyDescent="0.25">
      <c r="A381" s="15" t="s">
        <v>2142</v>
      </c>
      <c r="C381" s="16" t="s">
        <v>191</v>
      </c>
      <c r="D381" s="17" t="s">
        <v>26</v>
      </c>
      <c r="E381" s="16" t="s">
        <v>2143</v>
      </c>
      <c r="F381" s="18" t="s">
        <v>2144</v>
      </c>
      <c r="G381" s="16">
        <v>1</v>
      </c>
      <c r="H381" s="19" t="s">
        <v>2145</v>
      </c>
      <c r="I381" t="str">
        <f t="shared" si="0"/>
        <v>12X18in</v>
      </c>
      <c r="J381" s="20" t="s">
        <v>866</v>
      </c>
      <c r="K381" s="20" t="s">
        <v>2146</v>
      </c>
      <c r="L381" s="20" t="s">
        <v>2147</v>
      </c>
      <c r="M381" s="16" t="s">
        <v>2148</v>
      </c>
      <c r="O381" s="1" t="s">
        <v>2149</v>
      </c>
      <c r="P381" s="18">
        <v>34210</v>
      </c>
      <c r="Q381" s="16" t="s">
        <v>46</v>
      </c>
      <c r="R381" s="16" t="s">
        <v>35</v>
      </c>
      <c r="S381" s="16">
        <v>7015413980</v>
      </c>
      <c r="T381" s="16" t="s">
        <v>47</v>
      </c>
    </row>
    <row r="382" spans="1:20" ht="13.2" hidden="1" x14ac:dyDescent="0.25">
      <c r="A382" s="15" t="s">
        <v>24</v>
      </c>
      <c r="C382" s="16" t="s">
        <v>25</v>
      </c>
      <c r="D382" s="17" t="s">
        <v>26</v>
      </c>
      <c r="E382" s="16" t="s">
        <v>2150</v>
      </c>
      <c r="F382" s="18" t="s">
        <v>2151</v>
      </c>
      <c r="G382" s="16">
        <v>1</v>
      </c>
      <c r="H382" s="19" t="s">
        <v>2152</v>
      </c>
      <c r="I382" t="str">
        <f t="shared" si="0"/>
        <v>Beach Shorts #v - Hawaiian Shirt / XL / Full Print</v>
      </c>
      <c r="J382" s="20" t="s">
        <v>2153</v>
      </c>
      <c r="K382" s="20" t="s">
        <v>2154</v>
      </c>
      <c r="L382" s="20" t="s">
        <v>2155</v>
      </c>
      <c r="M382" s="16"/>
      <c r="O382" s="1" t="s">
        <v>2156</v>
      </c>
      <c r="P382" s="18">
        <v>20737</v>
      </c>
      <c r="Q382" s="16" t="s">
        <v>636</v>
      </c>
      <c r="R382" s="16" t="s">
        <v>35</v>
      </c>
      <c r="S382" s="16">
        <v>2044138616</v>
      </c>
      <c r="T382" s="16" t="s">
        <v>637</v>
      </c>
    </row>
    <row r="383" spans="1:20" ht="13.2" hidden="1" x14ac:dyDescent="0.25">
      <c r="A383" s="15" t="s">
        <v>24</v>
      </c>
      <c r="C383" s="16" t="s">
        <v>25</v>
      </c>
      <c r="D383" s="17" t="s">
        <v>26</v>
      </c>
      <c r="E383" s="16" t="s">
        <v>2150</v>
      </c>
      <c r="F383" s="18" t="s">
        <v>2151</v>
      </c>
      <c r="G383" s="16">
        <v>1</v>
      </c>
      <c r="H383" s="19" t="s">
        <v>2157</v>
      </c>
      <c r="I383" t="str">
        <f t="shared" si="0"/>
        <v>XL / Full Print</v>
      </c>
      <c r="J383" s="20" t="s">
        <v>2158</v>
      </c>
      <c r="K383" s="20" t="s">
        <v>2154</v>
      </c>
      <c r="L383" s="20" t="s">
        <v>2155</v>
      </c>
      <c r="M383" s="16"/>
      <c r="O383" s="1" t="s">
        <v>2156</v>
      </c>
      <c r="P383" s="18">
        <v>20737</v>
      </c>
      <c r="Q383" s="16" t="s">
        <v>636</v>
      </c>
      <c r="R383" s="16" t="s">
        <v>35</v>
      </c>
      <c r="S383" s="16">
        <v>2044138616</v>
      </c>
      <c r="T383" s="16" t="s">
        <v>637</v>
      </c>
    </row>
    <row r="384" spans="1:20" ht="13.2" x14ac:dyDescent="0.25">
      <c r="A384" s="29" t="s">
        <v>201</v>
      </c>
      <c r="C384" s="16" t="s">
        <v>61</v>
      </c>
      <c r="D384" s="17" t="s">
        <v>26</v>
      </c>
      <c r="E384" s="16" t="s">
        <v>2159</v>
      </c>
      <c r="F384" s="18" t="s">
        <v>2160</v>
      </c>
      <c r="G384" s="16">
        <v>1</v>
      </c>
      <c r="H384" s="19" t="s">
        <v>2161</v>
      </c>
      <c r="I384" t="str">
        <f t="shared" si="0"/>
        <v>Unisex Joggers / XL / Her King</v>
      </c>
      <c r="J384" s="20" t="s">
        <v>2162</v>
      </c>
      <c r="K384" s="20" t="s">
        <v>2163</v>
      </c>
      <c r="L384" s="20" t="s">
        <v>2164</v>
      </c>
      <c r="M384" s="16"/>
      <c r="O384" s="1" t="s">
        <v>777</v>
      </c>
      <c r="P384" s="18">
        <v>44124</v>
      </c>
      <c r="Q384" s="16" t="s">
        <v>105</v>
      </c>
      <c r="R384" s="16" t="s">
        <v>35</v>
      </c>
      <c r="S384" s="16">
        <v>2163475325</v>
      </c>
      <c r="T384" s="16" t="s">
        <v>107</v>
      </c>
    </row>
    <row r="385" spans="1:20" ht="13.2" x14ac:dyDescent="0.25">
      <c r="A385" s="29" t="s">
        <v>201</v>
      </c>
      <c r="C385" s="16" t="s">
        <v>61</v>
      </c>
      <c r="D385" s="17" t="s">
        <v>26</v>
      </c>
      <c r="E385" s="16" t="s">
        <v>2159</v>
      </c>
      <c r="F385" s="18" t="s">
        <v>2160</v>
      </c>
      <c r="G385" s="16">
        <v>1</v>
      </c>
      <c r="H385" s="19" t="s">
        <v>2165</v>
      </c>
      <c r="I385" t="str">
        <f t="shared" si="0"/>
        <v>Unisex Joggers / L / His Queen</v>
      </c>
      <c r="J385" s="20" t="s">
        <v>2166</v>
      </c>
      <c r="K385" s="20" t="s">
        <v>2163</v>
      </c>
      <c r="L385" s="20" t="s">
        <v>2164</v>
      </c>
      <c r="M385" s="16"/>
      <c r="O385" s="1" t="s">
        <v>777</v>
      </c>
      <c r="P385" s="18">
        <v>44124</v>
      </c>
      <c r="Q385" s="16" t="s">
        <v>105</v>
      </c>
      <c r="R385" s="16" t="s">
        <v>35</v>
      </c>
      <c r="S385" s="16">
        <v>2163475325</v>
      </c>
      <c r="T385" s="16" t="s">
        <v>107</v>
      </c>
    </row>
    <row r="386" spans="1:20" ht="13.2" hidden="1" x14ac:dyDescent="0.25">
      <c r="A386" s="28" t="s">
        <v>246</v>
      </c>
      <c r="C386" s="16" t="s">
        <v>25</v>
      </c>
      <c r="D386" s="17" t="s">
        <v>26</v>
      </c>
      <c r="E386" s="16" t="s">
        <v>2167</v>
      </c>
      <c r="F386" s="18" t="s">
        <v>2168</v>
      </c>
      <c r="G386" s="16">
        <v>1</v>
      </c>
      <c r="H386" s="19" t="s">
        <v>2169</v>
      </c>
      <c r="I386" t="str">
        <f t="shared" si="0"/>
        <v>2XL / Full Print</v>
      </c>
      <c r="J386" s="20" t="s">
        <v>2170</v>
      </c>
      <c r="K386" s="20" t="s">
        <v>2171</v>
      </c>
      <c r="L386" s="20" t="s">
        <v>2172</v>
      </c>
      <c r="M386" s="16"/>
      <c r="O386" s="1" t="s">
        <v>2173</v>
      </c>
      <c r="P386" s="18">
        <v>68626</v>
      </c>
      <c r="Q386" s="16" t="s">
        <v>722</v>
      </c>
      <c r="R386" s="16" t="s">
        <v>35</v>
      </c>
      <c r="S386" s="16">
        <v>4023672331</v>
      </c>
      <c r="T386" s="16" t="s">
        <v>723</v>
      </c>
    </row>
    <row r="387" spans="1:20" ht="13.2" hidden="1" x14ac:dyDescent="0.25">
      <c r="A387" s="28" t="s">
        <v>246</v>
      </c>
      <c r="C387" s="16" t="s">
        <v>25</v>
      </c>
      <c r="D387" s="17" t="s">
        <v>26</v>
      </c>
      <c r="E387" s="16" t="s">
        <v>2174</v>
      </c>
      <c r="F387" s="18" t="s">
        <v>2175</v>
      </c>
      <c r="G387" s="16">
        <v>1</v>
      </c>
      <c r="H387" s="19" t="s">
        <v>2176</v>
      </c>
      <c r="I387" t="str">
        <f t="shared" si="0"/>
        <v>2XL / Full Print</v>
      </c>
      <c r="J387" s="20" t="s">
        <v>2177</v>
      </c>
      <c r="K387" s="20" t="s">
        <v>2178</v>
      </c>
      <c r="L387" s="20" t="s">
        <v>2179</v>
      </c>
      <c r="M387" s="16" t="s">
        <v>2180</v>
      </c>
      <c r="O387" s="1" t="s">
        <v>2181</v>
      </c>
      <c r="P387" s="18">
        <v>90813</v>
      </c>
      <c r="Q387" s="16" t="s">
        <v>546</v>
      </c>
      <c r="R387" s="16" t="s">
        <v>35</v>
      </c>
      <c r="S387" s="16">
        <v>3033599654</v>
      </c>
      <c r="T387" s="16" t="s">
        <v>547</v>
      </c>
    </row>
    <row r="388" spans="1:20" ht="13.2" hidden="1" x14ac:dyDescent="0.25">
      <c r="A388" s="15" t="s">
        <v>110</v>
      </c>
      <c r="C388" s="16" t="s">
        <v>25</v>
      </c>
      <c r="D388" s="17" t="s">
        <v>26</v>
      </c>
      <c r="E388" s="16" t="s">
        <v>2182</v>
      </c>
      <c r="F388" s="18" t="s">
        <v>2183</v>
      </c>
      <c r="G388" s="16">
        <v>1</v>
      </c>
      <c r="H388" s="19" t="s">
        <v>2184</v>
      </c>
      <c r="I388" t="str">
        <f t="shared" si="0"/>
        <v>AOP UNISEX HOODIE / 2XL / All Print</v>
      </c>
      <c r="J388" s="20" t="s">
        <v>2185</v>
      </c>
      <c r="K388" s="20" t="s">
        <v>2186</v>
      </c>
      <c r="L388" s="20" t="s">
        <v>2187</v>
      </c>
      <c r="M388" s="16"/>
      <c r="O388" s="1" t="s">
        <v>2188</v>
      </c>
      <c r="P388" s="18">
        <v>93033</v>
      </c>
      <c r="Q388" s="16" t="s">
        <v>546</v>
      </c>
      <c r="R388" s="16" t="s">
        <v>35</v>
      </c>
      <c r="S388" s="16">
        <v>8055099889</v>
      </c>
      <c r="T388" s="16" t="s">
        <v>547</v>
      </c>
    </row>
    <row r="389" spans="1:20" ht="13.2" hidden="1" x14ac:dyDescent="0.25">
      <c r="A389" s="30" t="s">
        <v>120</v>
      </c>
      <c r="C389" s="16" t="s">
        <v>25</v>
      </c>
      <c r="D389" s="17" t="s">
        <v>26</v>
      </c>
      <c r="E389" s="16" t="s">
        <v>2189</v>
      </c>
      <c r="F389" s="18" t="s">
        <v>2190</v>
      </c>
      <c r="G389" s="16">
        <v>1</v>
      </c>
      <c r="H389" s="19" t="s">
        <v>2191</v>
      </c>
      <c r="I389" t="str">
        <f t="shared" si="0"/>
        <v>S / Full Print</v>
      </c>
      <c r="J389" s="20" t="s">
        <v>1969</v>
      </c>
      <c r="K389" s="20" t="s">
        <v>2192</v>
      </c>
      <c r="L389" s="20" t="s">
        <v>2193</v>
      </c>
      <c r="M389" s="16"/>
      <c r="O389" s="1" t="s">
        <v>1237</v>
      </c>
      <c r="P389" s="18">
        <v>85013</v>
      </c>
      <c r="Q389" s="16" t="s">
        <v>447</v>
      </c>
      <c r="R389" s="16" t="s">
        <v>35</v>
      </c>
      <c r="S389" s="16">
        <v>2063513000</v>
      </c>
      <c r="T389" s="16" t="s">
        <v>448</v>
      </c>
    </row>
    <row r="390" spans="1:20" ht="13.2" hidden="1" x14ac:dyDescent="0.25">
      <c r="A390" s="21" t="s">
        <v>761</v>
      </c>
      <c r="C390" s="16" t="s">
        <v>25</v>
      </c>
      <c r="D390" s="17" t="s">
        <v>26</v>
      </c>
      <c r="E390" s="16" t="s">
        <v>2194</v>
      </c>
      <c r="F390" s="18" t="s">
        <v>2195</v>
      </c>
      <c r="G390" s="16">
        <v>1</v>
      </c>
      <c r="H390" s="19" t="s">
        <v>2196</v>
      </c>
      <c r="I390" t="str">
        <f t="shared" si="0"/>
        <v>UNISEX HOODIE ZIP-UP / XL / All Print</v>
      </c>
      <c r="J390" s="20" t="s">
        <v>2197</v>
      </c>
      <c r="K390" s="20" t="s">
        <v>2198</v>
      </c>
      <c r="L390" s="20" t="s">
        <v>2199</v>
      </c>
      <c r="M390" s="16"/>
      <c r="O390" s="1" t="s">
        <v>2200</v>
      </c>
      <c r="P390" s="18">
        <v>90706</v>
      </c>
      <c r="Q390" s="16" t="s">
        <v>546</v>
      </c>
      <c r="R390" s="16" t="s">
        <v>35</v>
      </c>
      <c r="S390" s="16">
        <v>62638390</v>
      </c>
      <c r="T390" s="16" t="s">
        <v>547</v>
      </c>
    </row>
    <row r="391" spans="1:20" ht="13.2" x14ac:dyDescent="0.25">
      <c r="A391" s="29" t="s">
        <v>201</v>
      </c>
      <c r="C391" s="16" t="s">
        <v>25</v>
      </c>
      <c r="D391" s="17" t="s">
        <v>26</v>
      </c>
      <c r="E391" s="16" t="s">
        <v>2201</v>
      </c>
      <c r="F391" s="18" t="s">
        <v>2202</v>
      </c>
      <c r="G391" s="16">
        <v>1</v>
      </c>
      <c r="H391" s="19" t="s">
        <v>2203</v>
      </c>
      <c r="I391" t="str">
        <f t="shared" si="0"/>
        <v>HOODIE RAGLAN SLEEVE ZIP-UP / S / All Print</v>
      </c>
      <c r="J391" s="20" t="s">
        <v>2204</v>
      </c>
      <c r="K391" s="20" t="s">
        <v>2205</v>
      </c>
      <c r="L391" s="20" t="s">
        <v>2206</v>
      </c>
      <c r="M391" s="16"/>
      <c r="O391" s="1" t="s">
        <v>629</v>
      </c>
      <c r="P391" s="18">
        <v>85746</v>
      </c>
      <c r="Q391" s="16" t="s">
        <v>447</v>
      </c>
      <c r="R391" s="16" t="s">
        <v>35</v>
      </c>
      <c r="S391" s="16">
        <v>5207712680</v>
      </c>
      <c r="T391" s="16" t="s">
        <v>448</v>
      </c>
    </row>
    <row r="392" spans="1:20" ht="13.2" x14ac:dyDescent="0.25">
      <c r="A392" s="29" t="s">
        <v>201</v>
      </c>
      <c r="C392" s="16" t="s">
        <v>25</v>
      </c>
      <c r="D392" s="17" t="s">
        <v>26</v>
      </c>
      <c r="E392" s="16" t="s">
        <v>2201</v>
      </c>
      <c r="F392" s="18" t="s">
        <v>2202</v>
      </c>
      <c r="G392" s="16">
        <v>1</v>
      </c>
      <c r="H392" s="19" t="s">
        <v>2207</v>
      </c>
      <c r="I392" t="str">
        <f t="shared" si="0"/>
        <v>HOODIE RAGLAN SLEEVE / S / All Print</v>
      </c>
      <c r="J392" s="20" t="s">
        <v>2208</v>
      </c>
      <c r="K392" s="20" t="s">
        <v>2205</v>
      </c>
      <c r="L392" s="20" t="s">
        <v>2206</v>
      </c>
      <c r="M392" s="16"/>
      <c r="O392" s="1" t="s">
        <v>629</v>
      </c>
      <c r="P392" s="18">
        <v>85746</v>
      </c>
      <c r="Q392" s="16" t="s">
        <v>447</v>
      </c>
      <c r="R392" s="16" t="s">
        <v>35</v>
      </c>
      <c r="S392" s="16">
        <v>5207712680</v>
      </c>
      <c r="T392" s="16" t="s">
        <v>448</v>
      </c>
    </row>
    <row r="393" spans="1:20" ht="13.2" hidden="1" x14ac:dyDescent="0.25">
      <c r="A393" s="29" t="s">
        <v>86</v>
      </c>
      <c r="C393" s="16" t="s">
        <v>25</v>
      </c>
      <c r="D393" s="17" t="s">
        <v>26</v>
      </c>
      <c r="E393" s="16" t="s">
        <v>2209</v>
      </c>
      <c r="F393" s="18" t="s">
        <v>2210</v>
      </c>
      <c r="G393" s="16">
        <v>1</v>
      </c>
      <c r="H393" s="19" t="s">
        <v>2211</v>
      </c>
      <c r="I393" t="str">
        <f t="shared" si="0"/>
        <v>AOP Unisex Raglan Zip Hoodie / XL / All print</v>
      </c>
      <c r="J393" s="20" t="s">
        <v>2212</v>
      </c>
      <c r="K393" s="20" t="s">
        <v>2213</v>
      </c>
      <c r="L393" s="20" t="s">
        <v>2214</v>
      </c>
      <c r="M393" s="16"/>
      <c r="O393" s="1" t="s">
        <v>2215</v>
      </c>
      <c r="P393" s="18">
        <v>92056</v>
      </c>
      <c r="Q393" s="16" t="s">
        <v>546</v>
      </c>
      <c r="R393" s="16" t="s">
        <v>35</v>
      </c>
      <c r="S393" s="16">
        <v>7607109750</v>
      </c>
      <c r="T393" s="16" t="s">
        <v>547</v>
      </c>
    </row>
    <row r="394" spans="1:20" ht="13.2" hidden="1" x14ac:dyDescent="0.25">
      <c r="A394" s="29" t="s">
        <v>86</v>
      </c>
      <c r="C394" s="16" t="s">
        <v>25</v>
      </c>
      <c r="D394" s="17" t="s">
        <v>26</v>
      </c>
      <c r="E394" s="16" t="s">
        <v>2209</v>
      </c>
      <c r="F394" s="18" t="s">
        <v>2210</v>
      </c>
      <c r="G394" s="16">
        <v>1</v>
      </c>
      <c r="H394" s="19" t="s">
        <v>2216</v>
      </c>
      <c r="I394" t="str">
        <f t="shared" si="0"/>
        <v>AOP Unisex Raglan Hoodie / M / All print</v>
      </c>
      <c r="J394" s="20" t="s">
        <v>1386</v>
      </c>
      <c r="K394" s="20" t="s">
        <v>2213</v>
      </c>
      <c r="L394" s="20" t="s">
        <v>2214</v>
      </c>
      <c r="M394" s="16"/>
      <c r="O394" s="1" t="s">
        <v>2215</v>
      </c>
      <c r="P394" s="18">
        <v>92056</v>
      </c>
      <c r="Q394" s="16" t="s">
        <v>546</v>
      </c>
      <c r="R394" s="16" t="s">
        <v>35</v>
      </c>
      <c r="S394" s="16">
        <v>7607109750</v>
      </c>
      <c r="T394" s="16" t="s">
        <v>547</v>
      </c>
    </row>
    <row r="395" spans="1:20" ht="13.2" hidden="1" x14ac:dyDescent="0.25">
      <c r="A395" s="29" t="s">
        <v>86</v>
      </c>
      <c r="C395" s="16" t="s">
        <v>25</v>
      </c>
      <c r="D395" s="17" t="s">
        <v>26</v>
      </c>
      <c r="E395" s="16" t="s">
        <v>2209</v>
      </c>
      <c r="F395" s="18" t="s">
        <v>2210</v>
      </c>
      <c r="G395" s="16">
        <v>1</v>
      </c>
      <c r="H395" s="19" t="s">
        <v>2217</v>
      </c>
      <c r="I395" t="str">
        <f t="shared" si="0"/>
        <v>AOP Unisex Raglan Zip Hoodie / M / All print</v>
      </c>
      <c r="J395" s="20" t="s">
        <v>1234</v>
      </c>
      <c r="K395" s="20" t="s">
        <v>2213</v>
      </c>
      <c r="L395" s="20" t="s">
        <v>2214</v>
      </c>
      <c r="M395" s="16"/>
      <c r="O395" s="1" t="s">
        <v>2215</v>
      </c>
      <c r="P395" s="18">
        <v>92056</v>
      </c>
      <c r="Q395" s="16" t="s">
        <v>546</v>
      </c>
      <c r="R395" s="16" t="s">
        <v>35</v>
      </c>
      <c r="S395" s="16">
        <v>7607109750</v>
      </c>
      <c r="T395" s="16" t="s">
        <v>547</v>
      </c>
    </row>
    <row r="396" spans="1:20" ht="13.2" hidden="1" x14ac:dyDescent="0.25">
      <c r="A396" s="28" t="s">
        <v>246</v>
      </c>
      <c r="C396" s="16" t="s">
        <v>61</v>
      </c>
      <c r="D396" s="17" t="s">
        <v>26</v>
      </c>
      <c r="E396" s="16" t="s">
        <v>2218</v>
      </c>
      <c r="F396" s="18" t="s">
        <v>2219</v>
      </c>
      <c r="G396" s="16">
        <v>1</v>
      </c>
      <c r="H396" s="19" t="s">
        <v>2220</v>
      </c>
      <c r="I396" t="str">
        <f t="shared" si="0"/>
        <v>2XL / All Print</v>
      </c>
      <c r="J396" s="20" t="s">
        <v>2221</v>
      </c>
      <c r="K396" s="20" t="s">
        <v>2222</v>
      </c>
      <c r="L396" s="20" t="s">
        <v>2223</v>
      </c>
      <c r="M396" s="16"/>
      <c r="O396" s="1" t="s">
        <v>2224</v>
      </c>
      <c r="P396" s="18">
        <v>81082</v>
      </c>
      <c r="Q396" s="16" t="s">
        <v>430</v>
      </c>
      <c r="R396" s="16" t="s">
        <v>35</v>
      </c>
      <c r="S396" s="16">
        <v>7196809451</v>
      </c>
      <c r="T396" s="16" t="s">
        <v>432</v>
      </c>
    </row>
    <row r="397" spans="1:20" ht="13.2" hidden="1" x14ac:dyDescent="0.25">
      <c r="A397" s="28" t="s">
        <v>246</v>
      </c>
      <c r="C397" s="16" t="s">
        <v>61</v>
      </c>
      <c r="D397" s="17" t="s">
        <v>26</v>
      </c>
      <c r="E397" s="16" t="s">
        <v>2218</v>
      </c>
      <c r="F397" s="18" t="s">
        <v>2219</v>
      </c>
      <c r="G397" s="16">
        <v>1</v>
      </c>
      <c r="H397" s="19" t="s">
        <v>678</v>
      </c>
      <c r="I397" t="str">
        <f t="shared" si="0"/>
        <v>XL / All Print</v>
      </c>
      <c r="J397" s="20" t="s">
        <v>679</v>
      </c>
      <c r="K397" s="20" t="s">
        <v>2222</v>
      </c>
      <c r="L397" s="20" t="s">
        <v>2223</v>
      </c>
      <c r="M397" s="16"/>
      <c r="O397" s="1" t="s">
        <v>2224</v>
      </c>
      <c r="P397" s="18">
        <v>81082</v>
      </c>
      <c r="Q397" s="16" t="s">
        <v>430</v>
      </c>
      <c r="R397" s="16" t="s">
        <v>35</v>
      </c>
      <c r="S397" s="16">
        <v>7196809451</v>
      </c>
      <c r="T397" s="16" t="s">
        <v>432</v>
      </c>
    </row>
    <row r="398" spans="1:20" ht="13.2" hidden="1" x14ac:dyDescent="0.25">
      <c r="A398" s="28" t="s">
        <v>246</v>
      </c>
      <c r="C398" s="16" t="s">
        <v>61</v>
      </c>
      <c r="D398" s="17" t="s">
        <v>26</v>
      </c>
      <c r="E398" s="16" t="s">
        <v>2218</v>
      </c>
      <c r="F398" s="18" t="s">
        <v>2219</v>
      </c>
      <c r="G398" s="16">
        <v>1</v>
      </c>
      <c r="H398" s="19" t="s">
        <v>2220</v>
      </c>
      <c r="I398" t="str">
        <f t="shared" si="0"/>
        <v>2XL / All Print</v>
      </c>
      <c r="J398" s="20" t="s">
        <v>2221</v>
      </c>
      <c r="K398" s="20" t="s">
        <v>2222</v>
      </c>
      <c r="L398" s="20" t="s">
        <v>2223</v>
      </c>
      <c r="M398" s="16"/>
      <c r="O398" s="1" t="s">
        <v>2224</v>
      </c>
      <c r="P398" s="18">
        <v>81082</v>
      </c>
      <c r="Q398" s="16" t="s">
        <v>430</v>
      </c>
      <c r="R398" s="16" t="s">
        <v>35</v>
      </c>
      <c r="S398" s="16">
        <v>7196809451</v>
      </c>
      <c r="T398" s="16" t="s">
        <v>432</v>
      </c>
    </row>
    <row r="399" spans="1:20" ht="13.2" hidden="1" x14ac:dyDescent="0.25">
      <c r="A399" s="28" t="s">
        <v>246</v>
      </c>
      <c r="C399" s="16" t="s">
        <v>61</v>
      </c>
      <c r="D399" s="17" t="s">
        <v>26</v>
      </c>
      <c r="E399" s="16" t="s">
        <v>2218</v>
      </c>
      <c r="F399" s="18" t="s">
        <v>2219</v>
      </c>
      <c r="G399" s="16">
        <v>1</v>
      </c>
      <c r="H399" s="19" t="s">
        <v>678</v>
      </c>
      <c r="I399" t="str">
        <f t="shared" si="0"/>
        <v>XL / All Print</v>
      </c>
      <c r="J399" s="20" t="s">
        <v>679</v>
      </c>
      <c r="K399" s="20" t="s">
        <v>2222</v>
      </c>
      <c r="L399" s="20" t="s">
        <v>2223</v>
      </c>
      <c r="M399" s="16"/>
      <c r="O399" s="1" t="s">
        <v>2224</v>
      </c>
      <c r="P399" s="18">
        <v>81082</v>
      </c>
      <c r="Q399" s="16" t="s">
        <v>430</v>
      </c>
      <c r="R399" s="16" t="s">
        <v>35</v>
      </c>
      <c r="S399" s="16">
        <v>7196809451</v>
      </c>
      <c r="T399" s="16" t="s">
        <v>432</v>
      </c>
    </row>
    <row r="400" spans="1:20" ht="13.2" hidden="1" x14ac:dyDescent="0.25">
      <c r="A400" s="32" t="s">
        <v>60</v>
      </c>
      <c r="C400" s="16" t="s">
        <v>25</v>
      </c>
      <c r="D400" s="17" t="s">
        <v>26</v>
      </c>
      <c r="E400" s="16" t="s">
        <v>2225</v>
      </c>
      <c r="F400" s="18" t="s">
        <v>2226</v>
      </c>
      <c r="G400" s="16">
        <v>1</v>
      </c>
      <c r="H400" s="19" t="s">
        <v>2227</v>
      </c>
      <c r="I400" t="str">
        <f t="shared" si="0"/>
        <v>HOODIE RAGLAN SLEEVE / XL / All Print</v>
      </c>
      <c r="J400" s="20" t="s">
        <v>2228</v>
      </c>
      <c r="K400" s="20" t="s">
        <v>2229</v>
      </c>
      <c r="L400" s="20" t="s">
        <v>2230</v>
      </c>
      <c r="M400" s="16" t="s">
        <v>2231</v>
      </c>
      <c r="O400" s="1" t="s">
        <v>510</v>
      </c>
      <c r="P400" s="18">
        <v>46222</v>
      </c>
      <c r="Q400" s="16" t="s">
        <v>57</v>
      </c>
      <c r="R400" s="16" t="s">
        <v>35</v>
      </c>
      <c r="S400" s="16">
        <v>3176677878</v>
      </c>
      <c r="T400" s="16" t="s">
        <v>59</v>
      </c>
    </row>
    <row r="401" spans="1:20" ht="13.2" hidden="1" x14ac:dyDescent="0.25">
      <c r="A401" s="15" t="s">
        <v>24</v>
      </c>
      <c r="C401" s="16" t="s">
        <v>25</v>
      </c>
      <c r="D401" s="17" t="s">
        <v>26</v>
      </c>
      <c r="E401" s="16" t="s">
        <v>2232</v>
      </c>
      <c r="F401" s="18" t="s">
        <v>2233</v>
      </c>
      <c r="G401" s="16">
        <v>2</v>
      </c>
      <c r="H401" s="19" t="s">
        <v>2234</v>
      </c>
      <c r="I401" t="str">
        <f t="shared" si="0"/>
        <v>2XL / Full Print</v>
      </c>
      <c r="J401" s="20">
        <v>6570796482714</v>
      </c>
      <c r="K401" s="20" t="s">
        <v>2235</v>
      </c>
      <c r="L401" s="20" t="s">
        <v>2236</v>
      </c>
      <c r="M401" s="16"/>
      <c r="O401" s="1" t="s">
        <v>2237</v>
      </c>
      <c r="P401" s="18">
        <v>36541</v>
      </c>
      <c r="Q401" s="16" t="s">
        <v>645</v>
      </c>
      <c r="R401" s="16" t="s">
        <v>35</v>
      </c>
      <c r="S401" s="16">
        <v>9857882253</v>
      </c>
      <c r="T401" s="16" t="s">
        <v>646</v>
      </c>
    </row>
    <row r="402" spans="1:20" ht="13.2" hidden="1" x14ac:dyDescent="0.25">
      <c r="A402" s="30" t="s">
        <v>120</v>
      </c>
      <c r="C402" s="16" t="s">
        <v>25</v>
      </c>
      <c r="D402" s="17" t="s">
        <v>26</v>
      </c>
      <c r="E402" s="16" t="s">
        <v>2238</v>
      </c>
      <c r="F402" s="18" t="s">
        <v>2239</v>
      </c>
      <c r="G402" s="16">
        <v>1</v>
      </c>
      <c r="H402" s="19" t="s">
        <v>2240</v>
      </c>
      <c r="I402" t="str">
        <f t="shared" si="0"/>
        <v>hirt 3D #KV - L / Full Print</v>
      </c>
      <c r="J402" s="20" t="s">
        <v>2241</v>
      </c>
      <c r="K402" s="20" t="s">
        <v>2242</v>
      </c>
      <c r="L402" s="20" t="s">
        <v>2243</v>
      </c>
      <c r="M402" s="16"/>
      <c r="O402" s="1" t="s">
        <v>1382</v>
      </c>
      <c r="P402" s="18">
        <v>28311</v>
      </c>
      <c r="Q402" s="16" t="s">
        <v>1374</v>
      </c>
      <c r="R402" s="16" t="s">
        <v>35</v>
      </c>
      <c r="S402" s="16">
        <v>9105919432</v>
      </c>
      <c r="T402" s="16" t="s">
        <v>1375</v>
      </c>
    </row>
    <row r="403" spans="1:20" ht="13.2" x14ac:dyDescent="0.25">
      <c r="A403" s="29" t="s">
        <v>201</v>
      </c>
      <c r="C403" s="16" t="s">
        <v>25</v>
      </c>
      <c r="D403" s="17" t="s">
        <v>26</v>
      </c>
      <c r="E403" s="16" t="s">
        <v>2238</v>
      </c>
      <c r="F403" s="18" t="s">
        <v>2239</v>
      </c>
      <c r="G403" s="16">
        <v>1</v>
      </c>
      <c r="H403" s="19" t="s">
        <v>2244</v>
      </c>
      <c r="I403" t="str">
        <f t="shared" si="0"/>
        <v>HOODIE RAGLAN SLEEVE / L / All Print</v>
      </c>
      <c r="J403" s="20" t="s">
        <v>53</v>
      </c>
      <c r="K403" s="20" t="s">
        <v>2242</v>
      </c>
      <c r="L403" s="20" t="s">
        <v>2243</v>
      </c>
      <c r="M403" s="16"/>
      <c r="O403" s="1" t="s">
        <v>1382</v>
      </c>
      <c r="P403" s="18">
        <v>28311</v>
      </c>
      <c r="Q403" s="16" t="s">
        <v>1374</v>
      </c>
      <c r="R403" s="16" t="s">
        <v>35</v>
      </c>
      <c r="S403" s="16">
        <v>9105919432</v>
      </c>
      <c r="T403" s="16" t="s">
        <v>1375</v>
      </c>
    </row>
    <row r="404" spans="1:20" ht="13.2" hidden="1" x14ac:dyDescent="0.25">
      <c r="A404" s="30" t="s">
        <v>120</v>
      </c>
      <c r="C404" s="16" t="s">
        <v>191</v>
      </c>
      <c r="D404" s="17" t="s">
        <v>26</v>
      </c>
      <c r="E404" s="16" t="s">
        <v>2245</v>
      </c>
      <c r="F404" s="18" t="s">
        <v>2246</v>
      </c>
      <c r="G404" s="16">
        <v>1</v>
      </c>
      <c r="H404" s="19" t="s">
        <v>2247</v>
      </c>
      <c r="I404" t="str">
        <f t="shared" si="0"/>
        <v>12X18in</v>
      </c>
      <c r="J404" s="20" t="s">
        <v>866</v>
      </c>
      <c r="K404" s="20" t="s">
        <v>2248</v>
      </c>
      <c r="L404" s="20" t="s">
        <v>2249</v>
      </c>
      <c r="M404" s="16" t="s">
        <v>2250</v>
      </c>
      <c r="O404" s="1" t="s">
        <v>2251</v>
      </c>
      <c r="P404" s="18">
        <v>71457</v>
      </c>
      <c r="Q404" s="16" t="s">
        <v>1258</v>
      </c>
      <c r="R404" s="16" t="s">
        <v>35</v>
      </c>
      <c r="S404" s="16">
        <f>13184510881</f>
        <v>13184510881</v>
      </c>
      <c r="T404" s="16" t="s">
        <v>1259</v>
      </c>
    </row>
    <row r="405" spans="1:20" ht="13.2" hidden="1" x14ac:dyDescent="0.25">
      <c r="A405" s="15" t="s">
        <v>24</v>
      </c>
      <c r="C405" s="16" t="s">
        <v>61</v>
      </c>
      <c r="D405" s="17" t="s">
        <v>26</v>
      </c>
      <c r="E405" s="16" t="s">
        <v>2252</v>
      </c>
      <c r="F405" s="18" t="s">
        <v>2253</v>
      </c>
      <c r="G405" s="16">
        <v>1</v>
      </c>
      <c r="H405" s="19" t="s">
        <v>2254</v>
      </c>
      <c r="I405" t="str">
        <f t="shared" si="0"/>
        <v>A black king was born in Hoodie - Joggers #v - AOP Unisex Joggers / L / All Print</v>
      </c>
      <c r="J405" s="20" t="s">
        <v>2255</v>
      </c>
      <c r="K405" s="20" t="s">
        <v>2256</v>
      </c>
      <c r="L405" s="20" t="s">
        <v>2257</v>
      </c>
      <c r="M405" s="16"/>
      <c r="O405" s="1" t="s">
        <v>777</v>
      </c>
      <c r="P405" s="18">
        <v>44111</v>
      </c>
      <c r="Q405" s="16" t="s">
        <v>105</v>
      </c>
      <c r="R405" s="16" t="s">
        <v>35</v>
      </c>
      <c r="S405" s="16">
        <v>4402815364</v>
      </c>
      <c r="T405" s="16" t="s">
        <v>107</v>
      </c>
    </row>
    <row r="406" spans="1:20" ht="13.2" hidden="1" x14ac:dyDescent="0.25">
      <c r="A406" s="15" t="s">
        <v>24</v>
      </c>
      <c r="C406" s="16" t="s">
        <v>61</v>
      </c>
      <c r="D406" s="17" t="s">
        <v>26</v>
      </c>
      <c r="E406" s="16" t="s">
        <v>2252</v>
      </c>
      <c r="F406" s="18" t="s">
        <v>2253</v>
      </c>
      <c r="G406" s="16">
        <v>1</v>
      </c>
      <c r="H406" s="19" t="s">
        <v>1733</v>
      </c>
      <c r="I406" t="str">
        <f t="shared" si="0"/>
        <v>A black king was born in Hoodie - Joggers #v - AOP Unisex Raglan Hoodie / L / All Print</v>
      </c>
      <c r="J406" s="20" t="s">
        <v>1734</v>
      </c>
      <c r="K406" s="20" t="s">
        <v>2256</v>
      </c>
      <c r="L406" s="20" t="s">
        <v>2257</v>
      </c>
      <c r="M406" s="16"/>
      <c r="O406" s="1" t="s">
        <v>777</v>
      </c>
      <c r="P406" s="18">
        <v>44111</v>
      </c>
      <c r="Q406" s="16" t="s">
        <v>105</v>
      </c>
      <c r="R406" s="16" t="s">
        <v>35</v>
      </c>
      <c r="S406" s="16">
        <v>4402815364</v>
      </c>
      <c r="T406" s="16" t="s">
        <v>107</v>
      </c>
    </row>
    <row r="407" spans="1:20" ht="13.2" hidden="1" x14ac:dyDescent="0.25">
      <c r="A407" s="32" t="s">
        <v>2258</v>
      </c>
      <c r="C407" s="16" t="s">
        <v>61</v>
      </c>
      <c r="D407" s="17" t="s">
        <v>26</v>
      </c>
      <c r="E407" s="16" t="s">
        <v>2259</v>
      </c>
      <c r="F407" s="18" t="s">
        <v>2260</v>
      </c>
      <c r="G407" s="16">
        <v>1</v>
      </c>
      <c r="H407" s="19" t="s">
        <v>2261</v>
      </c>
      <c r="I407" t="str">
        <f t="shared" si="0"/>
        <v>M / Full Print</v>
      </c>
      <c r="J407" s="20" t="s">
        <v>2262</v>
      </c>
      <c r="K407" s="20" t="s">
        <v>2263</v>
      </c>
      <c r="L407" s="20" t="s">
        <v>2264</v>
      </c>
      <c r="M407" s="16"/>
      <c r="O407" s="1" t="s">
        <v>1605</v>
      </c>
      <c r="P407" s="18">
        <v>92115</v>
      </c>
      <c r="Q407" s="16" t="s">
        <v>546</v>
      </c>
      <c r="R407" s="16" t="s">
        <v>35</v>
      </c>
      <c r="S407" s="16">
        <v>6194148911</v>
      </c>
      <c r="T407" s="16" t="s">
        <v>547</v>
      </c>
    </row>
    <row r="408" spans="1:20" ht="13.2" hidden="1" x14ac:dyDescent="0.25">
      <c r="A408" s="15" t="s">
        <v>24</v>
      </c>
      <c r="C408" s="16" t="s">
        <v>61</v>
      </c>
      <c r="D408" s="17" t="s">
        <v>26</v>
      </c>
      <c r="E408" s="16" t="s">
        <v>2265</v>
      </c>
      <c r="F408" s="18" t="s">
        <v>2266</v>
      </c>
      <c r="G408" s="16">
        <v>1</v>
      </c>
      <c r="H408" s="19" t="s">
        <v>2267</v>
      </c>
      <c r="I408" t="str">
        <f t="shared" si="0"/>
        <v>L / Full Print</v>
      </c>
      <c r="J408" s="20" t="s">
        <v>97</v>
      </c>
      <c r="K408" s="20" t="s">
        <v>2268</v>
      </c>
      <c r="L408" s="20" t="s">
        <v>2269</v>
      </c>
      <c r="M408" s="16" t="s">
        <v>2270</v>
      </c>
      <c r="O408" s="1" t="s">
        <v>2271</v>
      </c>
      <c r="P408" s="18">
        <v>93210</v>
      </c>
      <c r="Q408" s="16" t="s">
        <v>546</v>
      </c>
      <c r="R408" s="16" t="s">
        <v>35</v>
      </c>
      <c r="S408" s="16">
        <v>5592318366</v>
      </c>
      <c r="T408" s="16" t="s">
        <v>547</v>
      </c>
    </row>
    <row r="409" spans="1:20" ht="13.2" hidden="1" x14ac:dyDescent="0.25">
      <c r="A409" s="15" t="s">
        <v>24</v>
      </c>
      <c r="C409" s="16" t="s">
        <v>61</v>
      </c>
      <c r="D409" s="17" t="s">
        <v>26</v>
      </c>
      <c r="E409" s="16" t="s">
        <v>2265</v>
      </c>
      <c r="F409" s="18" t="s">
        <v>2266</v>
      </c>
      <c r="G409" s="16">
        <v>1</v>
      </c>
      <c r="H409" s="19" t="s">
        <v>2272</v>
      </c>
      <c r="I409" t="str">
        <f t="shared" si="0"/>
        <v>L / Full Print</v>
      </c>
      <c r="J409" s="20" t="s">
        <v>2273</v>
      </c>
      <c r="K409" s="20" t="s">
        <v>2268</v>
      </c>
      <c r="L409" s="20" t="s">
        <v>2269</v>
      </c>
      <c r="M409" s="16" t="s">
        <v>2270</v>
      </c>
      <c r="O409" s="1" t="s">
        <v>2271</v>
      </c>
      <c r="P409" s="18">
        <v>93210</v>
      </c>
      <c r="Q409" s="16" t="s">
        <v>546</v>
      </c>
      <c r="R409" s="16" t="s">
        <v>35</v>
      </c>
      <c r="S409" s="16">
        <v>5592318366</v>
      </c>
      <c r="T409" s="16" t="s">
        <v>547</v>
      </c>
    </row>
    <row r="410" spans="1:20" ht="13.2" hidden="1" x14ac:dyDescent="0.25">
      <c r="A410" s="29" t="s">
        <v>386</v>
      </c>
      <c r="C410" s="16" t="s">
        <v>202</v>
      </c>
      <c r="D410" s="17" t="s">
        <v>26</v>
      </c>
      <c r="E410" s="16" t="s">
        <v>2274</v>
      </c>
      <c r="F410" s="18" t="s">
        <v>2275</v>
      </c>
      <c r="G410" s="16">
        <v>1</v>
      </c>
      <c r="H410" s="19" t="s">
        <v>2276</v>
      </c>
      <c r="I410" t="str">
        <f t="shared" si="0"/>
        <v>L / Black</v>
      </c>
      <c r="J410" s="20" t="s">
        <v>313</v>
      </c>
      <c r="K410" s="20" t="s">
        <v>2277</v>
      </c>
      <c r="L410" s="20" t="s">
        <v>2278</v>
      </c>
      <c r="M410" s="16"/>
      <c r="O410" s="1" t="s">
        <v>2279</v>
      </c>
      <c r="P410" s="18">
        <v>84315</v>
      </c>
      <c r="Q410" s="16" t="s">
        <v>836</v>
      </c>
      <c r="R410" s="16" t="s">
        <v>35</v>
      </c>
      <c r="S410" s="16">
        <v>8019203133</v>
      </c>
      <c r="T410" s="16" t="s">
        <v>837</v>
      </c>
    </row>
    <row r="411" spans="1:20" ht="13.2" x14ac:dyDescent="0.25">
      <c r="A411" s="29" t="s">
        <v>201</v>
      </c>
      <c r="C411" s="16" t="s">
        <v>25</v>
      </c>
      <c r="D411" s="17" t="s">
        <v>26</v>
      </c>
      <c r="E411" s="16" t="s">
        <v>2280</v>
      </c>
      <c r="F411" s="18" t="s">
        <v>2281</v>
      </c>
      <c r="G411" s="16">
        <v>1</v>
      </c>
      <c r="H411" s="19" t="s">
        <v>2282</v>
      </c>
      <c r="I411" t="str">
        <f t="shared" si="0"/>
        <v>Joggers 3D #181221Xh - AOP Unisex Raglan Hoodie / 2XL / All Print</v>
      </c>
      <c r="J411" s="20" t="s">
        <v>2283</v>
      </c>
      <c r="K411" s="20" t="s">
        <v>2284</v>
      </c>
      <c r="L411" s="20" t="s">
        <v>2285</v>
      </c>
      <c r="M411" s="16" t="s">
        <v>2286</v>
      </c>
      <c r="O411" s="1" t="s">
        <v>510</v>
      </c>
      <c r="P411" s="18">
        <v>46278</v>
      </c>
      <c r="Q411" s="16" t="s">
        <v>57</v>
      </c>
      <c r="R411" s="16" t="s">
        <v>35</v>
      </c>
      <c r="S411" s="16">
        <v>3175996225</v>
      </c>
      <c r="T411" s="16" t="s">
        <v>59</v>
      </c>
    </row>
    <row r="412" spans="1:20" ht="13.2" hidden="1" x14ac:dyDescent="0.25">
      <c r="A412" s="15" t="s">
        <v>24</v>
      </c>
      <c r="C412" s="16" t="s">
        <v>61</v>
      </c>
      <c r="D412" s="17" t="s">
        <v>26</v>
      </c>
      <c r="E412" s="16" t="s">
        <v>2287</v>
      </c>
      <c r="F412" s="18" t="s">
        <v>2288</v>
      </c>
      <c r="G412" s="16">
        <v>1</v>
      </c>
      <c r="H412" s="19" t="s">
        <v>2289</v>
      </c>
      <c r="I412" t="str">
        <f t="shared" si="0"/>
        <v>Her King His Queen Colorful Watercolor Hoodie - Joggers #v - AOP Unisex Joggers / L / All Print</v>
      </c>
      <c r="J412" s="20" t="s">
        <v>2255</v>
      </c>
      <c r="K412" s="20" t="s">
        <v>2290</v>
      </c>
      <c r="L412" s="20" t="s">
        <v>2291</v>
      </c>
      <c r="M412" s="16">
        <v>14</v>
      </c>
      <c r="O412" s="1" t="s">
        <v>2292</v>
      </c>
      <c r="P412" s="18">
        <v>30344</v>
      </c>
      <c r="Q412" s="16" t="s">
        <v>286</v>
      </c>
      <c r="R412" s="16" t="s">
        <v>35</v>
      </c>
      <c r="S412" s="16">
        <v>6464211771</v>
      </c>
      <c r="T412" s="16" t="s">
        <v>287</v>
      </c>
    </row>
    <row r="413" spans="1:20" ht="13.2" hidden="1" x14ac:dyDescent="0.25">
      <c r="A413" s="32" t="s">
        <v>60</v>
      </c>
      <c r="C413" s="16" t="s">
        <v>61</v>
      </c>
      <c r="D413" s="17" t="s">
        <v>26</v>
      </c>
      <c r="E413" s="16" t="s">
        <v>2293</v>
      </c>
      <c r="F413" s="18" t="s">
        <v>2294</v>
      </c>
      <c r="G413" s="16">
        <v>5</v>
      </c>
      <c r="H413" s="19" t="s">
        <v>2295</v>
      </c>
      <c r="I413" t="str">
        <f t="shared" si="0"/>
        <v>L / Full Print</v>
      </c>
      <c r="J413" s="20" t="s">
        <v>2296</v>
      </c>
      <c r="K413" s="20" t="s">
        <v>2297</v>
      </c>
      <c r="L413" s="20" t="s">
        <v>2298</v>
      </c>
      <c r="M413" s="16"/>
      <c r="O413" s="1" t="s">
        <v>2299</v>
      </c>
      <c r="P413" s="18">
        <v>14219</v>
      </c>
      <c r="Q413" s="16" t="s">
        <v>305</v>
      </c>
      <c r="R413" s="16" t="s">
        <v>35</v>
      </c>
      <c r="S413" s="16">
        <v>7167964984</v>
      </c>
      <c r="T413" s="16" t="s">
        <v>306</v>
      </c>
    </row>
    <row r="414" spans="1:20" ht="13.2" hidden="1" x14ac:dyDescent="0.25">
      <c r="A414" s="32" t="s">
        <v>60</v>
      </c>
      <c r="C414" s="16" t="s">
        <v>61</v>
      </c>
      <c r="D414" s="17" t="s">
        <v>26</v>
      </c>
      <c r="E414" s="16" t="s">
        <v>2293</v>
      </c>
      <c r="F414" s="18" t="s">
        <v>2294</v>
      </c>
      <c r="G414" s="16">
        <v>5</v>
      </c>
      <c r="H414" s="19" t="s">
        <v>1670</v>
      </c>
      <c r="I414" t="str">
        <f t="shared" si="0"/>
        <v>XL / Full Print</v>
      </c>
      <c r="J414" s="20" t="s">
        <v>1671</v>
      </c>
      <c r="K414" s="20" t="s">
        <v>2297</v>
      </c>
      <c r="L414" s="20" t="s">
        <v>2298</v>
      </c>
      <c r="M414" s="16"/>
      <c r="O414" s="1" t="s">
        <v>2299</v>
      </c>
      <c r="P414" s="18">
        <v>14219</v>
      </c>
      <c r="Q414" s="16" t="s">
        <v>305</v>
      </c>
      <c r="R414" s="16" t="s">
        <v>35</v>
      </c>
      <c r="S414" s="16">
        <v>7167964984</v>
      </c>
      <c r="T414" s="16" t="s">
        <v>306</v>
      </c>
    </row>
    <row r="415" spans="1:20" ht="13.2" hidden="1" x14ac:dyDescent="0.25">
      <c r="A415" s="32" t="s">
        <v>60</v>
      </c>
      <c r="C415" s="16" t="s">
        <v>61</v>
      </c>
      <c r="D415" s="17" t="s">
        <v>26</v>
      </c>
      <c r="E415" s="16" t="s">
        <v>2293</v>
      </c>
      <c r="F415" s="18" t="s">
        <v>2294</v>
      </c>
      <c r="G415" s="16">
        <v>3</v>
      </c>
      <c r="H415" s="19" t="s">
        <v>2300</v>
      </c>
      <c r="I415" t="str">
        <f t="shared" si="0"/>
        <v>2XL / Full Print</v>
      </c>
      <c r="J415" s="20" t="s">
        <v>2301</v>
      </c>
      <c r="K415" s="20" t="s">
        <v>2297</v>
      </c>
      <c r="L415" s="20" t="s">
        <v>2298</v>
      </c>
      <c r="M415" s="16"/>
      <c r="O415" s="1" t="s">
        <v>2299</v>
      </c>
      <c r="P415" s="18">
        <v>14219</v>
      </c>
      <c r="Q415" s="16" t="s">
        <v>305</v>
      </c>
      <c r="R415" s="16" t="s">
        <v>35</v>
      </c>
      <c r="S415" s="16">
        <v>7167964984</v>
      </c>
      <c r="T415" s="16" t="s">
        <v>306</v>
      </c>
    </row>
    <row r="416" spans="1:20" ht="13.2" hidden="1" x14ac:dyDescent="0.25">
      <c r="A416" s="29" t="s">
        <v>386</v>
      </c>
      <c r="C416" s="16" t="s">
        <v>61</v>
      </c>
      <c r="D416" s="17" t="s">
        <v>26</v>
      </c>
      <c r="E416" s="16" t="s">
        <v>2293</v>
      </c>
      <c r="F416" s="18" t="s">
        <v>2294</v>
      </c>
      <c r="G416" s="16">
        <v>1</v>
      </c>
      <c r="H416" s="19" t="s">
        <v>2302</v>
      </c>
      <c r="I416" t="str">
        <f t="shared" si="0"/>
        <v>XL / All Print</v>
      </c>
      <c r="J416" s="20" t="s">
        <v>2303</v>
      </c>
      <c r="K416" s="20" t="s">
        <v>2297</v>
      </c>
      <c r="L416" s="20" t="s">
        <v>2298</v>
      </c>
      <c r="M416" s="16"/>
      <c r="O416" s="1" t="s">
        <v>2299</v>
      </c>
      <c r="P416" s="18">
        <v>14219</v>
      </c>
      <c r="Q416" s="16" t="s">
        <v>305</v>
      </c>
      <c r="R416" s="16" t="s">
        <v>35</v>
      </c>
      <c r="S416" s="16">
        <v>7167964984</v>
      </c>
      <c r="T416" s="16" t="s">
        <v>306</v>
      </c>
    </row>
    <row r="417" spans="1:20" ht="13.2" hidden="1" x14ac:dyDescent="0.25">
      <c r="A417" s="15" t="s">
        <v>24</v>
      </c>
      <c r="C417" s="16" t="s">
        <v>25</v>
      </c>
      <c r="D417" s="17" t="s">
        <v>26</v>
      </c>
      <c r="E417" s="16" t="s">
        <v>2304</v>
      </c>
      <c r="F417" s="18" t="s">
        <v>2305</v>
      </c>
      <c r="G417" s="16">
        <v>1</v>
      </c>
      <c r="H417" s="19" t="s">
        <v>2306</v>
      </c>
      <c r="I417" t="str">
        <f t="shared" si="0"/>
        <v>M / Full Print</v>
      </c>
      <c r="J417" s="20" t="s">
        <v>2307</v>
      </c>
      <c r="K417" s="20" t="s">
        <v>2308</v>
      </c>
      <c r="L417" s="20" t="s">
        <v>2309</v>
      </c>
      <c r="M417" s="16"/>
      <c r="O417" s="1" t="s">
        <v>2310</v>
      </c>
      <c r="P417" s="18">
        <v>34639</v>
      </c>
      <c r="Q417" s="16" t="s">
        <v>46</v>
      </c>
      <c r="R417" s="16" t="s">
        <v>35</v>
      </c>
      <c r="S417" s="16">
        <v>8133557798</v>
      </c>
      <c r="T417" s="16" t="s">
        <v>47</v>
      </c>
    </row>
    <row r="418" spans="1:20" ht="13.2" hidden="1" x14ac:dyDescent="0.25">
      <c r="A418" s="30" t="s">
        <v>120</v>
      </c>
      <c r="C418" s="16" t="s">
        <v>25</v>
      </c>
      <c r="D418" s="17" t="s">
        <v>26</v>
      </c>
      <c r="E418" s="16" t="s">
        <v>2311</v>
      </c>
      <c r="F418" s="18" t="s">
        <v>2312</v>
      </c>
      <c r="G418" s="16">
        <v>1</v>
      </c>
      <c r="H418" s="19" t="s">
        <v>2313</v>
      </c>
      <c r="I418" t="str">
        <f t="shared" si="0"/>
        <v>Joggers #KV - AOP Unisex Raglan Hoodie / 4XL / All Print</v>
      </c>
      <c r="J418" s="20" t="s">
        <v>2314</v>
      </c>
      <c r="K418" s="20" t="s">
        <v>2315</v>
      </c>
      <c r="L418" s="20" t="s">
        <v>2316</v>
      </c>
      <c r="M418" s="16"/>
      <c r="O418" s="1" t="s">
        <v>2317</v>
      </c>
      <c r="P418" s="18">
        <v>26301</v>
      </c>
      <c r="Q418" s="16" t="s">
        <v>690</v>
      </c>
      <c r="R418" s="16" t="s">
        <v>35</v>
      </c>
      <c r="S418" s="16">
        <v>3046722664</v>
      </c>
      <c r="T418" s="16" t="s">
        <v>691</v>
      </c>
    </row>
    <row r="419" spans="1:20" ht="13.2" hidden="1" x14ac:dyDescent="0.25">
      <c r="A419" s="30" t="s">
        <v>120</v>
      </c>
      <c r="C419" s="16" t="s">
        <v>25</v>
      </c>
      <c r="D419" s="17" t="s">
        <v>26</v>
      </c>
      <c r="E419" s="16" t="s">
        <v>2318</v>
      </c>
      <c r="F419" s="18" t="s">
        <v>2319</v>
      </c>
      <c r="G419" s="16">
        <v>1</v>
      </c>
      <c r="H419" s="19" t="s">
        <v>2320</v>
      </c>
      <c r="I419" t="str">
        <f t="shared" si="0"/>
        <v>4XL / All print</v>
      </c>
      <c r="J419" s="20" t="s">
        <v>495</v>
      </c>
      <c r="K419" s="20" t="s">
        <v>2321</v>
      </c>
      <c r="L419" s="20" t="s">
        <v>2322</v>
      </c>
      <c r="M419" s="16"/>
      <c r="O419" s="1" t="s">
        <v>2323</v>
      </c>
      <c r="P419" s="18">
        <v>73105</v>
      </c>
      <c r="Q419" s="16" t="s">
        <v>713</v>
      </c>
      <c r="R419" s="16" t="s">
        <v>35</v>
      </c>
      <c r="S419" s="16">
        <v>4059200200</v>
      </c>
      <c r="T419" s="16" t="s">
        <v>714</v>
      </c>
    </row>
    <row r="420" spans="1:20" ht="13.2" hidden="1" x14ac:dyDescent="0.25">
      <c r="A420" s="30" t="s">
        <v>120</v>
      </c>
      <c r="C420" s="16" t="s">
        <v>25</v>
      </c>
      <c r="D420" s="17" t="s">
        <v>26</v>
      </c>
      <c r="E420" s="16" t="s">
        <v>2318</v>
      </c>
      <c r="F420" s="18" t="s">
        <v>2319</v>
      </c>
      <c r="G420" s="16">
        <v>1</v>
      </c>
      <c r="H420" s="19" t="s">
        <v>2324</v>
      </c>
      <c r="I420" t="str">
        <f t="shared" si="0"/>
        <v>3XL / All print</v>
      </c>
      <c r="J420" s="20" t="s">
        <v>495</v>
      </c>
      <c r="K420" s="20" t="s">
        <v>2321</v>
      </c>
      <c r="L420" s="20" t="s">
        <v>2322</v>
      </c>
      <c r="M420" s="16"/>
      <c r="O420" s="1" t="s">
        <v>2323</v>
      </c>
      <c r="P420" s="18">
        <v>73105</v>
      </c>
      <c r="Q420" s="16" t="s">
        <v>713</v>
      </c>
      <c r="R420" s="16" t="s">
        <v>35</v>
      </c>
      <c r="S420" s="16">
        <v>4059200200</v>
      </c>
      <c r="T420" s="16" t="s">
        <v>714</v>
      </c>
    </row>
    <row r="421" spans="1:20" ht="13.2" hidden="1" x14ac:dyDescent="0.25">
      <c r="A421" s="21" t="s">
        <v>38</v>
      </c>
      <c r="C421" s="16" t="s">
        <v>25</v>
      </c>
      <c r="D421" s="17" t="s">
        <v>26</v>
      </c>
      <c r="E421" s="16" t="s">
        <v>2325</v>
      </c>
      <c r="F421" s="18" t="s">
        <v>2326</v>
      </c>
      <c r="G421" s="16">
        <v>1</v>
      </c>
      <c r="H421" s="19" t="s">
        <v>2327</v>
      </c>
      <c r="I421" t="str">
        <f t="shared" si="0"/>
        <v>HOODIE RAGLAN SLEEVE / M / All Print</v>
      </c>
      <c r="J421" s="20" t="s">
        <v>2328</v>
      </c>
      <c r="K421" s="20" t="s">
        <v>2329</v>
      </c>
      <c r="L421" s="20" t="s">
        <v>2330</v>
      </c>
      <c r="M421" s="16"/>
      <c r="O421" s="1" t="s">
        <v>2331</v>
      </c>
      <c r="P421" s="18">
        <v>31905</v>
      </c>
      <c r="Q421" s="16" t="s">
        <v>286</v>
      </c>
      <c r="R421" s="16" t="s">
        <v>35</v>
      </c>
      <c r="S421" s="16">
        <v>7853201157</v>
      </c>
      <c r="T421" s="16" t="s">
        <v>287</v>
      </c>
    </row>
    <row r="422" spans="1:20" ht="13.2" hidden="1" x14ac:dyDescent="0.25">
      <c r="A422" s="21" t="s">
        <v>38</v>
      </c>
      <c r="C422" s="16" t="s">
        <v>25</v>
      </c>
      <c r="D422" s="17" t="s">
        <v>26</v>
      </c>
      <c r="E422" s="16" t="s">
        <v>2325</v>
      </c>
      <c r="F422" s="18" t="s">
        <v>2326</v>
      </c>
      <c r="G422" s="16">
        <v>1</v>
      </c>
      <c r="H422" s="19" t="s">
        <v>2332</v>
      </c>
      <c r="I422" t="str">
        <f t="shared" si="0"/>
        <v>LEGGING / S / All Print</v>
      </c>
      <c r="J422" s="20" t="s">
        <v>2333</v>
      </c>
      <c r="K422" s="20" t="s">
        <v>2329</v>
      </c>
      <c r="L422" s="20" t="s">
        <v>2330</v>
      </c>
      <c r="M422" s="16"/>
      <c r="O422" s="1" t="s">
        <v>2331</v>
      </c>
      <c r="P422" s="18">
        <v>31905</v>
      </c>
      <c r="Q422" s="16" t="s">
        <v>286</v>
      </c>
      <c r="R422" s="16" t="s">
        <v>35</v>
      </c>
      <c r="S422" s="16">
        <v>7853201157</v>
      </c>
      <c r="T422" s="16" t="s">
        <v>287</v>
      </c>
    </row>
    <row r="423" spans="1:20" ht="13.2" hidden="1" x14ac:dyDescent="0.25">
      <c r="A423" s="29" t="s">
        <v>386</v>
      </c>
      <c r="C423" s="16" t="s">
        <v>61</v>
      </c>
      <c r="D423" s="17" t="s">
        <v>26</v>
      </c>
      <c r="E423" s="16" t="s">
        <v>2334</v>
      </c>
      <c r="F423" s="18" t="s">
        <v>2335</v>
      </c>
      <c r="G423" s="16">
        <v>1</v>
      </c>
      <c r="H423" s="19" t="s">
        <v>2336</v>
      </c>
      <c r="I423" t="str">
        <f t="shared" si="0"/>
        <v>2XL / All Print</v>
      </c>
      <c r="J423" s="20" t="s">
        <v>2337</v>
      </c>
      <c r="K423" s="20" t="s">
        <v>2338</v>
      </c>
      <c r="L423" s="20" t="s">
        <v>2339</v>
      </c>
      <c r="M423" s="16"/>
      <c r="O423" s="1" t="s">
        <v>2340</v>
      </c>
      <c r="P423" s="18">
        <v>8835</v>
      </c>
      <c r="Q423" s="16" t="s">
        <v>464</v>
      </c>
      <c r="R423" s="16" t="s">
        <v>35</v>
      </c>
      <c r="S423" s="16">
        <v>6096948921</v>
      </c>
      <c r="T423" s="16" t="s">
        <v>465</v>
      </c>
    </row>
    <row r="424" spans="1:20" ht="13.2" hidden="1" x14ac:dyDescent="0.25">
      <c r="A424" s="21" t="s">
        <v>38</v>
      </c>
      <c r="C424" s="16" t="s">
        <v>25</v>
      </c>
      <c r="D424" s="17" t="s">
        <v>26</v>
      </c>
      <c r="E424" s="16" t="s">
        <v>2334</v>
      </c>
      <c r="F424" s="18" t="s">
        <v>2335</v>
      </c>
      <c r="G424" s="16">
        <v>1</v>
      </c>
      <c r="H424" s="19" t="s">
        <v>2341</v>
      </c>
      <c r="I424" t="str">
        <f t="shared" si="0"/>
        <v>hirt #HD - 2XL / All Print</v>
      </c>
      <c r="J424" s="20" t="s">
        <v>2342</v>
      </c>
      <c r="K424" s="20" t="s">
        <v>2338</v>
      </c>
      <c r="L424" s="20" t="s">
        <v>2339</v>
      </c>
      <c r="M424" s="16"/>
      <c r="O424" s="1" t="s">
        <v>2340</v>
      </c>
      <c r="P424" s="18">
        <v>8835</v>
      </c>
      <c r="Q424" s="16" t="s">
        <v>464</v>
      </c>
      <c r="R424" s="16" t="s">
        <v>35</v>
      </c>
      <c r="S424" s="16">
        <v>6096948921</v>
      </c>
      <c r="T424" s="16" t="s">
        <v>465</v>
      </c>
    </row>
    <row r="425" spans="1:20" ht="13.2" hidden="1" x14ac:dyDescent="0.25">
      <c r="A425" s="29" t="s">
        <v>386</v>
      </c>
      <c r="C425" s="16" t="s">
        <v>202</v>
      </c>
      <c r="D425" s="17" t="s">
        <v>26</v>
      </c>
      <c r="E425" s="16" t="s">
        <v>2334</v>
      </c>
      <c r="F425" s="18" t="s">
        <v>2335</v>
      </c>
      <c r="G425" s="16">
        <v>1</v>
      </c>
      <c r="H425" s="19" t="s">
        <v>2343</v>
      </c>
      <c r="I425" t="str">
        <f t="shared" si="0"/>
        <v>1pcs / All print</v>
      </c>
      <c r="J425" s="20" t="s">
        <v>2344</v>
      </c>
      <c r="K425" s="20" t="s">
        <v>2338</v>
      </c>
      <c r="L425" s="20" t="s">
        <v>2339</v>
      </c>
      <c r="M425" s="16"/>
      <c r="O425" s="1" t="s">
        <v>2340</v>
      </c>
      <c r="P425" s="18">
        <v>8835</v>
      </c>
      <c r="Q425" s="16" t="s">
        <v>464</v>
      </c>
      <c r="R425" s="16" t="s">
        <v>35</v>
      </c>
      <c r="S425" s="16">
        <v>6096948921</v>
      </c>
      <c r="T425" s="16" t="s">
        <v>465</v>
      </c>
    </row>
    <row r="426" spans="1:20" ht="13.2" hidden="1" x14ac:dyDescent="0.25">
      <c r="A426" s="15" t="s">
        <v>24</v>
      </c>
      <c r="C426" s="16" t="s">
        <v>25</v>
      </c>
      <c r="D426" s="17" t="s">
        <v>26</v>
      </c>
      <c r="E426" s="16" t="s">
        <v>2345</v>
      </c>
      <c r="F426" s="18" t="s">
        <v>2346</v>
      </c>
      <c r="G426" s="16">
        <v>1</v>
      </c>
      <c r="H426" s="19" t="s">
        <v>2347</v>
      </c>
      <c r="I426" t="str">
        <f t="shared" si="0"/>
        <v>AOP Unisex Raglan Hoodie / XL / Full print</v>
      </c>
      <c r="J426" s="20" t="s">
        <v>1201</v>
      </c>
      <c r="K426" s="20" t="s">
        <v>2348</v>
      </c>
      <c r="L426" s="20" t="s">
        <v>2349</v>
      </c>
      <c r="M426" s="16"/>
      <c r="O426" s="1" t="s">
        <v>1605</v>
      </c>
      <c r="P426" s="18">
        <v>92172</v>
      </c>
      <c r="Q426" s="16" t="s">
        <v>546</v>
      </c>
      <c r="R426" s="16" t="s">
        <v>35</v>
      </c>
      <c r="S426" s="16">
        <v>8583548777</v>
      </c>
      <c r="T426" s="16" t="s">
        <v>547</v>
      </c>
    </row>
    <row r="427" spans="1:20" ht="13.2" hidden="1" x14ac:dyDescent="0.25">
      <c r="A427" s="15" t="s">
        <v>24</v>
      </c>
      <c r="C427" s="16" t="s">
        <v>25</v>
      </c>
      <c r="D427" s="17" t="s">
        <v>26</v>
      </c>
      <c r="E427" s="16" t="s">
        <v>2345</v>
      </c>
      <c r="F427" s="18" t="s">
        <v>2346</v>
      </c>
      <c r="G427" s="16">
        <v>2</v>
      </c>
      <c r="H427" s="19" t="s">
        <v>2350</v>
      </c>
      <c r="I427" t="str">
        <f t="shared" si="0"/>
        <v>AOP Unisex Raglan Hoodie / XL / Full print</v>
      </c>
      <c r="J427" s="20" t="s">
        <v>1201</v>
      </c>
      <c r="K427" s="20" t="s">
        <v>2348</v>
      </c>
      <c r="L427" s="20" t="s">
        <v>2349</v>
      </c>
      <c r="M427" s="16"/>
      <c r="O427" s="1" t="s">
        <v>1605</v>
      </c>
      <c r="P427" s="18">
        <v>92172</v>
      </c>
      <c r="Q427" s="16" t="s">
        <v>546</v>
      </c>
      <c r="R427" s="16" t="s">
        <v>35</v>
      </c>
      <c r="S427" s="16">
        <v>8583548777</v>
      </c>
      <c r="T427" s="16" t="s">
        <v>547</v>
      </c>
    </row>
    <row r="428" spans="1:20" ht="13.2" hidden="1" x14ac:dyDescent="0.25">
      <c r="A428" s="15" t="s">
        <v>24</v>
      </c>
      <c r="C428" s="16" t="s">
        <v>25</v>
      </c>
      <c r="D428" s="17" t="s">
        <v>26</v>
      </c>
      <c r="E428" s="16" t="s">
        <v>2345</v>
      </c>
      <c r="F428" s="18" t="s">
        <v>2346</v>
      </c>
      <c r="G428" s="16">
        <v>1</v>
      </c>
      <c r="H428" s="19" t="s">
        <v>2351</v>
      </c>
      <c r="I428" t="str">
        <f t="shared" si="0"/>
        <v>joggers 3D #v - AOP Unisex Raglan Hoodie / XL / All Print</v>
      </c>
      <c r="J428" s="20" t="s">
        <v>754</v>
      </c>
      <c r="K428" s="20" t="s">
        <v>2348</v>
      </c>
      <c r="L428" s="20" t="s">
        <v>2349</v>
      </c>
      <c r="M428" s="16"/>
      <c r="O428" s="1" t="s">
        <v>1605</v>
      </c>
      <c r="P428" s="18">
        <v>92172</v>
      </c>
      <c r="Q428" s="16" t="s">
        <v>546</v>
      </c>
      <c r="R428" s="16" t="s">
        <v>35</v>
      </c>
      <c r="S428" s="16">
        <v>8583548777</v>
      </c>
      <c r="T428" s="16" t="s">
        <v>547</v>
      </c>
    </row>
    <row r="429" spans="1:20" ht="13.2" hidden="1" x14ac:dyDescent="0.25">
      <c r="A429" s="29" t="s">
        <v>86</v>
      </c>
      <c r="C429" s="16" t="s">
        <v>25</v>
      </c>
      <c r="D429" s="17" t="s">
        <v>26</v>
      </c>
      <c r="E429" s="16" t="s">
        <v>2352</v>
      </c>
      <c r="F429" s="18" t="s">
        <v>2353</v>
      </c>
      <c r="G429" s="16">
        <v>1</v>
      </c>
      <c r="H429" s="19" t="s">
        <v>2354</v>
      </c>
      <c r="I429" t="str">
        <f t="shared" si="0"/>
        <v>HOODIE RAGLAN SLEEVE / L / All Print</v>
      </c>
      <c r="J429" s="20" t="s">
        <v>2355</v>
      </c>
      <c r="K429" s="20" t="s">
        <v>2356</v>
      </c>
      <c r="L429" s="20" t="s">
        <v>2357</v>
      </c>
      <c r="M429" s="16"/>
      <c r="O429" s="1" t="s">
        <v>2358</v>
      </c>
      <c r="P429" s="18">
        <v>85209</v>
      </c>
      <c r="Q429" s="16" t="s">
        <v>447</v>
      </c>
      <c r="R429" s="16" t="s">
        <v>35</v>
      </c>
      <c r="S429" s="16">
        <v>7158218184</v>
      </c>
      <c r="T429" s="16" t="s">
        <v>448</v>
      </c>
    </row>
    <row r="430" spans="1:20" ht="13.2" x14ac:dyDescent="0.25">
      <c r="A430" s="15" t="s">
        <v>2359</v>
      </c>
      <c r="C430" s="16" t="s">
        <v>191</v>
      </c>
      <c r="D430" s="33" t="s">
        <v>2360</v>
      </c>
      <c r="E430" s="16" t="s">
        <v>2361</v>
      </c>
      <c r="F430" s="18" t="s">
        <v>2362</v>
      </c>
      <c r="G430" s="16">
        <v>1</v>
      </c>
      <c r="H430" s="19" t="s">
        <v>2363</v>
      </c>
      <c r="I430" t="str">
        <f t="shared" si="0"/>
        <v>12X18in</v>
      </c>
      <c r="J430" s="20" t="s">
        <v>866</v>
      </c>
      <c r="K430" s="20" t="s">
        <v>2364</v>
      </c>
      <c r="L430" s="20" t="s">
        <v>2365</v>
      </c>
      <c r="M430" s="16"/>
      <c r="O430" s="1" t="s">
        <v>2366</v>
      </c>
      <c r="P430" s="18">
        <v>33908</v>
      </c>
      <c r="Q430" s="16" t="s">
        <v>46</v>
      </c>
      <c r="R430" s="16" t="s">
        <v>35</v>
      </c>
      <c r="S430" s="16">
        <v>5672776430</v>
      </c>
      <c r="T430" s="16" t="s">
        <v>47</v>
      </c>
    </row>
    <row r="431" spans="1:20" ht="13.2" hidden="1" x14ac:dyDescent="0.25">
      <c r="A431" s="15" t="s">
        <v>110</v>
      </c>
      <c r="C431" s="16" t="s">
        <v>25</v>
      </c>
      <c r="D431" s="17" t="s">
        <v>26</v>
      </c>
      <c r="E431" s="16" t="s">
        <v>2367</v>
      </c>
      <c r="F431" s="18" t="s">
        <v>2368</v>
      </c>
      <c r="G431" s="16">
        <v>1</v>
      </c>
      <c r="H431" s="19" t="s">
        <v>2369</v>
      </c>
      <c r="I431" t="str">
        <f t="shared" si="0"/>
        <v>AOP UNISEX HOODIE / 2XL / Green</v>
      </c>
      <c r="J431" s="20" t="s">
        <v>1241</v>
      </c>
      <c r="K431" s="20" t="s">
        <v>2370</v>
      </c>
      <c r="L431" s="20" t="s">
        <v>2371</v>
      </c>
      <c r="M431" s="16"/>
      <c r="O431" s="1" t="s">
        <v>2372</v>
      </c>
      <c r="P431" s="18">
        <v>16001</v>
      </c>
      <c r="Q431" s="16" t="s">
        <v>422</v>
      </c>
      <c r="R431" s="16" t="s">
        <v>35</v>
      </c>
      <c r="S431" s="16">
        <v>7247429312</v>
      </c>
      <c r="T431" s="16" t="s">
        <v>423</v>
      </c>
    </row>
    <row r="432" spans="1:20" ht="13.2" x14ac:dyDescent="0.25">
      <c r="A432" s="15" t="s">
        <v>2359</v>
      </c>
      <c r="C432" s="16" t="s">
        <v>191</v>
      </c>
      <c r="D432" s="33" t="s">
        <v>2373</v>
      </c>
      <c r="E432" s="16" t="s">
        <v>2374</v>
      </c>
      <c r="F432" s="18" t="s">
        <v>2362</v>
      </c>
      <c r="G432" s="16">
        <v>1</v>
      </c>
      <c r="H432" s="19" t="s">
        <v>2363</v>
      </c>
      <c r="I432" t="str">
        <f t="shared" si="0"/>
        <v>12X18in</v>
      </c>
      <c r="J432" s="20" t="s">
        <v>866</v>
      </c>
      <c r="K432" s="20" t="s">
        <v>2375</v>
      </c>
      <c r="L432" s="20" t="s">
        <v>2376</v>
      </c>
      <c r="M432" s="16"/>
      <c r="O432" s="1" t="s">
        <v>531</v>
      </c>
      <c r="P432" s="18">
        <v>43623</v>
      </c>
      <c r="Q432" s="16" t="s">
        <v>105</v>
      </c>
      <c r="R432" s="16" t="s">
        <v>35</v>
      </c>
      <c r="S432" s="16">
        <v>5672776430</v>
      </c>
      <c r="T432" s="16" t="s">
        <v>107</v>
      </c>
    </row>
    <row r="433" spans="1:27" ht="13.2" x14ac:dyDescent="0.25">
      <c r="A433" s="28" t="s">
        <v>74</v>
      </c>
      <c r="C433" s="16" t="s">
        <v>61</v>
      </c>
      <c r="D433" s="17" t="s">
        <v>26</v>
      </c>
      <c r="E433" s="16" t="s">
        <v>2377</v>
      </c>
      <c r="F433" s="18" t="s">
        <v>2378</v>
      </c>
      <c r="G433" s="16">
        <v>1</v>
      </c>
      <c r="H433" s="19" t="s">
        <v>2379</v>
      </c>
      <c r="I433" t="str">
        <f t="shared" si="0"/>
        <v>Men / 14 / Black</v>
      </c>
      <c r="J433" s="20" t="s">
        <v>78</v>
      </c>
      <c r="K433" s="20" t="s">
        <v>2380</v>
      </c>
      <c r="L433" s="20" t="s">
        <v>2381</v>
      </c>
      <c r="M433" s="16"/>
      <c r="O433" s="1" t="s">
        <v>2382</v>
      </c>
      <c r="P433" s="18">
        <v>29532</v>
      </c>
      <c r="Q433" s="16" t="s">
        <v>129</v>
      </c>
      <c r="R433" s="16" t="s">
        <v>35</v>
      </c>
      <c r="S433" s="16">
        <v>8432294638</v>
      </c>
      <c r="T433" s="16" t="s">
        <v>130</v>
      </c>
    </row>
    <row r="434" spans="1:27" ht="13.2" x14ac:dyDescent="0.25">
      <c r="A434" s="28" t="s">
        <v>74</v>
      </c>
      <c r="C434" s="16" t="s">
        <v>61</v>
      </c>
      <c r="D434" s="17" t="s">
        <v>26</v>
      </c>
      <c r="E434" s="16" t="s">
        <v>2377</v>
      </c>
      <c r="F434" s="18" t="s">
        <v>2378</v>
      </c>
      <c r="G434" s="16">
        <v>1</v>
      </c>
      <c r="H434" s="19" t="s">
        <v>507</v>
      </c>
      <c r="I434" t="str">
        <f t="shared" si="0"/>
        <v>Men / 11 / Black</v>
      </c>
      <c r="J434" s="20" t="s">
        <v>78</v>
      </c>
      <c r="K434" s="20" t="s">
        <v>2380</v>
      </c>
      <c r="L434" s="20" t="s">
        <v>2381</v>
      </c>
      <c r="M434" s="16"/>
      <c r="O434" s="1" t="s">
        <v>2382</v>
      </c>
      <c r="P434" s="18">
        <v>29532</v>
      </c>
      <c r="Q434" s="16" t="s">
        <v>129</v>
      </c>
      <c r="R434" s="16" t="s">
        <v>35</v>
      </c>
      <c r="S434" s="16">
        <v>8432294638</v>
      </c>
      <c r="T434" s="16" t="s">
        <v>130</v>
      </c>
    </row>
    <row r="435" spans="1:27" ht="13.2" hidden="1" x14ac:dyDescent="0.25">
      <c r="A435" s="15" t="s">
        <v>24</v>
      </c>
      <c r="C435" s="16" t="s">
        <v>25</v>
      </c>
      <c r="D435" s="17" t="s">
        <v>26</v>
      </c>
      <c r="E435" s="16" t="s">
        <v>2383</v>
      </c>
      <c r="F435" s="18" t="s">
        <v>2384</v>
      </c>
      <c r="G435" s="16">
        <v>1</v>
      </c>
      <c r="H435" s="19" t="s">
        <v>2385</v>
      </c>
      <c r="I435" t="str">
        <f t="shared" si="0"/>
        <v>AOP Unisex Raglan Hoodie / XL / All Print</v>
      </c>
      <c r="J435" s="20" t="s">
        <v>2386</v>
      </c>
      <c r="K435" s="20" t="s">
        <v>2387</v>
      </c>
      <c r="L435" s="20" t="s">
        <v>2388</v>
      </c>
      <c r="M435" s="16"/>
      <c r="O435" s="1" t="s">
        <v>2389</v>
      </c>
      <c r="P435" s="18">
        <v>52070</v>
      </c>
      <c r="Q435" s="16" t="s">
        <v>892</v>
      </c>
      <c r="R435" s="16" t="s">
        <v>35</v>
      </c>
      <c r="S435" s="16">
        <v>5635998113</v>
      </c>
      <c r="T435" s="16" t="s">
        <v>893</v>
      </c>
    </row>
    <row r="436" spans="1:27" ht="13.2" hidden="1" x14ac:dyDescent="0.25">
      <c r="A436" s="15" t="s">
        <v>24</v>
      </c>
      <c r="C436" s="16" t="s">
        <v>25</v>
      </c>
      <c r="D436" s="17" t="s">
        <v>26</v>
      </c>
      <c r="E436" s="16" t="s">
        <v>2383</v>
      </c>
      <c r="F436" s="18" t="s">
        <v>2384</v>
      </c>
      <c r="G436" s="16">
        <v>1</v>
      </c>
      <c r="H436" s="19" t="s">
        <v>2390</v>
      </c>
      <c r="I436" t="str">
        <f t="shared" si="0"/>
        <v>AOP Unisex Raglan Hoodie / XL / All Print</v>
      </c>
      <c r="J436" s="20" t="s">
        <v>2391</v>
      </c>
      <c r="K436" s="20" t="s">
        <v>2387</v>
      </c>
      <c r="L436" s="20" t="s">
        <v>2388</v>
      </c>
      <c r="M436" s="16"/>
      <c r="O436" s="1" t="s">
        <v>2389</v>
      </c>
      <c r="P436" s="18">
        <v>52070</v>
      </c>
      <c r="Q436" s="16" t="s">
        <v>892</v>
      </c>
      <c r="R436" s="16" t="s">
        <v>35</v>
      </c>
      <c r="S436" s="16">
        <v>5635998113</v>
      </c>
      <c r="T436" s="16" t="s">
        <v>893</v>
      </c>
    </row>
    <row r="437" spans="1:27" ht="13.2" hidden="1" x14ac:dyDescent="0.25">
      <c r="A437" s="46" t="s">
        <v>2392</v>
      </c>
      <c r="B437" s="47"/>
      <c r="C437" s="48" t="s">
        <v>191</v>
      </c>
      <c r="D437" s="17" t="s">
        <v>26</v>
      </c>
      <c r="E437" s="48" t="s">
        <v>2393</v>
      </c>
      <c r="F437" s="49" t="s">
        <v>2394</v>
      </c>
      <c r="G437" s="48">
        <v>1</v>
      </c>
      <c r="H437" s="50" t="s">
        <v>2395</v>
      </c>
      <c r="I437" s="47" t="str">
        <f t="shared" si="0"/>
        <v>12X18in / Full Print</v>
      </c>
      <c r="J437" s="51" t="s">
        <v>1748</v>
      </c>
      <c r="K437" s="51" t="s">
        <v>2396</v>
      </c>
      <c r="L437" s="51" t="s">
        <v>2397</v>
      </c>
      <c r="M437" s="48"/>
      <c r="N437" s="47"/>
      <c r="O437" s="52" t="s">
        <v>2398</v>
      </c>
      <c r="P437" s="49">
        <v>13202</v>
      </c>
      <c r="Q437" s="48" t="s">
        <v>305</v>
      </c>
      <c r="R437" s="48" t="s">
        <v>35</v>
      </c>
      <c r="S437" s="48">
        <v>3459916570</v>
      </c>
      <c r="T437" s="48" t="s">
        <v>306</v>
      </c>
      <c r="U437" s="47"/>
      <c r="V437" s="47"/>
      <c r="W437" s="47"/>
      <c r="X437" s="47"/>
      <c r="Y437" s="47"/>
      <c r="Z437" s="47"/>
      <c r="AA437" s="47"/>
    </row>
    <row r="438" spans="1:27" ht="13.2" hidden="1" x14ac:dyDescent="0.25">
      <c r="A438" s="29" t="s">
        <v>86</v>
      </c>
      <c r="C438" s="16" t="s">
        <v>25</v>
      </c>
      <c r="D438" s="17" t="s">
        <v>26</v>
      </c>
      <c r="E438" s="16" t="s">
        <v>2399</v>
      </c>
      <c r="F438" s="18" t="s">
        <v>2400</v>
      </c>
      <c r="G438" s="16">
        <v>1</v>
      </c>
      <c r="H438" s="19" t="s">
        <v>2401</v>
      </c>
      <c r="I438" t="str">
        <f t="shared" si="0"/>
        <v>HOODIE RAGLAN SLEEVE / XL / All Print</v>
      </c>
      <c r="J438" s="20" t="s">
        <v>2061</v>
      </c>
      <c r="K438" s="20" t="s">
        <v>2402</v>
      </c>
      <c r="L438" s="20" t="s">
        <v>2403</v>
      </c>
      <c r="M438" s="16"/>
      <c r="O438" s="1" t="s">
        <v>2404</v>
      </c>
      <c r="P438" s="18">
        <v>45322</v>
      </c>
      <c r="Q438" s="16" t="s">
        <v>105</v>
      </c>
      <c r="R438" s="16" t="s">
        <v>35</v>
      </c>
      <c r="S438" s="16">
        <v>2564547343</v>
      </c>
      <c r="T438" s="16" t="s">
        <v>107</v>
      </c>
    </row>
    <row r="439" spans="1:27" ht="13.2" hidden="1" x14ac:dyDescent="0.25">
      <c r="A439" s="29" t="s">
        <v>86</v>
      </c>
      <c r="C439" s="16" t="s">
        <v>25</v>
      </c>
      <c r="D439" s="17" t="s">
        <v>26</v>
      </c>
      <c r="E439" s="16" t="s">
        <v>2405</v>
      </c>
      <c r="F439" s="18" t="s">
        <v>2406</v>
      </c>
      <c r="G439" s="16">
        <v>1</v>
      </c>
      <c r="H439" s="19" t="s">
        <v>2407</v>
      </c>
      <c r="I439" t="str">
        <f t="shared" si="0"/>
        <v>hirt 3d #181221h - 5XL / Full Print</v>
      </c>
      <c r="J439" s="20" t="s">
        <v>2408</v>
      </c>
      <c r="K439" s="20" t="s">
        <v>2409</v>
      </c>
      <c r="L439" s="20" t="s">
        <v>2410</v>
      </c>
      <c r="M439" s="16"/>
      <c r="O439" s="1" t="s">
        <v>2411</v>
      </c>
      <c r="P439" s="18">
        <v>82633</v>
      </c>
      <c r="Q439" s="16" t="s">
        <v>2412</v>
      </c>
      <c r="R439" s="16" t="s">
        <v>35</v>
      </c>
      <c r="S439" s="16">
        <v>3073510899</v>
      </c>
      <c r="T439" s="16" t="s">
        <v>2413</v>
      </c>
    </row>
    <row r="440" spans="1:27" ht="13.2" hidden="1" x14ac:dyDescent="0.25">
      <c r="A440" s="29" t="s">
        <v>86</v>
      </c>
      <c r="C440" s="16" t="s">
        <v>25</v>
      </c>
      <c r="D440" s="17" t="s">
        <v>26</v>
      </c>
      <c r="E440" s="16" t="s">
        <v>2405</v>
      </c>
      <c r="F440" s="18" t="s">
        <v>2406</v>
      </c>
      <c r="G440" s="16">
        <v>1</v>
      </c>
      <c r="H440" s="19" t="s">
        <v>2414</v>
      </c>
      <c r="I440" t="str">
        <f t="shared" si="0"/>
        <v>hirt 3d #181221h - XL / Full Print</v>
      </c>
      <c r="J440" s="20" t="s">
        <v>2408</v>
      </c>
      <c r="K440" s="20" t="s">
        <v>2409</v>
      </c>
      <c r="L440" s="20" t="s">
        <v>2410</v>
      </c>
      <c r="M440" s="16"/>
      <c r="O440" s="1" t="s">
        <v>2411</v>
      </c>
      <c r="P440" s="18">
        <v>82633</v>
      </c>
      <c r="Q440" s="16" t="s">
        <v>2412</v>
      </c>
      <c r="R440" s="16" t="s">
        <v>35</v>
      </c>
      <c r="S440" s="16">
        <v>3073510899</v>
      </c>
      <c r="T440" s="16" t="s">
        <v>2413</v>
      </c>
    </row>
    <row r="441" spans="1:27" ht="13.2" hidden="1" x14ac:dyDescent="0.25">
      <c r="A441" s="29" t="s">
        <v>86</v>
      </c>
      <c r="C441" s="16" t="s">
        <v>25</v>
      </c>
      <c r="D441" s="17" t="s">
        <v>26</v>
      </c>
      <c r="E441" s="16" t="s">
        <v>2415</v>
      </c>
      <c r="F441" s="18" t="s">
        <v>2416</v>
      </c>
      <c r="G441" s="16">
        <v>1</v>
      </c>
      <c r="H441" s="19" t="s">
        <v>2417</v>
      </c>
      <c r="I441" t="str">
        <f t="shared" si="0"/>
        <v>Spare Tire Cover With Backup Camera Hole / All print / 34 inches</v>
      </c>
      <c r="J441" s="20" t="s">
        <v>231</v>
      </c>
      <c r="K441" s="20" t="s">
        <v>2418</v>
      </c>
      <c r="L441" s="20" t="s">
        <v>2419</v>
      </c>
      <c r="M441" s="16"/>
      <c r="O441" s="1" t="s">
        <v>2420</v>
      </c>
      <c r="P441" s="18" t="s">
        <v>2421</v>
      </c>
      <c r="Q441" s="16" t="s">
        <v>1952</v>
      </c>
      <c r="R441" s="16" t="s">
        <v>237</v>
      </c>
      <c r="S441" s="16">
        <v>5198578463</v>
      </c>
      <c r="T441" s="16" t="s">
        <v>1953</v>
      </c>
    </row>
    <row r="442" spans="1:27" ht="13.2" hidden="1" x14ac:dyDescent="0.25">
      <c r="A442" s="30" t="s">
        <v>120</v>
      </c>
      <c r="C442" s="16" t="s">
        <v>202</v>
      </c>
      <c r="D442" s="17" t="s">
        <v>26</v>
      </c>
      <c r="E442" s="16" t="s">
        <v>2422</v>
      </c>
      <c r="F442" s="18" t="s">
        <v>2423</v>
      </c>
      <c r="G442" s="16">
        <v>1</v>
      </c>
      <c r="H442" s="19" t="s">
        <v>2424</v>
      </c>
      <c r="I442" t="str">
        <f t="shared" si="0"/>
        <v>M / Full print</v>
      </c>
      <c r="J442" s="20" t="s">
        <v>2425</v>
      </c>
      <c r="K442" s="20" t="s">
        <v>2426</v>
      </c>
      <c r="L442" s="20" t="s">
        <v>2427</v>
      </c>
      <c r="M442" s="16"/>
      <c r="O442" s="1" t="s">
        <v>2428</v>
      </c>
      <c r="P442" s="18">
        <v>17963</v>
      </c>
      <c r="Q442" s="16" t="s">
        <v>422</v>
      </c>
      <c r="R442" s="16" t="s">
        <v>35</v>
      </c>
      <c r="S442" s="16">
        <v>5704494394</v>
      </c>
      <c r="T442" s="16" t="s">
        <v>423</v>
      </c>
    </row>
    <row r="443" spans="1:27" ht="13.2" hidden="1" x14ac:dyDescent="0.25">
      <c r="A443" s="29" t="s">
        <v>86</v>
      </c>
      <c r="B443" s="3"/>
      <c r="C443" s="23" t="s">
        <v>25</v>
      </c>
      <c r="D443" s="23" t="s">
        <v>2429</v>
      </c>
      <c r="E443" s="23" t="s">
        <v>2430</v>
      </c>
      <c r="F443" s="24" t="s">
        <v>2431</v>
      </c>
      <c r="G443" s="23">
        <v>1</v>
      </c>
      <c r="H443" s="25" t="s">
        <v>2432</v>
      </c>
      <c r="I443" s="3" t="str">
        <f t="shared" si="0"/>
        <v>All print / 30 inches</v>
      </c>
      <c r="J443" s="26" t="s">
        <v>158</v>
      </c>
      <c r="K443" s="26" t="s">
        <v>2433</v>
      </c>
      <c r="L443" s="26" t="s">
        <v>2434</v>
      </c>
      <c r="M443" s="23"/>
      <c r="N443" s="3"/>
      <c r="O443" s="27" t="s">
        <v>2435</v>
      </c>
      <c r="P443" s="24">
        <v>51031</v>
      </c>
      <c r="Q443" s="23" t="s">
        <v>892</v>
      </c>
      <c r="R443" s="23" t="s">
        <v>35</v>
      </c>
      <c r="S443" s="23">
        <v>7128991596</v>
      </c>
      <c r="T443" s="23" t="s">
        <v>893</v>
      </c>
      <c r="U443" s="3"/>
      <c r="V443" s="3"/>
      <c r="W443" s="3"/>
      <c r="X443" s="3"/>
      <c r="Y443" s="3"/>
      <c r="Z443" s="3"/>
      <c r="AA443" s="3"/>
    </row>
    <row r="444" spans="1:27" ht="13.2" hidden="1" x14ac:dyDescent="0.25">
      <c r="A444" s="29" t="s">
        <v>86</v>
      </c>
      <c r="B444" s="3"/>
      <c r="C444" s="23" t="s">
        <v>25</v>
      </c>
      <c r="D444" s="23" t="s">
        <v>2429</v>
      </c>
      <c r="E444" s="23" t="s">
        <v>2430</v>
      </c>
      <c r="F444" s="24" t="s">
        <v>2431</v>
      </c>
      <c r="G444" s="23">
        <v>1</v>
      </c>
      <c r="H444" s="25" t="s">
        <v>2436</v>
      </c>
      <c r="I444" s="3" t="str">
        <f t="shared" si="0"/>
        <v>All print / 30 inches</v>
      </c>
      <c r="J444" s="26" t="s">
        <v>231</v>
      </c>
      <c r="K444" s="26" t="s">
        <v>2433</v>
      </c>
      <c r="L444" s="26" t="s">
        <v>2434</v>
      </c>
      <c r="M444" s="23"/>
      <c r="N444" s="3"/>
      <c r="O444" s="27" t="s">
        <v>2435</v>
      </c>
      <c r="P444" s="24">
        <v>51031</v>
      </c>
      <c r="Q444" s="23" t="s">
        <v>892</v>
      </c>
      <c r="R444" s="23" t="s">
        <v>35</v>
      </c>
      <c r="S444" s="23">
        <v>7128991596</v>
      </c>
      <c r="T444" s="23" t="s">
        <v>893</v>
      </c>
      <c r="U444" s="3"/>
      <c r="V444" s="3"/>
      <c r="W444" s="3"/>
      <c r="X444" s="3"/>
      <c r="Y444" s="3"/>
      <c r="Z444" s="3"/>
      <c r="AA444" s="3"/>
    </row>
    <row r="445" spans="1:27" ht="13.2" hidden="1" x14ac:dyDescent="0.25">
      <c r="A445" s="29" t="s">
        <v>86</v>
      </c>
      <c r="B445" s="3"/>
      <c r="C445" s="23" t="s">
        <v>25</v>
      </c>
      <c r="D445" s="23" t="s">
        <v>2429</v>
      </c>
      <c r="E445" s="23" t="s">
        <v>2430</v>
      </c>
      <c r="F445" s="24" t="s">
        <v>2431</v>
      </c>
      <c r="G445" s="23">
        <v>1</v>
      </c>
      <c r="H445" s="25" t="s">
        <v>2437</v>
      </c>
      <c r="I445" s="3" t="str">
        <f t="shared" si="0"/>
        <v>All print / 30 inches</v>
      </c>
      <c r="J445" s="26" t="s">
        <v>158</v>
      </c>
      <c r="K445" s="26" t="s">
        <v>2433</v>
      </c>
      <c r="L445" s="26" t="s">
        <v>2434</v>
      </c>
      <c r="M445" s="23"/>
      <c r="N445" s="3"/>
      <c r="O445" s="27" t="s">
        <v>2435</v>
      </c>
      <c r="P445" s="24">
        <v>51031</v>
      </c>
      <c r="Q445" s="23" t="s">
        <v>892</v>
      </c>
      <c r="R445" s="23" t="s">
        <v>35</v>
      </c>
      <c r="S445" s="23">
        <v>7128991596</v>
      </c>
      <c r="T445" s="23" t="s">
        <v>893</v>
      </c>
      <c r="U445" s="3"/>
      <c r="V445" s="3"/>
      <c r="W445" s="3"/>
      <c r="X445" s="3"/>
      <c r="Y445" s="3"/>
      <c r="Z445" s="3"/>
      <c r="AA445" s="3"/>
    </row>
    <row r="446" spans="1:27" ht="13.2" hidden="1" x14ac:dyDescent="0.25">
      <c r="A446" s="30" t="s">
        <v>120</v>
      </c>
      <c r="C446" s="16" t="s">
        <v>25</v>
      </c>
      <c r="D446" s="17" t="s">
        <v>26</v>
      </c>
      <c r="E446" s="16" t="s">
        <v>2438</v>
      </c>
      <c r="F446" s="18" t="s">
        <v>2439</v>
      </c>
      <c r="G446" s="16">
        <v>1</v>
      </c>
      <c r="H446" s="19" t="s">
        <v>2440</v>
      </c>
      <c r="I446" t="str">
        <f t="shared" si="0"/>
        <v>AOP UNISEX HOODIE / XL / All Print</v>
      </c>
      <c r="J446" s="20" t="s">
        <v>1903</v>
      </c>
      <c r="K446" s="20" t="s">
        <v>2441</v>
      </c>
      <c r="L446" s="20" t="s">
        <v>2442</v>
      </c>
      <c r="M446" s="16" t="s">
        <v>2443</v>
      </c>
      <c r="O446" s="1" t="s">
        <v>2444</v>
      </c>
      <c r="P446" s="18">
        <v>25154</v>
      </c>
      <c r="Q446" s="16" t="s">
        <v>690</v>
      </c>
      <c r="R446" s="16" t="s">
        <v>35</v>
      </c>
      <c r="S446" s="16">
        <v>3049412006</v>
      </c>
      <c r="T446" s="16" t="s">
        <v>691</v>
      </c>
    </row>
    <row r="447" spans="1:27" ht="13.2" hidden="1" x14ac:dyDescent="0.25">
      <c r="A447" s="15" t="s">
        <v>110</v>
      </c>
      <c r="C447" s="16" t="s">
        <v>202</v>
      </c>
      <c r="D447" s="17" t="s">
        <v>26</v>
      </c>
      <c r="E447" s="16" t="s">
        <v>2445</v>
      </c>
      <c r="F447" s="18" t="s">
        <v>2446</v>
      </c>
      <c r="G447" s="16">
        <v>1</v>
      </c>
      <c r="H447" s="19" t="s">
        <v>2447</v>
      </c>
      <c r="I447" t="str">
        <f t="shared" si="0"/>
        <v>L / Black</v>
      </c>
      <c r="J447" s="20" t="s">
        <v>313</v>
      </c>
      <c r="K447" s="20" t="s">
        <v>2448</v>
      </c>
      <c r="L447" s="20" t="s">
        <v>2449</v>
      </c>
      <c r="M447" s="16"/>
      <c r="O447" s="1" t="s">
        <v>2450</v>
      </c>
      <c r="P447" s="18">
        <v>44870</v>
      </c>
      <c r="Q447" s="16" t="s">
        <v>105</v>
      </c>
      <c r="R447" s="16" t="s">
        <v>35</v>
      </c>
      <c r="S447" s="16">
        <v>4402256126</v>
      </c>
      <c r="T447" s="16" t="s">
        <v>107</v>
      </c>
    </row>
    <row r="448" spans="1:27" ht="13.2" hidden="1" x14ac:dyDescent="0.25">
      <c r="A448" s="30" t="s">
        <v>120</v>
      </c>
      <c r="C448" s="16" t="s">
        <v>25</v>
      </c>
      <c r="D448" s="17" t="s">
        <v>26</v>
      </c>
      <c r="E448" s="16" t="s">
        <v>2451</v>
      </c>
      <c r="F448" s="18" t="s">
        <v>2452</v>
      </c>
      <c r="G448" s="16">
        <v>1</v>
      </c>
      <c r="H448" s="19" t="s">
        <v>2453</v>
      </c>
      <c r="I448" t="str">
        <f t="shared" si="0"/>
        <v>HOODIE RAGLAN SLEEVE / S / All Print</v>
      </c>
      <c r="J448" s="20" t="s">
        <v>2454</v>
      </c>
      <c r="K448" s="20" t="s">
        <v>2455</v>
      </c>
      <c r="L448" s="20" t="s">
        <v>2456</v>
      </c>
      <c r="M448" s="16"/>
      <c r="O448" s="1" t="s">
        <v>1468</v>
      </c>
      <c r="P448" s="18">
        <v>54016</v>
      </c>
      <c r="Q448" s="16" t="s">
        <v>1115</v>
      </c>
      <c r="R448" s="16" t="s">
        <v>35</v>
      </c>
      <c r="S448" s="16">
        <v>6517577578</v>
      </c>
      <c r="T448" s="16" t="s">
        <v>1116</v>
      </c>
    </row>
    <row r="449" spans="1:20" ht="13.2" hidden="1" x14ac:dyDescent="0.25">
      <c r="A449" s="15" t="s">
        <v>24</v>
      </c>
      <c r="C449" s="16" t="s">
        <v>61</v>
      </c>
      <c r="D449" s="17" t="s">
        <v>26</v>
      </c>
      <c r="E449" s="16" t="s">
        <v>2457</v>
      </c>
      <c r="F449" s="18" t="s">
        <v>2458</v>
      </c>
      <c r="G449" s="16">
        <v>1</v>
      </c>
      <c r="H449" s="19" t="s">
        <v>2459</v>
      </c>
      <c r="I449" t="str">
        <f t="shared" si="0"/>
        <v>L / Full Print</v>
      </c>
      <c r="J449" s="20" t="s">
        <v>2460</v>
      </c>
      <c r="K449" s="20" t="s">
        <v>2461</v>
      </c>
      <c r="L449" s="20" t="s">
        <v>2462</v>
      </c>
      <c r="M449" s="16"/>
      <c r="O449" s="1" t="s">
        <v>399</v>
      </c>
      <c r="P449" s="18">
        <v>32807</v>
      </c>
      <c r="Q449" s="16" t="s">
        <v>46</v>
      </c>
      <c r="R449" s="16" t="s">
        <v>35</v>
      </c>
      <c r="S449" s="16">
        <v>14073198723</v>
      </c>
      <c r="T449" s="16" t="s">
        <v>47</v>
      </c>
    </row>
    <row r="450" spans="1:20" ht="13.2" hidden="1" x14ac:dyDescent="0.25">
      <c r="A450" s="15" t="s">
        <v>2142</v>
      </c>
      <c r="C450" s="16" t="s">
        <v>25</v>
      </c>
      <c r="D450" s="17" t="s">
        <v>26</v>
      </c>
      <c r="E450" s="16" t="s">
        <v>2463</v>
      </c>
      <c r="F450" s="18" t="s">
        <v>2464</v>
      </c>
      <c r="G450" s="16">
        <v>1</v>
      </c>
      <c r="H450" s="19" t="s">
        <v>2465</v>
      </c>
      <c r="I450" t="str">
        <f t="shared" si="0"/>
        <v>AOP Unisex Raglan Hoodie / 2XL / All print</v>
      </c>
      <c r="J450" s="20" t="s">
        <v>2466</v>
      </c>
      <c r="K450" s="20" t="s">
        <v>2467</v>
      </c>
      <c r="L450" s="20" t="s">
        <v>2468</v>
      </c>
      <c r="M450" s="16"/>
      <c r="O450" s="1" t="s">
        <v>2469</v>
      </c>
      <c r="P450" s="18">
        <v>72650</v>
      </c>
      <c r="Q450" s="16" t="s">
        <v>118</v>
      </c>
      <c r="R450" s="16" t="s">
        <v>35</v>
      </c>
      <c r="S450" s="16">
        <v>8705042243</v>
      </c>
      <c r="T450" s="16" t="s">
        <v>119</v>
      </c>
    </row>
    <row r="451" spans="1:20" ht="13.2" hidden="1" x14ac:dyDescent="0.25">
      <c r="A451" s="30" t="s">
        <v>120</v>
      </c>
      <c r="C451" s="16" t="s">
        <v>61</v>
      </c>
      <c r="D451" s="17" t="s">
        <v>26</v>
      </c>
      <c r="E451" s="16" t="s">
        <v>2470</v>
      </c>
      <c r="F451" s="18" t="s">
        <v>2471</v>
      </c>
      <c r="G451" s="16">
        <v>1</v>
      </c>
      <c r="H451" s="19" t="s">
        <v>2472</v>
      </c>
      <c r="I451" t="str">
        <f t="shared" si="0"/>
        <v>TANK TOP / 2XL / All Print</v>
      </c>
      <c r="J451" s="20" t="s">
        <v>2473</v>
      </c>
      <c r="K451" s="20" t="s">
        <v>2474</v>
      </c>
      <c r="L451" s="20" t="s">
        <v>2475</v>
      </c>
      <c r="M451" s="16" t="s">
        <v>2476</v>
      </c>
      <c r="O451" s="1" t="s">
        <v>2477</v>
      </c>
      <c r="P451" s="18">
        <v>78726</v>
      </c>
      <c r="Q451" s="16" t="s">
        <v>151</v>
      </c>
      <c r="R451" s="16" t="s">
        <v>35</v>
      </c>
      <c r="S451" s="16">
        <v>7372224389</v>
      </c>
      <c r="T451" s="16" t="s">
        <v>152</v>
      </c>
    </row>
    <row r="452" spans="1:20" ht="13.2" hidden="1" x14ac:dyDescent="0.25">
      <c r="A452" s="28" t="s">
        <v>246</v>
      </c>
      <c r="C452" s="16" t="s">
        <v>191</v>
      </c>
      <c r="D452" s="17" t="s">
        <v>26</v>
      </c>
      <c r="E452" s="16" t="s">
        <v>2478</v>
      </c>
      <c r="F452" s="18" t="s">
        <v>2479</v>
      </c>
      <c r="G452" s="16">
        <v>1</v>
      </c>
      <c r="H452" s="19" t="s">
        <v>2480</v>
      </c>
      <c r="I452" t="str">
        <f t="shared" si="0"/>
        <v>50x60 in</v>
      </c>
      <c r="J452" s="20" t="s">
        <v>686</v>
      </c>
      <c r="K452" s="20" t="s">
        <v>2481</v>
      </c>
      <c r="L452" s="20" t="s">
        <v>2482</v>
      </c>
      <c r="M452" s="16">
        <v>4</v>
      </c>
      <c r="O452" s="1" t="s">
        <v>2483</v>
      </c>
      <c r="P452" s="18">
        <v>48116</v>
      </c>
      <c r="Q452" s="16" t="s">
        <v>94</v>
      </c>
      <c r="R452" s="16" t="s">
        <v>35</v>
      </c>
      <c r="S452" s="16">
        <f>18102209223</f>
        <v>18102209223</v>
      </c>
      <c r="T452" s="16" t="s">
        <v>95</v>
      </c>
    </row>
    <row r="453" spans="1:20" ht="13.2" hidden="1" x14ac:dyDescent="0.25">
      <c r="A453" s="15" t="s">
        <v>24</v>
      </c>
      <c r="C453" s="16" t="s">
        <v>25</v>
      </c>
      <c r="D453" s="17" t="s">
        <v>26</v>
      </c>
      <c r="E453" s="16" t="s">
        <v>2484</v>
      </c>
      <c r="F453" s="18" t="s">
        <v>2485</v>
      </c>
      <c r="G453" s="16">
        <v>1</v>
      </c>
      <c r="H453" s="19" t="s">
        <v>2486</v>
      </c>
      <c r="I453" t="str">
        <f t="shared" si="0"/>
        <v>HOODIE RAGLAN SLEEVE / M / All Print</v>
      </c>
      <c r="J453" s="20" t="s">
        <v>2487</v>
      </c>
      <c r="K453" s="20" t="s">
        <v>2488</v>
      </c>
      <c r="L453" s="20" t="s">
        <v>2489</v>
      </c>
      <c r="M453" s="16"/>
      <c r="O453" s="1" t="s">
        <v>271</v>
      </c>
      <c r="P453" s="18">
        <v>19380</v>
      </c>
      <c r="Q453" s="16" t="s">
        <v>422</v>
      </c>
      <c r="R453" s="16" t="s">
        <v>35</v>
      </c>
      <c r="S453" s="16">
        <v>6102993639</v>
      </c>
      <c r="T453" s="16" t="s">
        <v>423</v>
      </c>
    </row>
    <row r="454" spans="1:20" ht="13.2" hidden="1" x14ac:dyDescent="0.25">
      <c r="A454" s="28" t="s">
        <v>246</v>
      </c>
      <c r="C454" s="16" t="s">
        <v>191</v>
      </c>
      <c r="D454" s="17" t="s">
        <v>26</v>
      </c>
      <c r="E454" s="16" t="s">
        <v>2490</v>
      </c>
      <c r="F454" s="18" t="s">
        <v>2491</v>
      </c>
      <c r="G454" s="16">
        <v>1</v>
      </c>
      <c r="H454" s="19" t="s">
        <v>2492</v>
      </c>
      <c r="I454" t="str">
        <f t="shared" si="0"/>
        <v>50x60 in</v>
      </c>
      <c r="J454" s="20" t="s">
        <v>2493</v>
      </c>
      <c r="K454" s="20" t="s">
        <v>2494</v>
      </c>
      <c r="L454" s="20" t="s">
        <v>2495</v>
      </c>
      <c r="M454" s="16">
        <v>1412</v>
      </c>
      <c r="O454" s="1" t="s">
        <v>2496</v>
      </c>
      <c r="P454" s="18">
        <v>76543</v>
      </c>
      <c r="Q454" s="16" t="s">
        <v>151</v>
      </c>
      <c r="R454" s="16" t="s">
        <v>35</v>
      </c>
      <c r="S454" s="16">
        <v>2106056074</v>
      </c>
      <c r="T454" s="16" t="s">
        <v>152</v>
      </c>
    </row>
    <row r="455" spans="1:20" ht="13.2" hidden="1" x14ac:dyDescent="0.25">
      <c r="A455" s="29" t="s">
        <v>86</v>
      </c>
      <c r="C455" s="16" t="s">
        <v>61</v>
      </c>
      <c r="D455" s="17" t="s">
        <v>26</v>
      </c>
      <c r="E455" s="16" t="s">
        <v>2497</v>
      </c>
      <c r="F455" s="18" t="s">
        <v>2498</v>
      </c>
      <c r="G455" s="16">
        <v>1</v>
      </c>
      <c r="H455" s="19" t="s">
        <v>2499</v>
      </c>
      <c r="I455" t="str">
        <f t="shared" si="0"/>
        <v>Her King His Queen Hoodie - Joggers #201021h - AOP Unisex Joggers / 2XL / All Print</v>
      </c>
      <c r="J455" s="20" t="s">
        <v>2500</v>
      </c>
      <c r="K455" s="20" t="s">
        <v>2501</v>
      </c>
      <c r="L455" s="20" t="s">
        <v>2502</v>
      </c>
      <c r="M455" s="16"/>
      <c r="O455" s="1" t="s">
        <v>2503</v>
      </c>
      <c r="P455" s="18">
        <v>39503</v>
      </c>
      <c r="Q455" s="16" t="s">
        <v>2504</v>
      </c>
      <c r="R455" s="16" t="s">
        <v>35</v>
      </c>
      <c r="S455" s="16">
        <v>9132659949</v>
      </c>
      <c r="T455" s="16" t="s">
        <v>2505</v>
      </c>
    </row>
    <row r="456" spans="1:20" ht="13.2" hidden="1" x14ac:dyDescent="0.25">
      <c r="A456" s="29" t="s">
        <v>86</v>
      </c>
      <c r="C456" s="16" t="s">
        <v>61</v>
      </c>
      <c r="D456" s="17" t="s">
        <v>26</v>
      </c>
      <c r="E456" s="16" t="s">
        <v>2497</v>
      </c>
      <c r="F456" s="18" t="s">
        <v>2498</v>
      </c>
      <c r="G456" s="16">
        <v>1</v>
      </c>
      <c r="H456" s="19" t="s">
        <v>2499</v>
      </c>
      <c r="I456" t="str">
        <f t="shared" si="0"/>
        <v>Her King His Queen Hoodie - Joggers #201021h - AOP Unisex Joggers / 2XL / All Print</v>
      </c>
      <c r="J456" s="20" t="s">
        <v>2500</v>
      </c>
      <c r="K456" s="20" t="s">
        <v>2501</v>
      </c>
      <c r="L456" s="20" t="s">
        <v>2502</v>
      </c>
      <c r="M456" s="16"/>
      <c r="O456" s="1" t="s">
        <v>2503</v>
      </c>
      <c r="P456" s="18">
        <v>39503</v>
      </c>
      <c r="Q456" s="16" t="s">
        <v>2504</v>
      </c>
      <c r="R456" s="16" t="s">
        <v>35</v>
      </c>
      <c r="S456" s="16">
        <v>9132659949</v>
      </c>
      <c r="T456" s="16" t="s">
        <v>2505</v>
      </c>
    </row>
    <row r="457" spans="1:20" ht="13.2" hidden="1" x14ac:dyDescent="0.25">
      <c r="A457" s="15" t="s">
        <v>24</v>
      </c>
      <c r="C457" s="16" t="s">
        <v>25</v>
      </c>
      <c r="D457" s="17" t="s">
        <v>26</v>
      </c>
      <c r="E457" s="16" t="s">
        <v>2506</v>
      </c>
      <c r="F457" s="18" t="s">
        <v>2507</v>
      </c>
      <c r="G457" s="16">
        <v>1</v>
      </c>
      <c r="H457" s="19" t="s">
        <v>2508</v>
      </c>
      <c r="I457" t="str">
        <f t="shared" si="0"/>
        <v>L / Full Print</v>
      </c>
      <c r="J457" s="20">
        <v>6570796482714</v>
      </c>
      <c r="K457" s="20" t="s">
        <v>2509</v>
      </c>
      <c r="L457" s="20" t="s">
        <v>2510</v>
      </c>
      <c r="M457" s="16"/>
      <c r="O457" s="1" t="s">
        <v>2511</v>
      </c>
      <c r="P457" s="18">
        <v>6461</v>
      </c>
      <c r="Q457" s="16" t="s">
        <v>82</v>
      </c>
      <c r="R457" s="16" t="s">
        <v>35</v>
      </c>
      <c r="S457" s="16">
        <v>2032090182</v>
      </c>
      <c r="T457" s="16" t="s">
        <v>83</v>
      </c>
    </row>
    <row r="458" spans="1:20" ht="13.2" hidden="1" x14ac:dyDescent="0.25">
      <c r="A458" s="30" t="s">
        <v>120</v>
      </c>
      <c r="C458" s="16" t="s">
        <v>25</v>
      </c>
      <c r="D458" s="17" t="s">
        <v>26</v>
      </c>
      <c r="E458" s="16" t="s">
        <v>2512</v>
      </c>
      <c r="F458" s="18" t="s">
        <v>2513</v>
      </c>
      <c r="G458" s="16">
        <v>1</v>
      </c>
      <c r="H458" s="19" t="s">
        <v>2514</v>
      </c>
      <c r="I458" t="str">
        <f t="shared" si="0"/>
        <v>HOODIE RAGLAN SLEEVE / 2XL / All Print</v>
      </c>
      <c r="J458" s="20" t="s">
        <v>2515</v>
      </c>
      <c r="K458" s="20" t="s">
        <v>2516</v>
      </c>
      <c r="L458" s="20" t="s">
        <v>2517</v>
      </c>
      <c r="M458" s="16"/>
      <c r="O458" s="1" t="s">
        <v>2518</v>
      </c>
      <c r="P458" s="18">
        <v>50324</v>
      </c>
      <c r="Q458" s="16" t="s">
        <v>892</v>
      </c>
      <c r="R458" s="16" t="s">
        <v>35</v>
      </c>
      <c r="S458" s="16" t="s">
        <v>2519</v>
      </c>
      <c r="T458" s="16" t="s">
        <v>893</v>
      </c>
    </row>
    <row r="459" spans="1:20" ht="13.2" hidden="1" x14ac:dyDescent="0.25">
      <c r="A459" s="32" t="s">
        <v>60</v>
      </c>
      <c r="C459" s="16" t="s">
        <v>202</v>
      </c>
      <c r="D459" s="17" t="s">
        <v>26</v>
      </c>
      <c r="E459" s="16" t="s">
        <v>2520</v>
      </c>
      <c r="F459" s="18" t="s">
        <v>2521</v>
      </c>
      <c r="G459" s="16">
        <v>1</v>
      </c>
      <c r="H459" s="19" t="s">
        <v>2522</v>
      </c>
      <c r="I459" t="str">
        <f t="shared" si="0"/>
        <v>US Full</v>
      </c>
      <c r="J459" s="20" t="s">
        <v>765</v>
      </c>
      <c r="K459" s="20" t="s">
        <v>2523</v>
      </c>
      <c r="L459" s="20" t="s">
        <v>2524</v>
      </c>
      <c r="M459" s="16"/>
      <c r="O459" s="1" t="s">
        <v>2525</v>
      </c>
      <c r="P459" s="18" t="s">
        <v>2526</v>
      </c>
      <c r="Q459" s="16" t="s">
        <v>1952</v>
      </c>
      <c r="R459" s="16" t="s">
        <v>237</v>
      </c>
      <c r="S459" s="16">
        <v>5193287764</v>
      </c>
      <c r="T459" s="16" t="s">
        <v>1953</v>
      </c>
    </row>
    <row r="460" spans="1:20" ht="13.2" hidden="1" x14ac:dyDescent="0.25">
      <c r="A460" s="28" t="s">
        <v>246</v>
      </c>
      <c r="C460" s="16" t="s">
        <v>61</v>
      </c>
      <c r="D460" s="17" t="s">
        <v>26</v>
      </c>
      <c r="E460" s="16" t="s">
        <v>2527</v>
      </c>
      <c r="F460" s="18" t="s">
        <v>2528</v>
      </c>
      <c r="G460" s="16">
        <v>1</v>
      </c>
      <c r="H460" s="19" t="s">
        <v>2529</v>
      </c>
      <c r="I460" t="str">
        <f t="shared" si="0"/>
        <v>S / Full Print</v>
      </c>
      <c r="J460" s="20" t="s">
        <v>2530</v>
      </c>
      <c r="K460" s="20" t="s">
        <v>2531</v>
      </c>
      <c r="L460" s="20" t="s">
        <v>2532</v>
      </c>
      <c r="M460" s="16"/>
      <c r="O460" s="1" t="s">
        <v>1382</v>
      </c>
      <c r="P460" s="18">
        <v>28301</v>
      </c>
      <c r="Q460" s="16" t="s">
        <v>1374</v>
      </c>
      <c r="R460" s="16" t="s">
        <v>35</v>
      </c>
      <c r="S460" s="16">
        <v>8433728931</v>
      </c>
      <c r="T460" s="16" t="s">
        <v>1375</v>
      </c>
    </row>
    <row r="461" spans="1:20" ht="13.2" hidden="1" x14ac:dyDescent="0.25">
      <c r="A461" s="29" t="s">
        <v>86</v>
      </c>
      <c r="C461" s="16" t="s">
        <v>25</v>
      </c>
      <c r="D461" s="17" t="s">
        <v>26</v>
      </c>
      <c r="E461" s="16" t="s">
        <v>2533</v>
      </c>
      <c r="F461" s="18" t="s">
        <v>2534</v>
      </c>
      <c r="G461" s="16">
        <v>1</v>
      </c>
      <c r="H461" s="19" t="s">
        <v>2535</v>
      </c>
      <c r="I461" t="str">
        <f t="shared" si="0"/>
        <v>XL / Full Print</v>
      </c>
      <c r="J461" s="20" t="s">
        <v>2536</v>
      </c>
      <c r="K461" s="20" t="s">
        <v>2537</v>
      </c>
      <c r="L461" s="20" t="s">
        <v>2538</v>
      </c>
      <c r="M461" s="16"/>
      <c r="O461" s="1" t="s">
        <v>2539</v>
      </c>
      <c r="P461" s="18">
        <v>94903</v>
      </c>
      <c r="Q461" s="16" t="s">
        <v>546</v>
      </c>
      <c r="R461" s="16" t="s">
        <v>35</v>
      </c>
      <c r="S461" s="16">
        <v>4152355897</v>
      </c>
      <c r="T461" s="16" t="s">
        <v>547</v>
      </c>
    </row>
    <row r="462" spans="1:20" ht="13.2" x14ac:dyDescent="0.25">
      <c r="A462" s="29" t="s">
        <v>201</v>
      </c>
      <c r="C462" s="16" t="s">
        <v>25</v>
      </c>
      <c r="D462" s="17" t="s">
        <v>26</v>
      </c>
      <c r="E462" s="16" t="s">
        <v>2540</v>
      </c>
      <c r="F462" s="18" t="s">
        <v>2541</v>
      </c>
      <c r="G462" s="16">
        <v>1</v>
      </c>
      <c r="H462" s="19" t="s">
        <v>2542</v>
      </c>
      <c r="I462" t="str">
        <f t="shared" si="0"/>
        <v>HOODIE RAGLAN SLEEVE / L / All Print</v>
      </c>
      <c r="J462" s="20" t="s">
        <v>53</v>
      </c>
      <c r="K462" s="20" t="s">
        <v>2543</v>
      </c>
      <c r="L462" s="20" t="s">
        <v>2544</v>
      </c>
      <c r="M462" s="16" t="s">
        <v>2545</v>
      </c>
      <c r="O462" s="1" t="s">
        <v>2546</v>
      </c>
      <c r="P462" s="18">
        <v>7644</v>
      </c>
      <c r="Q462" s="16" t="s">
        <v>464</v>
      </c>
      <c r="R462" s="16" t="s">
        <v>35</v>
      </c>
      <c r="S462" s="16">
        <v>3479420430</v>
      </c>
      <c r="T462" s="16" t="s">
        <v>465</v>
      </c>
    </row>
    <row r="463" spans="1:20" ht="13.2" hidden="1" x14ac:dyDescent="0.25">
      <c r="A463" s="15" t="s">
        <v>24</v>
      </c>
      <c r="C463" s="16" t="s">
        <v>25</v>
      </c>
      <c r="D463" s="17" t="s">
        <v>26</v>
      </c>
      <c r="E463" s="16" t="s">
        <v>2547</v>
      </c>
      <c r="F463" s="18" t="s">
        <v>2548</v>
      </c>
      <c r="G463" s="16">
        <v>1</v>
      </c>
      <c r="H463" s="19" t="s">
        <v>2549</v>
      </c>
      <c r="I463" t="str">
        <f t="shared" si="0"/>
        <v>HOODIE RAGLAN SLEEVE / 5XL / All Print</v>
      </c>
      <c r="J463" s="20" t="s">
        <v>2550</v>
      </c>
      <c r="K463" s="20" t="s">
        <v>2551</v>
      </c>
      <c r="L463" s="20" t="s">
        <v>2552</v>
      </c>
      <c r="M463" s="16" t="s">
        <v>2553</v>
      </c>
      <c r="O463" s="1" t="s">
        <v>2554</v>
      </c>
      <c r="P463" s="18">
        <v>61615</v>
      </c>
      <c r="Q463" s="16" t="s">
        <v>69</v>
      </c>
      <c r="R463" s="16" t="s">
        <v>35</v>
      </c>
      <c r="S463" s="16">
        <v>6186941130</v>
      </c>
      <c r="T463" s="16" t="s">
        <v>71</v>
      </c>
    </row>
    <row r="464" spans="1:20" ht="13.2" hidden="1" x14ac:dyDescent="0.25">
      <c r="A464" s="15" t="s">
        <v>24</v>
      </c>
      <c r="C464" s="16" t="s">
        <v>25</v>
      </c>
      <c r="D464" s="17" t="s">
        <v>26</v>
      </c>
      <c r="E464" s="16" t="s">
        <v>2547</v>
      </c>
      <c r="F464" s="18" t="s">
        <v>2548</v>
      </c>
      <c r="G464" s="16">
        <v>1</v>
      </c>
      <c r="H464" s="19" t="s">
        <v>2555</v>
      </c>
      <c r="I464" t="str">
        <f t="shared" si="0"/>
        <v>HOODIE RAGLAN SLEEVE / 3XL / All Print</v>
      </c>
      <c r="J464" s="20" t="s">
        <v>2550</v>
      </c>
      <c r="K464" s="20" t="s">
        <v>2551</v>
      </c>
      <c r="L464" s="20" t="s">
        <v>2552</v>
      </c>
      <c r="M464" s="16" t="s">
        <v>2553</v>
      </c>
      <c r="O464" s="1" t="s">
        <v>2554</v>
      </c>
      <c r="P464" s="18">
        <v>61615</v>
      </c>
      <c r="Q464" s="16" t="s">
        <v>69</v>
      </c>
      <c r="R464" s="16" t="s">
        <v>35</v>
      </c>
      <c r="S464" s="16">
        <v>6186941130</v>
      </c>
      <c r="T464" s="16" t="s">
        <v>71</v>
      </c>
    </row>
    <row r="465" spans="1:27" ht="13.2" hidden="1" x14ac:dyDescent="0.25">
      <c r="A465" s="15" t="s">
        <v>110</v>
      </c>
      <c r="C465" s="16" t="s">
        <v>25</v>
      </c>
      <c r="D465" s="17" t="s">
        <v>26</v>
      </c>
      <c r="E465" s="16" t="s">
        <v>2556</v>
      </c>
      <c r="F465" s="18" t="s">
        <v>2557</v>
      </c>
      <c r="G465" s="16">
        <v>1</v>
      </c>
      <c r="H465" s="19" t="s">
        <v>2558</v>
      </c>
      <c r="I465" t="str">
        <f t="shared" si="0"/>
        <v>AOP Unisex Raglan Hoodie / L / All Print</v>
      </c>
      <c r="J465" s="20" t="s">
        <v>495</v>
      </c>
      <c r="K465" s="20" t="s">
        <v>2559</v>
      </c>
      <c r="L465" s="20" t="s">
        <v>2560</v>
      </c>
      <c r="M465" s="16"/>
      <c r="O465" s="1" t="s">
        <v>826</v>
      </c>
      <c r="P465" s="18">
        <v>37087</v>
      </c>
      <c r="Q465" s="16" t="s">
        <v>211</v>
      </c>
      <c r="R465" s="16" t="s">
        <v>35</v>
      </c>
      <c r="S465" s="16">
        <v>2094225941</v>
      </c>
      <c r="T465" s="16" t="s">
        <v>212</v>
      </c>
    </row>
    <row r="466" spans="1:27" ht="13.2" hidden="1" x14ac:dyDescent="0.25">
      <c r="A466" s="32" t="s">
        <v>60</v>
      </c>
      <c r="C466" s="16" t="s">
        <v>25</v>
      </c>
      <c r="D466" s="17" t="s">
        <v>26</v>
      </c>
      <c r="E466" s="16" t="s">
        <v>2561</v>
      </c>
      <c r="F466" s="18" t="s">
        <v>2562</v>
      </c>
      <c r="G466" s="16">
        <v>1</v>
      </c>
      <c r="H466" s="19" t="s">
        <v>2563</v>
      </c>
      <c r="I466" t="str">
        <f t="shared" si="0"/>
        <v>AOP Unisex Raglan Hoodie / 3XL / Full print</v>
      </c>
      <c r="J466" s="20" t="s">
        <v>1201</v>
      </c>
      <c r="K466" s="20" t="s">
        <v>2564</v>
      </c>
      <c r="L466" s="20" t="s">
        <v>2565</v>
      </c>
      <c r="M466" s="16"/>
      <c r="O466" s="1" t="s">
        <v>2566</v>
      </c>
      <c r="P466" s="18">
        <v>72204</v>
      </c>
      <c r="Q466" s="16" t="s">
        <v>118</v>
      </c>
      <c r="R466" s="16" t="s">
        <v>35</v>
      </c>
      <c r="S466" s="16">
        <f>15013498473</f>
        <v>15013498473</v>
      </c>
      <c r="T466" s="16" t="s">
        <v>119</v>
      </c>
    </row>
    <row r="467" spans="1:27" ht="13.2" hidden="1" x14ac:dyDescent="0.25">
      <c r="A467" s="15" t="s">
        <v>110</v>
      </c>
      <c r="C467" s="17" t="s">
        <v>25</v>
      </c>
      <c r="D467" s="17" t="s">
        <v>2567</v>
      </c>
      <c r="E467" s="17" t="s">
        <v>2568</v>
      </c>
      <c r="F467" s="18" t="s">
        <v>1799</v>
      </c>
      <c r="G467" s="16">
        <v>1</v>
      </c>
      <c r="H467" s="19" t="s">
        <v>2569</v>
      </c>
      <c r="I467" t="str">
        <f t="shared" si="0"/>
        <v>Legging 3D - Tank top / L / ALL PRINT</v>
      </c>
      <c r="J467" s="20" t="s">
        <v>2570</v>
      </c>
      <c r="K467" s="20" t="s">
        <v>1802</v>
      </c>
      <c r="L467" s="20" t="s">
        <v>1803</v>
      </c>
      <c r="M467" s="16"/>
      <c r="O467" s="1" t="s">
        <v>1804</v>
      </c>
      <c r="P467" s="18">
        <v>70072</v>
      </c>
      <c r="Q467" s="16" t="s">
        <v>1258</v>
      </c>
      <c r="R467" s="16" t="s">
        <v>35</v>
      </c>
      <c r="S467" s="16">
        <v>15044524617</v>
      </c>
      <c r="T467" s="16" t="s">
        <v>1259</v>
      </c>
    </row>
    <row r="468" spans="1:27" ht="13.2" hidden="1" x14ac:dyDescent="0.25">
      <c r="A468" s="15" t="s">
        <v>110</v>
      </c>
      <c r="C468" s="16" t="s">
        <v>25</v>
      </c>
      <c r="D468" s="17" t="s">
        <v>26</v>
      </c>
      <c r="E468" s="16" t="s">
        <v>2568</v>
      </c>
      <c r="F468" s="18" t="s">
        <v>1799</v>
      </c>
      <c r="G468" s="16">
        <v>1</v>
      </c>
      <c r="H468" s="19" t="s">
        <v>2571</v>
      </c>
      <c r="I468" t="str">
        <f t="shared" si="0"/>
        <v>HOODIE RAGLAN SLEEVE / L / ALL PRINT</v>
      </c>
      <c r="J468" s="20" t="s">
        <v>495</v>
      </c>
      <c r="K468" s="20" t="s">
        <v>1802</v>
      </c>
      <c r="L468" s="20" t="s">
        <v>1803</v>
      </c>
      <c r="M468" s="16"/>
      <c r="O468" s="1" t="s">
        <v>1804</v>
      </c>
      <c r="P468" s="18">
        <v>70072</v>
      </c>
      <c r="Q468" s="16" t="s">
        <v>1258</v>
      </c>
      <c r="R468" s="16" t="s">
        <v>35</v>
      </c>
      <c r="S468" s="16">
        <v>15044524617</v>
      </c>
      <c r="T468" s="16" t="s">
        <v>1259</v>
      </c>
    </row>
    <row r="469" spans="1:27" ht="13.2" hidden="1" x14ac:dyDescent="0.25">
      <c r="A469" s="29" t="s">
        <v>386</v>
      </c>
      <c r="C469" s="16" t="s">
        <v>202</v>
      </c>
      <c r="D469" s="17" t="s">
        <v>26</v>
      </c>
      <c r="E469" s="16" t="s">
        <v>2572</v>
      </c>
      <c r="F469" s="18" t="s">
        <v>2573</v>
      </c>
      <c r="G469" s="16">
        <v>1</v>
      </c>
      <c r="H469" s="19" t="s">
        <v>2574</v>
      </c>
      <c r="I469" t="str">
        <f t="shared" si="0"/>
        <v>US Queen</v>
      </c>
      <c r="J469" s="20" t="s">
        <v>765</v>
      </c>
      <c r="K469" s="20" t="s">
        <v>2575</v>
      </c>
      <c r="L469" s="20" t="s">
        <v>2576</v>
      </c>
      <c r="M469" s="16">
        <v>2</v>
      </c>
      <c r="O469" s="1" t="s">
        <v>2577</v>
      </c>
      <c r="P469" s="18">
        <v>77510</v>
      </c>
      <c r="Q469" s="16" t="s">
        <v>151</v>
      </c>
      <c r="R469" s="16" t="s">
        <v>35</v>
      </c>
      <c r="S469" s="16">
        <v>4099270851</v>
      </c>
      <c r="T469" s="16" t="s">
        <v>152</v>
      </c>
    </row>
    <row r="470" spans="1:27" ht="13.2" hidden="1" x14ac:dyDescent="0.25">
      <c r="A470" s="15" t="s">
        <v>24</v>
      </c>
      <c r="C470" s="16" t="s">
        <v>25</v>
      </c>
      <c r="D470" s="17" t="s">
        <v>26</v>
      </c>
      <c r="E470" s="16" t="s">
        <v>2578</v>
      </c>
      <c r="F470" s="18" t="s">
        <v>2579</v>
      </c>
      <c r="G470" s="16">
        <v>1</v>
      </c>
      <c r="H470" s="19" t="s">
        <v>2580</v>
      </c>
      <c r="I470" t="str">
        <f t="shared" si="0"/>
        <v>AOP Unisex Raglan Zip Hoodie / XL / Full print</v>
      </c>
      <c r="J470" s="20" t="s">
        <v>1201</v>
      </c>
      <c r="K470" s="20" t="s">
        <v>2581</v>
      </c>
      <c r="L470" s="20" t="s">
        <v>2582</v>
      </c>
      <c r="M470" s="16" t="s">
        <v>2583</v>
      </c>
      <c r="O470" s="1" t="s">
        <v>1145</v>
      </c>
      <c r="P470" s="18">
        <v>37923</v>
      </c>
      <c r="Q470" s="16" t="s">
        <v>211</v>
      </c>
      <c r="R470" s="16" t="s">
        <v>35</v>
      </c>
      <c r="S470" s="16">
        <v>8652431447</v>
      </c>
      <c r="T470" s="16" t="s">
        <v>212</v>
      </c>
    </row>
    <row r="471" spans="1:27" ht="13.2" hidden="1" x14ac:dyDescent="0.25">
      <c r="A471" s="28" t="s">
        <v>246</v>
      </c>
      <c r="C471" s="16" t="s">
        <v>61</v>
      </c>
      <c r="D471" s="17" t="s">
        <v>26</v>
      </c>
      <c r="E471" s="16" t="s">
        <v>2584</v>
      </c>
      <c r="F471" s="18" t="s">
        <v>2585</v>
      </c>
      <c r="G471" s="16">
        <v>1</v>
      </c>
      <c r="H471" s="19" t="s">
        <v>2586</v>
      </c>
      <c r="I471" t="str">
        <f t="shared" si="0"/>
        <v>One size / All print</v>
      </c>
      <c r="J471" s="20" t="s">
        <v>2587</v>
      </c>
      <c r="K471" s="20" t="s">
        <v>2588</v>
      </c>
      <c r="L471" s="20" t="s">
        <v>2589</v>
      </c>
      <c r="M471" s="16"/>
      <c r="O471" s="1" t="s">
        <v>2590</v>
      </c>
      <c r="P471" s="18">
        <v>33428</v>
      </c>
      <c r="Q471" s="16" t="s">
        <v>46</v>
      </c>
      <c r="R471" s="16" t="s">
        <v>35</v>
      </c>
      <c r="S471" s="16">
        <v>7863201302</v>
      </c>
      <c r="T471" s="16" t="s">
        <v>47</v>
      </c>
    </row>
    <row r="472" spans="1:27" ht="13.2" hidden="1" x14ac:dyDescent="0.25">
      <c r="A472" s="28" t="s">
        <v>246</v>
      </c>
      <c r="C472" s="16" t="s">
        <v>61</v>
      </c>
      <c r="D472" s="17" t="s">
        <v>26</v>
      </c>
      <c r="E472" s="16" t="s">
        <v>2584</v>
      </c>
      <c r="F472" s="18" t="s">
        <v>2585</v>
      </c>
      <c r="G472" s="16">
        <v>1</v>
      </c>
      <c r="H472" s="19" t="s">
        <v>2591</v>
      </c>
      <c r="I472" t="str">
        <f t="shared" si="0"/>
        <v>One size / All print</v>
      </c>
      <c r="J472" s="20" t="s">
        <v>2592</v>
      </c>
      <c r="K472" s="20" t="s">
        <v>2588</v>
      </c>
      <c r="L472" s="20" t="s">
        <v>2589</v>
      </c>
      <c r="M472" s="16"/>
      <c r="O472" s="1" t="s">
        <v>2590</v>
      </c>
      <c r="P472" s="18">
        <v>33428</v>
      </c>
      <c r="Q472" s="16" t="s">
        <v>46</v>
      </c>
      <c r="R472" s="16" t="s">
        <v>35</v>
      </c>
      <c r="S472" s="16">
        <v>7863201302</v>
      </c>
      <c r="T472" s="16" t="s">
        <v>47</v>
      </c>
    </row>
    <row r="473" spans="1:27" ht="13.2" x14ac:dyDescent="0.25">
      <c r="A473" s="32" t="s">
        <v>456</v>
      </c>
      <c r="C473" s="16" t="s">
        <v>25</v>
      </c>
      <c r="D473" s="17" t="s">
        <v>26</v>
      </c>
      <c r="E473" s="16" t="s">
        <v>2593</v>
      </c>
      <c r="F473" s="18" t="s">
        <v>2594</v>
      </c>
      <c r="G473" s="16">
        <v>1</v>
      </c>
      <c r="H473" s="19" t="s">
        <v>2595</v>
      </c>
      <c r="I473" t="str">
        <f t="shared" si="0"/>
        <v>All print / 32 inches / Spare Tire Cover With Backup Camera Hole</v>
      </c>
      <c r="J473" s="20" t="s">
        <v>158</v>
      </c>
      <c r="K473" s="20" t="s">
        <v>2596</v>
      </c>
      <c r="L473" s="20" t="s">
        <v>2597</v>
      </c>
      <c r="M473" s="16"/>
      <c r="O473" s="1" t="s">
        <v>2598</v>
      </c>
      <c r="P473" s="18">
        <v>8865</v>
      </c>
      <c r="Q473" s="16" t="s">
        <v>464</v>
      </c>
      <c r="R473" s="16" t="s">
        <v>35</v>
      </c>
      <c r="S473" s="16">
        <v>9083294246</v>
      </c>
      <c r="T473" s="16" t="s">
        <v>465</v>
      </c>
    </row>
    <row r="474" spans="1:27" ht="13.2" hidden="1" x14ac:dyDescent="0.25">
      <c r="A474" s="21" t="s">
        <v>761</v>
      </c>
      <c r="B474" s="41"/>
      <c r="C474" s="17" t="s">
        <v>25</v>
      </c>
      <c r="D474" s="17" t="s">
        <v>26</v>
      </c>
      <c r="E474" s="17" t="s">
        <v>2599</v>
      </c>
      <c r="F474" s="42" t="s">
        <v>2600</v>
      </c>
      <c r="G474" s="17">
        <v>1</v>
      </c>
      <c r="H474" s="43" t="s">
        <v>2601</v>
      </c>
      <c r="I474" s="41" t="str">
        <f t="shared" si="0"/>
        <v>AOP UNISEX HOODIE / M / All Print</v>
      </c>
      <c r="J474" s="44" t="s">
        <v>2602</v>
      </c>
      <c r="K474" s="44" t="s">
        <v>2603</v>
      </c>
      <c r="L474" s="44" t="s">
        <v>2604</v>
      </c>
      <c r="M474" s="17"/>
      <c r="N474" s="41"/>
      <c r="O474" s="2" t="s">
        <v>2605</v>
      </c>
      <c r="P474" s="42">
        <v>77354</v>
      </c>
      <c r="Q474" s="17" t="s">
        <v>151</v>
      </c>
      <c r="R474" s="17" t="s">
        <v>35</v>
      </c>
      <c r="S474" s="17">
        <v>8327232668</v>
      </c>
      <c r="T474" s="17" t="s">
        <v>152</v>
      </c>
      <c r="U474" s="41"/>
      <c r="V474" s="41"/>
      <c r="W474" s="41"/>
      <c r="X474" s="41"/>
      <c r="Y474" s="41"/>
      <c r="Z474" s="41"/>
      <c r="AA474" s="41"/>
    </row>
    <row r="475" spans="1:27" ht="13.2" hidden="1" x14ac:dyDescent="0.25">
      <c r="A475" s="28" t="s">
        <v>246</v>
      </c>
      <c r="C475" s="16" t="s">
        <v>25</v>
      </c>
      <c r="D475" s="17" t="s">
        <v>26</v>
      </c>
      <c r="E475" s="16" t="s">
        <v>2606</v>
      </c>
      <c r="F475" s="18" t="s">
        <v>2600</v>
      </c>
      <c r="G475" s="16">
        <v>1</v>
      </c>
      <c r="H475" s="19" t="s">
        <v>2607</v>
      </c>
      <c r="I475" t="str">
        <f t="shared" si="0"/>
        <v>UNISEX HOODIE ZIP-UP / M / All Print</v>
      </c>
      <c r="J475" s="20" t="s">
        <v>2608</v>
      </c>
      <c r="K475" s="20" t="s">
        <v>2603</v>
      </c>
      <c r="L475" s="20" t="s">
        <v>2609</v>
      </c>
      <c r="M475" s="16"/>
      <c r="O475" s="1" t="s">
        <v>2610</v>
      </c>
      <c r="P475" s="18">
        <v>77354</v>
      </c>
      <c r="Q475" s="16" t="s">
        <v>151</v>
      </c>
      <c r="R475" s="16" t="s">
        <v>35</v>
      </c>
      <c r="S475" s="16">
        <v>8327232668</v>
      </c>
      <c r="T475" s="16" t="s">
        <v>152</v>
      </c>
    </row>
    <row r="476" spans="1:27" ht="13.2" hidden="1" x14ac:dyDescent="0.25">
      <c r="A476" s="22" t="s">
        <v>24</v>
      </c>
      <c r="B476" s="3"/>
      <c r="C476" s="16" t="s">
        <v>61</v>
      </c>
      <c r="D476" s="23" t="s">
        <v>2611</v>
      </c>
      <c r="E476" s="23" t="s">
        <v>2612</v>
      </c>
      <c r="F476" s="24" t="s">
        <v>2613</v>
      </c>
      <c r="G476" s="23">
        <v>1</v>
      </c>
      <c r="H476" s="25" t="s">
        <v>2614</v>
      </c>
      <c r="I476" s="3" t="str">
        <f t="shared" si="0"/>
        <v>XL / Full Print</v>
      </c>
      <c r="J476" s="26" t="s">
        <v>2615</v>
      </c>
      <c r="K476" s="26" t="s">
        <v>2616</v>
      </c>
      <c r="L476" s="26" t="s">
        <v>2617</v>
      </c>
      <c r="M476" s="23"/>
      <c r="N476" s="3"/>
      <c r="O476" s="27" t="s">
        <v>150</v>
      </c>
      <c r="P476" s="24">
        <v>78201</v>
      </c>
      <c r="Q476" s="23" t="s">
        <v>151</v>
      </c>
      <c r="R476" s="23" t="s">
        <v>35</v>
      </c>
      <c r="S476" s="23">
        <f>12102907043</f>
        <v>12102907043</v>
      </c>
      <c r="T476" s="23" t="s">
        <v>152</v>
      </c>
      <c r="U476" s="3"/>
      <c r="V476" s="3"/>
      <c r="W476" s="3"/>
      <c r="X476" s="3"/>
      <c r="Y476" s="3"/>
      <c r="Z476" s="3"/>
      <c r="AA476" s="3"/>
    </row>
    <row r="477" spans="1:27" ht="13.2" hidden="1" x14ac:dyDescent="0.25">
      <c r="A477" s="21" t="s">
        <v>263</v>
      </c>
      <c r="C477" s="16" t="s">
        <v>25</v>
      </c>
      <c r="D477" s="17" t="s">
        <v>26</v>
      </c>
      <c r="E477" s="16" t="s">
        <v>2618</v>
      </c>
      <c r="F477" s="18" t="s">
        <v>2619</v>
      </c>
      <c r="G477" s="16">
        <v>1</v>
      </c>
      <c r="H477" s="19" t="s">
        <v>2620</v>
      </c>
      <c r="I477" t="str">
        <f t="shared" si="0"/>
        <v>XL / Full Print</v>
      </c>
      <c r="J477" s="20" t="s">
        <v>2621</v>
      </c>
      <c r="K477" s="20" t="s">
        <v>2622</v>
      </c>
      <c r="L477" s="20" t="s">
        <v>2623</v>
      </c>
      <c r="M477" s="16"/>
      <c r="O477" s="1" t="s">
        <v>2624</v>
      </c>
      <c r="P477" s="18">
        <v>86403</v>
      </c>
      <c r="Q477" s="16" t="s">
        <v>447</v>
      </c>
      <c r="R477" s="16" t="s">
        <v>35</v>
      </c>
      <c r="S477" s="16">
        <v>9282210024</v>
      </c>
      <c r="T477" s="16" t="s">
        <v>448</v>
      </c>
    </row>
    <row r="478" spans="1:27" ht="13.2" hidden="1" x14ac:dyDescent="0.25">
      <c r="A478" s="21" t="s">
        <v>263</v>
      </c>
      <c r="C478" s="16" t="s">
        <v>25</v>
      </c>
      <c r="D478" s="17" t="s">
        <v>26</v>
      </c>
      <c r="E478" s="16" t="s">
        <v>2625</v>
      </c>
      <c r="F478" s="18" t="s">
        <v>2626</v>
      </c>
      <c r="G478" s="16">
        <v>1</v>
      </c>
      <c r="H478" s="19" t="s">
        <v>2627</v>
      </c>
      <c r="I478" t="str">
        <f t="shared" si="0"/>
        <v>AOP UNISEX HOODIE / L / All Print</v>
      </c>
      <c r="J478" s="20" t="s">
        <v>2628</v>
      </c>
      <c r="K478" s="20" t="s">
        <v>2629</v>
      </c>
      <c r="L478" s="20" t="s">
        <v>2630</v>
      </c>
      <c r="M478" s="16"/>
      <c r="O478" s="1" t="s">
        <v>2631</v>
      </c>
      <c r="P478" s="18">
        <v>80917</v>
      </c>
      <c r="Q478" s="16" t="s">
        <v>430</v>
      </c>
      <c r="R478" s="16" t="s">
        <v>35</v>
      </c>
      <c r="S478" s="16">
        <v>7078342897</v>
      </c>
      <c r="T478" s="16" t="s">
        <v>432</v>
      </c>
    </row>
    <row r="479" spans="1:27" ht="13.2" hidden="1" x14ac:dyDescent="0.25">
      <c r="A479" s="15" t="s">
        <v>24</v>
      </c>
      <c r="C479" s="16" t="s">
        <v>25</v>
      </c>
      <c r="D479" s="17" t="s">
        <v>26</v>
      </c>
      <c r="E479" s="16" t="s">
        <v>2632</v>
      </c>
      <c r="F479" s="18" t="s">
        <v>2633</v>
      </c>
      <c r="G479" s="16">
        <v>1</v>
      </c>
      <c r="H479" s="19" t="s">
        <v>2634</v>
      </c>
      <c r="I479" t="str">
        <f t="shared" si="0"/>
        <v>AOP Unisex Raglan Zip Hoodie / L / All print</v>
      </c>
      <c r="J479" s="20" t="s">
        <v>2635</v>
      </c>
      <c r="K479" s="20" t="s">
        <v>2636</v>
      </c>
      <c r="L479" s="20" t="s">
        <v>2637</v>
      </c>
      <c r="M479" s="16"/>
      <c r="O479" s="1" t="s">
        <v>2638</v>
      </c>
      <c r="P479" s="18">
        <v>22193</v>
      </c>
      <c r="Q479" s="16" t="s">
        <v>169</v>
      </c>
      <c r="R479" s="16" t="s">
        <v>35</v>
      </c>
      <c r="S479" s="16">
        <v>5712343505</v>
      </c>
      <c r="T479" s="16" t="s">
        <v>170</v>
      </c>
    </row>
    <row r="480" spans="1:27" ht="13.2" hidden="1" x14ac:dyDescent="0.25">
      <c r="A480" s="28" t="s">
        <v>524</v>
      </c>
      <c r="C480" s="16" t="s">
        <v>25</v>
      </c>
      <c r="D480" s="17" t="s">
        <v>26</v>
      </c>
      <c r="E480" s="16" t="s">
        <v>2632</v>
      </c>
      <c r="F480" s="18" t="s">
        <v>2633</v>
      </c>
      <c r="G480" s="16">
        <v>1</v>
      </c>
      <c r="H480" s="19" t="s">
        <v>2639</v>
      </c>
      <c r="I480" t="str">
        <f t="shared" si="0"/>
        <v>HOODIE RAGLAN SLEEVE ZIP-UP / L / All print</v>
      </c>
      <c r="J480" s="20" t="s">
        <v>2640</v>
      </c>
      <c r="K480" s="20" t="s">
        <v>2636</v>
      </c>
      <c r="L480" s="20" t="s">
        <v>2637</v>
      </c>
      <c r="M480" s="16"/>
      <c r="O480" s="1" t="s">
        <v>2638</v>
      </c>
      <c r="P480" s="18">
        <v>22193</v>
      </c>
      <c r="Q480" s="16" t="s">
        <v>169</v>
      </c>
      <c r="R480" s="16" t="s">
        <v>35</v>
      </c>
      <c r="S480" s="16">
        <v>5712343505</v>
      </c>
      <c r="T480" s="16" t="s">
        <v>170</v>
      </c>
    </row>
    <row r="481" spans="1:20" ht="13.2" hidden="1" x14ac:dyDescent="0.25">
      <c r="A481" s="30" t="s">
        <v>120</v>
      </c>
      <c r="C481" s="16" t="s">
        <v>25</v>
      </c>
      <c r="D481" s="17" t="s">
        <v>26</v>
      </c>
      <c r="E481" s="16" t="s">
        <v>2641</v>
      </c>
      <c r="F481" s="18" t="s">
        <v>2642</v>
      </c>
      <c r="G481" s="16">
        <v>1</v>
      </c>
      <c r="H481" s="19" t="s">
        <v>2643</v>
      </c>
      <c r="I481" t="str">
        <f t="shared" si="0"/>
        <v>Shorts / L / Full Print</v>
      </c>
      <c r="J481" s="20" t="s">
        <v>1539</v>
      </c>
      <c r="K481" s="20" t="s">
        <v>2644</v>
      </c>
      <c r="L481" s="20" t="s">
        <v>2645</v>
      </c>
      <c r="M481" s="16"/>
      <c r="O481" s="1" t="s">
        <v>1488</v>
      </c>
      <c r="P481" s="18">
        <v>49855</v>
      </c>
      <c r="Q481" s="16" t="s">
        <v>94</v>
      </c>
      <c r="R481" s="16" t="s">
        <v>35</v>
      </c>
      <c r="S481" s="16">
        <v>9064585611</v>
      </c>
      <c r="T481" s="16" t="s">
        <v>95</v>
      </c>
    </row>
    <row r="482" spans="1:20" ht="13.2" hidden="1" x14ac:dyDescent="0.25">
      <c r="A482" s="30" t="s">
        <v>120</v>
      </c>
      <c r="C482" s="16" t="s">
        <v>25</v>
      </c>
      <c r="D482" s="17" t="s">
        <v>26</v>
      </c>
      <c r="E482" s="16" t="s">
        <v>2641</v>
      </c>
      <c r="F482" s="18" t="s">
        <v>2642</v>
      </c>
      <c r="G482" s="16">
        <v>1</v>
      </c>
      <c r="H482" s="19" t="s">
        <v>2646</v>
      </c>
      <c r="I482" t="str">
        <f t="shared" si="0"/>
        <v>Shorts / S / Full Print</v>
      </c>
      <c r="J482" s="20" t="s">
        <v>2647</v>
      </c>
      <c r="K482" s="20" t="s">
        <v>2644</v>
      </c>
      <c r="L482" s="20" t="s">
        <v>2645</v>
      </c>
      <c r="M482" s="16"/>
      <c r="O482" s="1" t="s">
        <v>1488</v>
      </c>
      <c r="P482" s="18">
        <v>49855</v>
      </c>
      <c r="Q482" s="16" t="s">
        <v>94</v>
      </c>
      <c r="R482" s="16" t="s">
        <v>35</v>
      </c>
      <c r="S482" s="16">
        <v>9064585611</v>
      </c>
      <c r="T482" s="16" t="s">
        <v>95</v>
      </c>
    </row>
    <row r="483" spans="1:20" ht="13.2" hidden="1" x14ac:dyDescent="0.25">
      <c r="A483" s="32" t="s">
        <v>60</v>
      </c>
      <c r="C483" s="16" t="s">
        <v>25</v>
      </c>
      <c r="D483" s="17" t="s">
        <v>26</v>
      </c>
      <c r="E483" s="16" t="s">
        <v>2648</v>
      </c>
      <c r="F483" s="18" t="s">
        <v>2649</v>
      </c>
      <c r="G483" s="16">
        <v>1</v>
      </c>
      <c r="H483" s="19" t="s">
        <v>2650</v>
      </c>
      <c r="I483" t="str">
        <f t="shared" si="0"/>
        <v>hirt - hoodie 3D #71221l - UNISEX T-SHIRT 3D / 2XL / All print</v>
      </c>
      <c r="J483" s="20" t="s">
        <v>927</v>
      </c>
      <c r="K483" s="20" t="s">
        <v>2651</v>
      </c>
      <c r="L483" s="20" t="s">
        <v>2652</v>
      </c>
      <c r="M483" s="16"/>
      <c r="O483" s="1" t="s">
        <v>743</v>
      </c>
      <c r="P483" s="18">
        <v>95336</v>
      </c>
      <c r="Q483" s="16" t="s">
        <v>546</v>
      </c>
      <c r="R483" s="16" t="s">
        <v>35</v>
      </c>
      <c r="S483" s="16">
        <v>2095974518</v>
      </c>
      <c r="T483" s="16" t="s">
        <v>547</v>
      </c>
    </row>
    <row r="484" spans="1:20" ht="13.2" hidden="1" x14ac:dyDescent="0.25">
      <c r="A484" s="30" t="s">
        <v>120</v>
      </c>
      <c r="C484" s="16" t="s">
        <v>61</v>
      </c>
      <c r="D484" s="17" t="s">
        <v>26</v>
      </c>
      <c r="E484" s="16" t="s">
        <v>2653</v>
      </c>
      <c r="F484" s="18" t="s">
        <v>2654</v>
      </c>
      <c r="G484" s="16">
        <v>1</v>
      </c>
      <c r="H484" s="19" t="s">
        <v>2655</v>
      </c>
      <c r="I484" t="str">
        <f t="shared" si="0"/>
        <v>One size / All print</v>
      </c>
      <c r="J484" s="20" t="s">
        <v>2656</v>
      </c>
      <c r="K484" s="20" t="s">
        <v>2657</v>
      </c>
      <c r="L484" s="20" t="s">
        <v>2658</v>
      </c>
      <c r="M484" s="16"/>
      <c r="O484" s="1" t="s">
        <v>2659</v>
      </c>
      <c r="P484" s="18">
        <v>99022</v>
      </c>
      <c r="Q484" s="16" t="s">
        <v>189</v>
      </c>
      <c r="R484" s="16" t="s">
        <v>35</v>
      </c>
      <c r="S484" s="16">
        <v>5092997707</v>
      </c>
      <c r="T484" s="16" t="s">
        <v>190</v>
      </c>
    </row>
    <row r="485" spans="1:20" ht="13.2" hidden="1" x14ac:dyDescent="0.25">
      <c r="A485" s="32" t="s">
        <v>60</v>
      </c>
      <c r="C485" s="16" t="s">
        <v>25</v>
      </c>
      <c r="D485" s="17" t="s">
        <v>26</v>
      </c>
      <c r="E485" s="16" t="s">
        <v>2660</v>
      </c>
      <c r="F485" s="18" t="s">
        <v>2661</v>
      </c>
      <c r="G485" s="16">
        <v>1</v>
      </c>
      <c r="H485" s="19" t="s">
        <v>2662</v>
      </c>
      <c r="I485" t="str">
        <f t="shared" si="0"/>
        <v>HOODIE RAGLAN SLEEVE / XL / All Print</v>
      </c>
      <c r="J485" s="20" t="s">
        <v>2663</v>
      </c>
      <c r="K485" s="20" t="s">
        <v>2664</v>
      </c>
      <c r="L485" s="20" t="s">
        <v>2665</v>
      </c>
      <c r="M485" s="16"/>
      <c r="O485" s="1" t="s">
        <v>2666</v>
      </c>
      <c r="P485" s="18">
        <v>84009</v>
      </c>
      <c r="Q485" s="16" t="s">
        <v>836</v>
      </c>
      <c r="R485" s="16" t="s">
        <v>35</v>
      </c>
      <c r="S485" s="16">
        <v>8019714250</v>
      </c>
      <c r="T485" s="16" t="s">
        <v>837</v>
      </c>
    </row>
    <row r="486" spans="1:20" ht="13.2" hidden="1" x14ac:dyDescent="0.25">
      <c r="A486" s="32" t="s">
        <v>60</v>
      </c>
      <c r="C486" s="16" t="s">
        <v>25</v>
      </c>
      <c r="D486" s="17" t="s">
        <v>26</v>
      </c>
      <c r="E486" s="16" t="s">
        <v>2667</v>
      </c>
      <c r="F486" s="18" t="s">
        <v>2649</v>
      </c>
      <c r="G486" s="16">
        <v>1</v>
      </c>
      <c r="H486" s="19" t="s">
        <v>2668</v>
      </c>
      <c r="I486" t="str">
        <f t="shared" si="0"/>
        <v>hirt - hoodie 3D #71221l - UNISEX T-SHIRT 3D / XL / All print</v>
      </c>
      <c r="J486" s="20" t="s">
        <v>808</v>
      </c>
      <c r="K486" s="20" t="s">
        <v>2651</v>
      </c>
      <c r="L486" s="20" t="s">
        <v>2652</v>
      </c>
      <c r="M486" s="16"/>
      <c r="O486" s="1" t="s">
        <v>743</v>
      </c>
      <c r="P486" s="18">
        <v>95336</v>
      </c>
      <c r="Q486" s="16" t="s">
        <v>546</v>
      </c>
      <c r="R486" s="16" t="s">
        <v>35</v>
      </c>
      <c r="S486" s="16">
        <v>2095974518</v>
      </c>
      <c r="T486" s="16" t="s">
        <v>547</v>
      </c>
    </row>
    <row r="487" spans="1:20" ht="13.2" hidden="1" x14ac:dyDescent="0.25">
      <c r="A487" s="30" t="s">
        <v>120</v>
      </c>
      <c r="C487" s="16" t="s">
        <v>25</v>
      </c>
      <c r="D487" s="17" t="s">
        <v>26</v>
      </c>
      <c r="E487" s="16" t="s">
        <v>2669</v>
      </c>
      <c r="F487" s="18" t="s">
        <v>2670</v>
      </c>
      <c r="G487" s="16">
        <v>1</v>
      </c>
      <c r="H487" s="19" t="s">
        <v>2671</v>
      </c>
      <c r="I487" t="str">
        <f t="shared" si="0"/>
        <v>AOP Unisex Raglan Hoodie / 5XL / All print</v>
      </c>
      <c r="J487" s="20" t="s">
        <v>2672</v>
      </c>
      <c r="K487" s="20" t="s">
        <v>2673</v>
      </c>
      <c r="L487" s="20" t="s">
        <v>2674</v>
      </c>
      <c r="M487" s="16"/>
      <c r="O487" s="1" t="s">
        <v>2675</v>
      </c>
      <c r="P487" s="18">
        <v>55066</v>
      </c>
      <c r="Q487" s="16" t="s">
        <v>963</v>
      </c>
      <c r="R487" s="16" t="s">
        <v>35</v>
      </c>
      <c r="S487" s="16">
        <v>6517643222</v>
      </c>
      <c r="T487" s="16" t="s">
        <v>964</v>
      </c>
    </row>
    <row r="488" spans="1:20" ht="13.2" x14ac:dyDescent="0.25">
      <c r="A488" s="29" t="s">
        <v>201</v>
      </c>
      <c r="C488" s="16" t="s">
        <v>202</v>
      </c>
      <c r="D488" s="17" t="s">
        <v>26</v>
      </c>
      <c r="E488" s="16" t="s">
        <v>2676</v>
      </c>
      <c r="F488" s="18" t="s">
        <v>2677</v>
      </c>
      <c r="G488" s="16">
        <v>1</v>
      </c>
      <c r="H488" s="19" t="s">
        <v>2678</v>
      </c>
      <c r="I488" t="str">
        <f t="shared" si="0"/>
        <v>S / Full Print</v>
      </c>
      <c r="J488" s="20" t="s">
        <v>2679</v>
      </c>
      <c r="K488" s="20" t="s">
        <v>2680</v>
      </c>
      <c r="L488" s="20" t="s">
        <v>2681</v>
      </c>
      <c r="M488" s="16"/>
      <c r="O488" s="1" t="s">
        <v>2682</v>
      </c>
      <c r="P488" s="18">
        <v>66030</v>
      </c>
      <c r="Q488" s="16" t="s">
        <v>339</v>
      </c>
      <c r="R488" s="16" t="s">
        <v>35</v>
      </c>
      <c r="S488" s="16">
        <v>9137126957</v>
      </c>
      <c r="T488" s="16" t="s">
        <v>340</v>
      </c>
    </row>
    <row r="489" spans="1:20" ht="13.2" x14ac:dyDescent="0.25">
      <c r="A489" s="32" t="s">
        <v>456</v>
      </c>
      <c r="C489" s="16" t="s">
        <v>61</v>
      </c>
      <c r="D489" s="17" t="s">
        <v>26</v>
      </c>
      <c r="E489" s="16" t="s">
        <v>2683</v>
      </c>
      <c r="F489" s="18" t="s">
        <v>2684</v>
      </c>
      <c r="G489" s="16">
        <v>1</v>
      </c>
      <c r="H489" s="19" t="s">
        <v>2685</v>
      </c>
      <c r="I489" t="str">
        <f t="shared" si="0"/>
        <v>Walk By Faith White Shoes J13 Sneakers #Lk - Women / 5 / All Print</v>
      </c>
      <c r="J489" s="20" t="s">
        <v>460</v>
      </c>
      <c r="K489" s="20" t="s">
        <v>2686</v>
      </c>
      <c r="L489" s="20" t="s">
        <v>2687</v>
      </c>
      <c r="M489" s="16" t="s">
        <v>2688</v>
      </c>
      <c r="O489" s="1" t="s">
        <v>2689</v>
      </c>
      <c r="P489" s="18">
        <v>34275</v>
      </c>
      <c r="Q489" s="16" t="s">
        <v>46</v>
      </c>
      <c r="R489" s="16" t="s">
        <v>35</v>
      </c>
      <c r="S489" s="16">
        <v>9418558616</v>
      </c>
      <c r="T489" s="16" t="s">
        <v>47</v>
      </c>
    </row>
    <row r="490" spans="1:20" ht="13.2" hidden="1" x14ac:dyDescent="0.25">
      <c r="A490" s="15" t="s">
        <v>110</v>
      </c>
      <c r="C490" s="16" t="s">
        <v>25</v>
      </c>
      <c r="D490" s="17" t="s">
        <v>26</v>
      </c>
      <c r="E490" s="16" t="s">
        <v>2690</v>
      </c>
      <c r="F490" s="18" t="s">
        <v>2691</v>
      </c>
      <c r="G490" s="16">
        <v>1</v>
      </c>
      <c r="H490" s="19" t="s">
        <v>2692</v>
      </c>
      <c r="I490" t="str">
        <f t="shared" si="0"/>
        <v>L / Full Print</v>
      </c>
      <c r="J490" s="20" t="s">
        <v>2693</v>
      </c>
      <c r="K490" s="20" t="s">
        <v>2694</v>
      </c>
      <c r="L490" s="20" t="s">
        <v>2695</v>
      </c>
      <c r="M490" s="16"/>
      <c r="O490" s="1" t="s">
        <v>181</v>
      </c>
      <c r="P490" s="18">
        <v>78413</v>
      </c>
      <c r="Q490" s="16" t="s">
        <v>151</v>
      </c>
      <c r="R490" s="16" t="s">
        <v>35</v>
      </c>
      <c r="S490" s="16">
        <f>13612880892</f>
        <v>13612880892</v>
      </c>
      <c r="T490" s="16" t="s">
        <v>152</v>
      </c>
    </row>
    <row r="491" spans="1:20" ht="13.2" hidden="1" x14ac:dyDescent="0.25">
      <c r="A491" s="15" t="s">
        <v>24</v>
      </c>
      <c r="C491" s="16" t="s">
        <v>25</v>
      </c>
      <c r="D491" s="17" t="s">
        <v>26</v>
      </c>
      <c r="E491" s="16" t="s">
        <v>2696</v>
      </c>
      <c r="F491" s="18" t="s">
        <v>2697</v>
      </c>
      <c r="G491" s="16">
        <v>1</v>
      </c>
      <c r="H491" s="19" t="s">
        <v>2698</v>
      </c>
      <c r="I491" t="str">
        <f t="shared" si="0"/>
        <v>XL / Full Print</v>
      </c>
      <c r="J491" s="20" t="s">
        <v>165</v>
      </c>
      <c r="K491" s="20" t="s">
        <v>2699</v>
      </c>
      <c r="L491" s="20" t="s">
        <v>2700</v>
      </c>
      <c r="M491" s="16"/>
      <c r="O491" s="1" t="s">
        <v>2701</v>
      </c>
      <c r="P491" s="18">
        <v>77511</v>
      </c>
      <c r="Q491" s="16" t="s">
        <v>151</v>
      </c>
      <c r="R491" s="16" t="s">
        <v>35</v>
      </c>
      <c r="S491" s="16">
        <v>8322322548</v>
      </c>
      <c r="T491" s="16" t="s">
        <v>152</v>
      </c>
    </row>
    <row r="492" spans="1:20" ht="13.2" hidden="1" x14ac:dyDescent="0.25">
      <c r="A492" s="29" t="s">
        <v>386</v>
      </c>
      <c r="C492" s="16" t="s">
        <v>61</v>
      </c>
      <c r="D492" s="17" t="s">
        <v>26</v>
      </c>
      <c r="E492" s="16" t="s">
        <v>2702</v>
      </c>
      <c r="F492" s="18" t="s">
        <v>2703</v>
      </c>
      <c r="G492" s="16">
        <v>1</v>
      </c>
      <c r="H492" s="19" t="s">
        <v>2704</v>
      </c>
      <c r="I492" t="str">
        <f t="shared" si="0"/>
        <v>Women / 6 / Black</v>
      </c>
      <c r="J492" s="20" t="s">
        <v>78</v>
      </c>
      <c r="K492" s="20" t="s">
        <v>2705</v>
      </c>
      <c r="L492" s="20" t="s">
        <v>2706</v>
      </c>
      <c r="M492" s="16"/>
      <c r="O492" s="1" t="s">
        <v>2707</v>
      </c>
      <c r="P492" s="18" t="s">
        <v>2708</v>
      </c>
      <c r="Q492" s="16" t="s">
        <v>422</v>
      </c>
      <c r="R492" s="16" t="s">
        <v>35</v>
      </c>
      <c r="S492" s="16">
        <v>3478443108</v>
      </c>
      <c r="T492" s="16" t="s">
        <v>423</v>
      </c>
    </row>
    <row r="493" spans="1:20" ht="13.2" hidden="1" x14ac:dyDescent="0.25">
      <c r="A493" s="21" t="s">
        <v>38</v>
      </c>
      <c r="C493" s="16" t="s">
        <v>25</v>
      </c>
      <c r="D493" s="17" t="s">
        <v>26</v>
      </c>
      <c r="E493" s="16" t="s">
        <v>2709</v>
      </c>
      <c r="F493" s="18" t="s">
        <v>2710</v>
      </c>
      <c r="G493" s="16">
        <v>1</v>
      </c>
      <c r="H493" s="19" t="s">
        <v>2711</v>
      </c>
      <c r="I493" t="str">
        <f t="shared" si="0"/>
        <v>AOP Unisex Raglan Hoodie / 3XL / All print</v>
      </c>
      <c r="J493" s="20" t="s">
        <v>42</v>
      </c>
      <c r="K493" s="20" t="s">
        <v>2712</v>
      </c>
      <c r="L493" s="20" t="s">
        <v>2713</v>
      </c>
      <c r="M493" s="16"/>
      <c r="O493" s="1" t="s">
        <v>2714</v>
      </c>
      <c r="P493" s="18">
        <v>45356</v>
      </c>
      <c r="Q493" s="16" t="s">
        <v>105</v>
      </c>
      <c r="R493" s="16" t="s">
        <v>35</v>
      </c>
      <c r="S493" s="16">
        <v>4198605122</v>
      </c>
      <c r="T493" s="16" t="s">
        <v>107</v>
      </c>
    </row>
    <row r="494" spans="1:20" ht="13.2" hidden="1" x14ac:dyDescent="0.25">
      <c r="A494" s="32" t="s">
        <v>60</v>
      </c>
      <c r="C494" s="16" t="s">
        <v>61</v>
      </c>
      <c r="D494" s="17" t="s">
        <v>26</v>
      </c>
      <c r="E494" s="16" t="s">
        <v>2715</v>
      </c>
      <c r="F494" s="18" t="s">
        <v>2716</v>
      </c>
      <c r="G494" s="16">
        <v>1</v>
      </c>
      <c r="H494" s="19" t="s">
        <v>1670</v>
      </c>
      <c r="I494" t="str">
        <f t="shared" si="0"/>
        <v>XL / Full Print</v>
      </c>
      <c r="J494" s="20" t="s">
        <v>1671</v>
      </c>
      <c r="K494" s="20" t="s">
        <v>2717</v>
      </c>
      <c r="L494" s="20" t="s">
        <v>2718</v>
      </c>
      <c r="M494" s="16"/>
      <c r="O494" s="1" t="s">
        <v>1629</v>
      </c>
      <c r="P494" s="18">
        <v>98136</v>
      </c>
      <c r="Q494" s="16" t="s">
        <v>189</v>
      </c>
      <c r="R494" s="16" t="s">
        <v>35</v>
      </c>
      <c r="S494" s="16" t="s">
        <v>2719</v>
      </c>
      <c r="T494" s="16" t="s">
        <v>190</v>
      </c>
    </row>
    <row r="495" spans="1:20" ht="13.2" hidden="1" x14ac:dyDescent="0.25">
      <c r="A495" s="29" t="s">
        <v>86</v>
      </c>
      <c r="C495" s="16" t="s">
        <v>25</v>
      </c>
      <c r="D495" s="17" t="s">
        <v>26</v>
      </c>
      <c r="E495" s="16" t="s">
        <v>2720</v>
      </c>
      <c r="F495" s="18" t="s">
        <v>2721</v>
      </c>
      <c r="G495" s="16">
        <v>1</v>
      </c>
      <c r="H495" s="19" t="s">
        <v>2407</v>
      </c>
      <c r="I495" t="str">
        <f t="shared" si="0"/>
        <v>hirt 3d #181221h - 5XL / Full Print</v>
      </c>
      <c r="J495" s="20" t="s">
        <v>2408</v>
      </c>
      <c r="K495" s="20" t="s">
        <v>2722</v>
      </c>
      <c r="L495" s="20" t="s">
        <v>2723</v>
      </c>
      <c r="M495" s="16"/>
      <c r="O495" s="1" t="s">
        <v>2724</v>
      </c>
      <c r="P495" s="18">
        <v>85364</v>
      </c>
      <c r="Q495" s="16" t="s">
        <v>447</v>
      </c>
      <c r="R495" s="16" t="s">
        <v>35</v>
      </c>
      <c r="S495" s="16">
        <v>9283046976</v>
      </c>
      <c r="T495" s="16" t="s">
        <v>448</v>
      </c>
    </row>
    <row r="496" spans="1:20" ht="13.2" hidden="1" x14ac:dyDescent="0.25">
      <c r="A496" s="29" t="s">
        <v>86</v>
      </c>
      <c r="C496" s="16" t="s">
        <v>25</v>
      </c>
      <c r="D496" s="17" t="s">
        <v>26</v>
      </c>
      <c r="E496" s="16" t="s">
        <v>2720</v>
      </c>
      <c r="F496" s="18" t="s">
        <v>2721</v>
      </c>
      <c r="G496" s="16">
        <v>1</v>
      </c>
      <c r="H496" s="19" t="s">
        <v>2725</v>
      </c>
      <c r="I496" t="str">
        <f t="shared" si="0"/>
        <v>hirt 3d #181221h - 2XL / Full Print</v>
      </c>
      <c r="J496" s="20" t="s">
        <v>2408</v>
      </c>
      <c r="K496" s="20" t="s">
        <v>2722</v>
      </c>
      <c r="L496" s="20" t="s">
        <v>2723</v>
      </c>
      <c r="M496" s="16"/>
      <c r="O496" s="1" t="s">
        <v>2724</v>
      </c>
      <c r="P496" s="18">
        <v>85364</v>
      </c>
      <c r="Q496" s="16" t="s">
        <v>447</v>
      </c>
      <c r="R496" s="16" t="s">
        <v>35</v>
      </c>
      <c r="S496" s="16">
        <v>9283046976</v>
      </c>
      <c r="T496" s="16" t="s">
        <v>448</v>
      </c>
    </row>
    <row r="497" spans="1:20" ht="13.2" hidden="1" x14ac:dyDescent="0.25">
      <c r="A497" s="32" t="s">
        <v>309</v>
      </c>
      <c r="C497" s="16" t="s">
        <v>25</v>
      </c>
      <c r="D497" s="17" t="s">
        <v>26</v>
      </c>
      <c r="E497" s="16" t="s">
        <v>2726</v>
      </c>
      <c r="F497" s="18" t="s">
        <v>2727</v>
      </c>
      <c r="G497" s="16">
        <v>1</v>
      </c>
      <c r="H497" s="19" t="s">
        <v>2728</v>
      </c>
      <c r="I497" t="str">
        <f t="shared" si="0"/>
        <v>HOODIE RAGLAN SLEEVE / M / All Print</v>
      </c>
      <c r="J497" s="20" t="s">
        <v>2729</v>
      </c>
      <c r="K497" s="20" t="s">
        <v>2730</v>
      </c>
      <c r="L497" s="20" t="s">
        <v>2731</v>
      </c>
      <c r="M497" s="16"/>
      <c r="O497" s="1" t="s">
        <v>2732</v>
      </c>
      <c r="P497" s="18">
        <v>57436</v>
      </c>
      <c r="Q497" s="16" t="s">
        <v>2733</v>
      </c>
      <c r="R497" s="16" t="s">
        <v>35</v>
      </c>
      <c r="S497" s="16">
        <v>6054508496</v>
      </c>
      <c r="T497" s="16" t="s">
        <v>2734</v>
      </c>
    </row>
    <row r="498" spans="1:20" ht="13.2" hidden="1" x14ac:dyDescent="0.25">
      <c r="A498" s="30" t="s">
        <v>120</v>
      </c>
      <c r="C498" s="16" t="s">
        <v>25</v>
      </c>
      <c r="D498" s="17" t="s">
        <v>26</v>
      </c>
      <c r="E498" s="16" t="s">
        <v>2735</v>
      </c>
      <c r="F498" s="18" t="s">
        <v>2736</v>
      </c>
      <c r="G498" s="16">
        <v>1</v>
      </c>
      <c r="H498" s="19" t="s">
        <v>2737</v>
      </c>
      <c r="I498" t="str">
        <f t="shared" si="0"/>
        <v>HOODIE RAGLAN SLEEVE / L / All Print</v>
      </c>
      <c r="J498" s="20" t="s">
        <v>2738</v>
      </c>
      <c r="K498" s="20" t="s">
        <v>2739</v>
      </c>
      <c r="L498" s="20" t="s">
        <v>2740</v>
      </c>
      <c r="M498" s="16"/>
      <c r="O498" s="1" t="s">
        <v>2741</v>
      </c>
      <c r="P498" s="18">
        <v>58072</v>
      </c>
      <c r="Q498" s="16" t="s">
        <v>1999</v>
      </c>
      <c r="R498" s="16" t="s">
        <v>35</v>
      </c>
      <c r="S498" s="16" t="s">
        <v>2742</v>
      </c>
      <c r="T498" s="16" t="s">
        <v>2000</v>
      </c>
    </row>
    <row r="499" spans="1:20" ht="13.2" hidden="1" x14ac:dyDescent="0.25">
      <c r="A499" s="30" t="s">
        <v>120</v>
      </c>
      <c r="C499" s="16" t="s">
        <v>25</v>
      </c>
      <c r="D499" s="17" t="s">
        <v>26</v>
      </c>
      <c r="E499" s="16" t="s">
        <v>2735</v>
      </c>
      <c r="F499" s="18" t="s">
        <v>2736</v>
      </c>
      <c r="G499" s="16">
        <v>1</v>
      </c>
      <c r="H499" s="19" t="s">
        <v>2743</v>
      </c>
      <c r="I499" t="str">
        <f t="shared" si="0"/>
        <v>HOODIE RAGLAN SLEEVE / L / All Print</v>
      </c>
      <c r="J499" s="20" t="s">
        <v>2738</v>
      </c>
      <c r="K499" s="20" t="s">
        <v>2739</v>
      </c>
      <c r="L499" s="20" t="s">
        <v>2740</v>
      </c>
      <c r="M499" s="16"/>
      <c r="O499" s="1" t="s">
        <v>2741</v>
      </c>
      <c r="P499" s="18">
        <v>58072</v>
      </c>
      <c r="Q499" s="16" t="s">
        <v>1999</v>
      </c>
      <c r="R499" s="16" t="s">
        <v>35</v>
      </c>
      <c r="S499" s="16" t="s">
        <v>2742</v>
      </c>
      <c r="T499" s="16" t="s">
        <v>2000</v>
      </c>
    </row>
    <row r="500" spans="1:20" ht="13.2" hidden="1" x14ac:dyDescent="0.25">
      <c r="A500" s="29" t="s">
        <v>386</v>
      </c>
      <c r="C500" s="16" t="s">
        <v>25</v>
      </c>
      <c r="D500" s="17" t="s">
        <v>26</v>
      </c>
      <c r="E500" s="16" t="s">
        <v>2744</v>
      </c>
      <c r="F500" s="18" t="s">
        <v>2745</v>
      </c>
      <c r="G500" s="16">
        <v>1</v>
      </c>
      <c r="H500" s="19" t="s">
        <v>2746</v>
      </c>
      <c r="I500" t="str">
        <f t="shared" si="0"/>
        <v>AOP UNISEX HOODIE / XL / All Print</v>
      </c>
      <c r="J500" s="20" t="s">
        <v>2747</v>
      </c>
      <c r="K500" s="20" t="s">
        <v>2748</v>
      </c>
      <c r="L500" s="20" t="s">
        <v>2749</v>
      </c>
      <c r="M500" s="16"/>
      <c r="O500" s="1" t="s">
        <v>2750</v>
      </c>
      <c r="P500" s="18">
        <v>1507</v>
      </c>
      <c r="Q500" s="16" t="s">
        <v>359</v>
      </c>
      <c r="R500" s="16" t="s">
        <v>35</v>
      </c>
      <c r="S500" s="16">
        <v>4138463330</v>
      </c>
      <c r="T500" s="16" t="s">
        <v>360</v>
      </c>
    </row>
    <row r="501" spans="1:20" ht="13.2" hidden="1" x14ac:dyDescent="0.25">
      <c r="A501" s="21" t="s">
        <v>761</v>
      </c>
      <c r="C501" s="16" t="s">
        <v>25</v>
      </c>
      <c r="D501" s="17" t="s">
        <v>26</v>
      </c>
      <c r="E501" s="16" t="s">
        <v>2751</v>
      </c>
      <c r="F501" s="18" t="s">
        <v>2752</v>
      </c>
      <c r="G501" s="16">
        <v>1</v>
      </c>
      <c r="H501" s="19" t="s">
        <v>2753</v>
      </c>
      <c r="I501" t="str">
        <f t="shared" si="0"/>
        <v>2XL / Full Print</v>
      </c>
      <c r="J501" s="20" t="s">
        <v>2754</v>
      </c>
      <c r="K501" s="20" t="s">
        <v>2755</v>
      </c>
      <c r="L501" s="20" t="s">
        <v>2756</v>
      </c>
      <c r="M501" s="16"/>
      <c r="O501" s="1" t="s">
        <v>1145</v>
      </c>
      <c r="P501" s="18">
        <v>37934</v>
      </c>
      <c r="Q501" s="16" t="s">
        <v>211</v>
      </c>
      <c r="R501" s="16" t="s">
        <v>35</v>
      </c>
      <c r="S501" s="16">
        <v>8653980509</v>
      </c>
      <c r="T501" s="16" t="s">
        <v>212</v>
      </c>
    </row>
    <row r="502" spans="1:20" ht="13.2" hidden="1" x14ac:dyDescent="0.25">
      <c r="A502" s="15" t="s">
        <v>110</v>
      </c>
      <c r="C502" s="16" t="s">
        <v>25</v>
      </c>
      <c r="D502" s="17" t="s">
        <v>26</v>
      </c>
      <c r="E502" s="16" t="s">
        <v>2757</v>
      </c>
      <c r="F502" s="18" t="s">
        <v>2758</v>
      </c>
      <c r="G502" s="16">
        <v>1</v>
      </c>
      <c r="H502" s="19" t="s">
        <v>2759</v>
      </c>
      <c r="I502" t="str">
        <f t="shared" si="0"/>
        <v>HOODIE RAGLAN SLEEVE / XL / All Print</v>
      </c>
      <c r="J502" s="20" t="s">
        <v>2760</v>
      </c>
      <c r="K502" s="20" t="s">
        <v>2761</v>
      </c>
      <c r="L502" s="20" t="s">
        <v>2762</v>
      </c>
      <c r="M502" s="16"/>
      <c r="O502" s="1" t="s">
        <v>2763</v>
      </c>
      <c r="P502" s="18">
        <v>75956</v>
      </c>
      <c r="Q502" s="16" t="s">
        <v>151</v>
      </c>
      <c r="R502" s="16" t="s">
        <v>35</v>
      </c>
      <c r="S502" s="16">
        <v>4094230215</v>
      </c>
      <c r="T502" s="16" t="s">
        <v>152</v>
      </c>
    </row>
    <row r="503" spans="1:20" ht="13.2" hidden="1" x14ac:dyDescent="0.25">
      <c r="A503" s="15" t="s">
        <v>110</v>
      </c>
      <c r="C503" s="16" t="s">
        <v>25</v>
      </c>
      <c r="D503" s="17" t="s">
        <v>26</v>
      </c>
      <c r="E503" s="16" t="s">
        <v>2757</v>
      </c>
      <c r="F503" s="18" t="s">
        <v>2758</v>
      </c>
      <c r="G503" s="16">
        <v>1</v>
      </c>
      <c r="H503" s="19" t="s">
        <v>2764</v>
      </c>
      <c r="I503" t="str">
        <f t="shared" si="0"/>
        <v>AOP UNISEX HOODIE / XL / All Print</v>
      </c>
      <c r="J503" s="20" t="s">
        <v>2765</v>
      </c>
      <c r="K503" s="20" t="s">
        <v>2761</v>
      </c>
      <c r="L503" s="20" t="s">
        <v>2762</v>
      </c>
      <c r="M503" s="16"/>
      <c r="O503" s="1" t="s">
        <v>2763</v>
      </c>
      <c r="P503" s="18">
        <v>75956</v>
      </c>
      <c r="Q503" s="16" t="s">
        <v>151</v>
      </c>
      <c r="R503" s="16" t="s">
        <v>35</v>
      </c>
      <c r="S503" s="16">
        <v>4094230215</v>
      </c>
      <c r="T503" s="16" t="s">
        <v>152</v>
      </c>
    </row>
    <row r="504" spans="1:20" ht="13.2" hidden="1" x14ac:dyDescent="0.25">
      <c r="A504" s="30" t="s">
        <v>120</v>
      </c>
      <c r="C504" s="16" t="s">
        <v>25</v>
      </c>
      <c r="D504" s="17" t="s">
        <v>26</v>
      </c>
      <c r="E504" s="16" t="s">
        <v>2766</v>
      </c>
      <c r="F504" s="18" t="s">
        <v>2767</v>
      </c>
      <c r="G504" s="16">
        <v>1</v>
      </c>
      <c r="H504" s="19" t="s">
        <v>2768</v>
      </c>
      <c r="I504" t="str">
        <f t="shared" si="0"/>
        <v>HOODIE RAGLAN SLEEVE / M / All Print</v>
      </c>
      <c r="J504" s="20" t="s">
        <v>2769</v>
      </c>
      <c r="K504" s="20" t="s">
        <v>2770</v>
      </c>
      <c r="L504" s="20" t="s">
        <v>2771</v>
      </c>
      <c r="M504" s="16"/>
      <c r="O504" s="1" t="s">
        <v>2772</v>
      </c>
      <c r="P504" s="18">
        <v>66442</v>
      </c>
      <c r="Q504" s="16" t="s">
        <v>339</v>
      </c>
      <c r="R504" s="16" t="s">
        <v>35</v>
      </c>
      <c r="S504" s="16">
        <v>3179020486</v>
      </c>
      <c r="T504" s="16" t="s">
        <v>340</v>
      </c>
    </row>
    <row r="505" spans="1:20" ht="13.2" hidden="1" x14ac:dyDescent="0.25">
      <c r="A505" s="15" t="s">
        <v>24</v>
      </c>
      <c r="C505" s="16" t="s">
        <v>25</v>
      </c>
      <c r="D505" s="17" t="s">
        <v>26</v>
      </c>
      <c r="E505" s="16" t="s">
        <v>2773</v>
      </c>
      <c r="F505" s="18" t="s">
        <v>2774</v>
      </c>
      <c r="G505" s="16">
        <v>1</v>
      </c>
      <c r="H505" s="19" t="s">
        <v>2775</v>
      </c>
      <c r="I505" t="str">
        <f t="shared" si="0"/>
        <v>hirt - hoodie 3D #v - UNISEX T-SHIRT 3D / XL / All print</v>
      </c>
      <c r="J505" s="20" t="s">
        <v>808</v>
      </c>
      <c r="K505" s="20" t="s">
        <v>2776</v>
      </c>
      <c r="L505" s="20" t="s">
        <v>2777</v>
      </c>
      <c r="M505" s="16"/>
      <c r="O505" s="1" t="s">
        <v>2778</v>
      </c>
      <c r="P505" s="18">
        <v>65652</v>
      </c>
      <c r="Q505" s="16" t="s">
        <v>34</v>
      </c>
      <c r="R505" s="16" t="s">
        <v>35</v>
      </c>
      <c r="S505" s="16">
        <v>4172415643</v>
      </c>
      <c r="T505" s="16" t="s">
        <v>36</v>
      </c>
    </row>
    <row r="506" spans="1:20" ht="13.2" hidden="1" x14ac:dyDescent="0.25">
      <c r="A506" s="15" t="s">
        <v>110</v>
      </c>
      <c r="C506" s="16" t="s">
        <v>191</v>
      </c>
      <c r="D506" s="17" t="s">
        <v>26</v>
      </c>
      <c r="E506" s="16" t="s">
        <v>2779</v>
      </c>
      <c r="F506" s="18" t="s">
        <v>2780</v>
      </c>
      <c r="G506" s="16">
        <v>1</v>
      </c>
      <c r="H506" s="19" t="s">
        <v>2781</v>
      </c>
      <c r="I506" t="str">
        <f t="shared" si="0"/>
        <v>24X36in / All Print</v>
      </c>
      <c r="J506" s="20" t="s">
        <v>866</v>
      </c>
      <c r="K506" s="20" t="s">
        <v>2782</v>
      </c>
      <c r="L506" s="20" t="s">
        <v>2783</v>
      </c>
      <c r="M506" s="16"/>
      <c r="O506" s="1" t="s">
        <v>594</v>
      </c>
      <c r="P506" s="18">
        <v>34711</v>
      </c>
      <c r="Q506" s="16" t="s">
        <v>46</v>
      </c>
      <c r="R506" s="16" t="s">
        <v>35</v>
      </c>
      <c r="S506" s="16">
        <v>9084610978</v>
      </c>
      <c r="T506" s="16" t="s">
        <v>47</v>
      </c>
    </row>
    <row r="507" spans="1:20" ht="13.2" hidden="1" x14ac:dyDescent="0.25">
      <c r="A507" s="15" t="s">
        <v>110</v>
      </c>
      <c r="C507" s="16" t="s">
        <v>25</v>
      </c>
      <c r="D507" s="17" t="s">
        <v>26</v>
      </c>
      <c r="E507" s="16" t="s">
        <v>2784</v>
      </c>
      <c r="F507" s="18" t="s">
        <v>2785</v>
      </c>
      <c r="G507" s="16">
        <v>1</v>
      </c>
      <c r="H507" s="19" t="s">
        <v>2786</v>
      </c>
      <c r="I507" t="str">
        <f t="shared" si="0"/>
        <v>HOODIE RAGLAN SLEEVE / L / All Print</v>
      </c>
      <c r="J507" s="20" t="s">
        <v>2787</v>
      </c>
      <c r="K507" s="20" t="s">
        <v>2788</v>
      </c>
      <c r="L507" s="20" t="s">
        <v>2789</v>
      </c>
      <c r="M507" s="16"/>
      <c r="O507" s="1" t="s">
        <v>2790</v>
      </c>
      <c r="P507" s="18">
        <v>35501</v>
      </c>
      <c r="Q507" s="16" t="s">
        <v>645</v>
      </c>
      <c r="R507" s="16" t="s">
        <v>35</v>
      </c>
      <c r="S507" s="16">
        <v>6628897586</v>
      </c>
      <c r="T507" s="16" t="s">
        <v>646</v>
      </c>
    </row>
    <row r="508" spans="1:20" ht="13.2" hidden="1" x14ac:dyDescent="0.25">
      <c r="A508" s="15" t="s">
        <v>24</v>
      </c>
      <c r="C508" s="16" t="s">
        <v>61</v>
      </c>
      <c r="D508" s="17" t="s">
        <v>26</v>
      </c>
      <c r="E508" s="16" t="s">
        <v>2791</v>
      </c>
      <c r="F508" s="18" t="s">
        <v>2792</v>
      </c>
      <c r="G508" s="16">
        <v>1</v>
      </c>
      <c r="H508" s="19" t="s">
        <v>2793</v>
      </c>
      <c r="I508" t="str">
        <f t="shared" si="0"/>
        <v>Joggers #v - AOP Unisex Raglan Hoodie / XL / All Print</v>
      </c>
      <c r="J508" s="20" t="s">
        <v>2794</v>
      </c>
      <c r="K508" s="20" t="s">
        <v>2795</v>
      </c>
      <c r="L508" s="20" t="s">
        <v>2796</v>
      </c>
      <c r="M508" s="16"/>
      <c r="O508" s="1" t="s">
        <v>2797</v>
      </c>
      <c r="P508" s="18">
        <v>30204</v>
      </c>
      <c r="Q508" s="16" t="s">
        <v>286</v>
      </c>
      <c r="R508" s="16" t="s">
        <v>35</v>
      </c>
      <c r="S508" s="16">
        <v>4708173057</v>
      </c>
      <c r="T508" s="16" t="s">
        <v>287</v>
      </c>
    </row>
    <row r="509" spans="1:20" ht="13.2" hidden="1" x14ac:dyDescent="0.25">
      <c r="A509" s="15" t="s">
        <v>24</v>
      </c>
      <c r="C509" s="16" t="s">
        <v>61</v>
      </c>
      <c r="D509" s="17" t="s">
        <v>26</v>
      </c>
      <c r="E509" s="16" t="s">
        <v>2798</v>
      </c>
      <c r="F509" s="18" t="s">
        <v>2792</v>
      </c>
      <c r="G509" s="16">
        <v>1</v>
      </c>
      <c r="H509" s="19" t="s">
        <v>2799</v>
      </c>
      <c r="I509" t="str">
        <f t="shared" si="0"/>
        <v>Joggers #v - AOP Unisex Joggers / XL / All Print</v>
      </c>
      <c r="J509" s="20" t="s">
        <v>2800</v>
      </c>
      <c r="K509" s="20" t="s">
        <v>2795</v>
      </c>
      <c r="L509" s="20" t="s">
        <v>2796</v>
      </c>
      <c r="M509" s="16"/>
      <c r="O509" s="1" t="s">
        <v>2797</v>
      </c>
      <c r="P509" s="18">
        <v>30204</v>
      </c>
      <c r="Q509" s="16" t="s">
        <v>286</v>
      </c>
      <c r="R509" s="16" t="s">
        <v>35</v>
      </c>
      <c r="S509" s="16">
        <v>4708173057</v>
      </c>
      <c r="T509" s="16" t="s">
        <v>287</v>
      </c>
    </row>
    <row r="510" spans="1:20" ht="13.2" hidden="1" x14ac:dyDescent="0.25">
      <c r="A510" s="30" t="s">
        <v>120</v>
      </c>
      <c r="C510" s="16" t="s">
        <v>25</v>
      </c>
      <c r="D510" s="17" t="s">
        <v>26</v>
      </c>
      <c r="E510" s="16" t="s">
        <v>2801</v>
      </c>
      <c r="F510" s="18" t="s">
        <v>2802</v>
      </c>
      <c r="G510" s="16">
        <v>1</v>
      </c>
      <c r="H510" s="19" t="s">
        <v>2803</v>
      </c>
      <c r="I510" t="str">
        <f t="shared" si="0"/>
        <v>hirt 2D #KV - L / Black</v>
      </c>
      <c r="J510" s="20" t="s">
        <v>2804</v>
      </c>
      <c r="K510" s="20" t="s">
        <v>2805</v>
      </c>
      <c r="L510" s="20" t="s">
        <v>2806</v>
      </c>
      <c r="M510" s="16"/>
      <c r="O510" s="1" t="s">
        <v>2807</v>
      </c>
      <c r="P510" s="18">
        <v>66203</v>
      </c>
      <c r="Q510" s="16" t="s">
        <v>339</v>
      </c>
      <c r="R510" s="16" t="s">
        <v>35</v>
      </c>
      <c r="S510" s="16">
        <v>9132848296</v>
      </c>
      <c r="T510" s="16" t="s">
        <v>340</v>
      </c>
    </row>
    <row r="511" spans="1:20" ht="13.2" hidden="1" x14ac:dyDescent="0.25">
      <c r="A511" s="21" t="s">
        <v>761</v>
      </c>
      <c r="C511" s="16" t="s">
        <v>25</v>
      </c>
      <c r="D511" s="17" t="s">
        <v>26</v>
      </c>
      <c r="E511" s="16" t="s">
        <v>2808</v>
      </c>
      <c r="F511" s="18" t="s">
        <v>2809</v>
      </c>
      <c r="G511" s="16">
        <v>1</v>
      </c>
      <c r="H511" s="19" t="s">
        <v>2810</v>
      </c>
      <c r="I511" t="str">
        <f t="shared" si="0"/>
        <v>XL / Full Print</v>
      </c>
      <c r="J511" s="20" t="s">
        <v>2811</v>
      </c>
      <c r="K511" s="20" t="s">
        <v>2812</v>
      </c>
      <c r="L511" s="20" t="s">
        <v>2813</v>
      </c>
      <c r="M511" s="16"/>
      <c r="O511" s="1" t="s">
        <v>2814</v>
      </c>
      <c r="P511" s="18">
        <v>49315</v>
      </c>
      <c r="Q511" s="16" t="s">
        <v>94</v>
      </c>
      <c r="R511" s="16" t="s">
        <v>35</v>
      </c>
      <c r="S511" s="16">
        <v>6165580038</v>
      </c>
      <c r="T511" s="16" t="s">
        <v>95</v>
      </c>
    </row>
    <row r="512" spans="1:20" ht="13.2" hidden="1" x14ac:dyDescent="0.25">
      <c r="A512" s="32" t="s">
        <v>309</v>
      </c>
      <c r="C512" s="16" t="s">
        <v>25</v>
      </c>
      <c r="D512" s="17" t="s">
        <v>26</v>
      </c>
      <c r="E512" s="16" t="s">
        <v>2815</v>
      </c>
      <c r="F512" s="18" t="s">
        <v>2816</v>
      </c>
      <c r="G512" s="16">
        <v>1</v>
      </c>
      <c r="H512" s="19" t="s">
        <v>2817</v>
      </c>
      <c r="I512" t="str">
        <f t="shared" si="0"/>
        <v>AOP UNISEX HOODIE / XL / All Print</v>
      </c>
      <c r="J512" s="20" t="s">
        <v>2818</v>
      </c>
      <c r="K512" s="20" t="s">
        <v>2819</v>
      </c>
      <c r="L512" s="20" t="s">
        <v>2820</v>
      </c>
      <c r="M512" s="16"/>
      <c r="O512" s="1" t="s">
        <v>2821</v>
      </c>
      <c r="P512" s="18">
        <v>80831</v>
      </c>
      <c r="Q512" s="16" t="s">
        <v>430</v>
      </c>
      <c r="R512" s="16" t="s">
        <v>35</v>
      </c>
      <c r="S512" s="16">
        <v>7194288366</v>
      </c>
      <c r="T512" s="16" t="s">
        <v>432</v>
      </c>
    </row>
    <row r="513" spans="1:27" ht="13.2" hidden="1" x14ac:dyDescent="0.25">
      <c r="A513" s="32" t="s">
        <v>309</v>
      </c>
      <c r="C513" s="16" t="s">
        <v>25</v>
      </c>
      <c r="D513" s="17" t="s">
        <v>26</v>
      </c>
      <c r="E513" s="16" t="s">
        <v>2815</v>
      </c>
      <c r="F513" s="18" t="s">
        <v>2816</v>
      </c>
      <c r="G513" s="16">
        <v>1</v>
      </c>
      <c r="H513" s="19" t="s">
        <v>2817</v>
      </c>
      <c r="I513" t="str">
        <f t="shared" si="0"/>
        <v>AOP UNISEX HOODIE / XL / All Print</v>
      </c>
      <c r="J513" s="20" t="s">
        <v>2818</v>
      </c>
      <c r="K513" s="20" t="s">
        <v>2819</v>
      </c>
      <c r="L513" s="20" t="s">
        <v>2820</v>
      </c>
      <c r="M513" s="16"/>
      <c r="O513" s="1" t="s">
        <v>2821</v>
      </c>
      <c r="P513" s="18">
        <v>80831</v>
      </c>
      <c r="Q513" s="16" t="s">
        <v>430</v>
      </c>
      <c r="R513" s="16" t="s">
        <v>35</v>
      </c>
      <c r="S513" s="16">
        <v>7194288366</v>
      </c>
      <c r="T513" s="16" t="s">
        <v>432</v>
      </c>
    </row>
    <row r="514" spans="1:27" ht="13.2" hidden="1" x14ac:dyDescent="0.25">
      <c r="A514" s="28" t="s">
        <v>246</v>
      </c>
      <c r="C514" s="16" t="s">
        <v>25</v>
      </c>
      <c r="D514" s="17" t="s">
        <v>26</v>
      </c>
      <c r="E514" s="16" t="s">
        <v>2822</v>
      </c>
      <c r="F514" s="18" t="s">
        <v>2823</v>
      </c>
      <c r="G514" s="16">
        <v>1</v>
      </c>
      <c r="H514" s="19" t="s">
        <v>2824</v>
      </c>
      <c r="I514" t="str">
        <f t="shared" si="0"/>
        <v>hirt - XL / Full Print</v>
      </c>
      <c r="J514" s="20" t="s">
        <v>2825</v>
      </c>
      <c r="K514" s="20" t="s">
        <v>2826</v>
      </c>
      <c r="L514" s="20" t="s">
        <v>2827</v>
      </c>
      <c r="M514" s="16"/>
      <c r="O514" s="1" t="s">
        <v>2828</v>
      </c>
      <c r="P514" s="18">
        <v>39574</v>
      </c>
      <c r="Q514" s="16" t="s">
        <v>2504</v>
      </c>
      <c r="R514" s="16" t="s">
        <v>35</v>
      </c>
      <c r="S514" s="16">
        <v>2288706424</v>
      </c>
      <c r="T514" s="16" t="s">
        <v>2505</v>
      </c>
    </row>
    <row r="515" spans="1:27" ht="13.2" hidden="1" x14ac:dyDescent="0.25">
      <c r="A515" s="30" t="s">
        <v>120</v>
      </c>
      <c r="C515" s="16" t="s">
        <v>25</v>
      </c>
      <c r="D515" s="17" t="s">
        <v>26</v>
      </c>
      <c r="E515" s="16" t="s">
        <v>2829</v>
      </c>
      <c r="F515" s="18" t="s">
        <v>2830</v>
      </c>
      <c r="G515" s="16">
        <v>1</v>
      </c>
      <c r="H515" s="19" t="s">
        <v>2831</v>
      </c>
      <c r="I515" t="str">
        <f t="shared" si="0"/>
        <v>hirt #KV - 2XL / Full Print</v>
      </c>
      <c r="J515" s="20" t="s">
        <v>2832</v>
      </c>
      <c r="K515" s="20" t="s">
        <v>2833</v>
      </c>
      <c r="L515" s="20" t="s">
        <v>2834</v>
      </c>
      <c r="M515" s="16"/>
      <c r="O515" s="1" t="s">
        <v>2835</v>
      </c>
      <c r="P515" s="18">
        <v>35173</v>
      </c>
      <c r="Q515" s="16" t="s">
        <v>645</v>
      </c>
      <c r="R515" s="16" t="s">
        <v>35</v>
      </c>
      <c r="S515" s="16" t="s">
        <v>2836</v>
      </c>
      <c r="T515" s="16" t="s">
        <v>646</v>
      </c>
    </row>
    <row r="516" spans="1:27" ht="13.2" hidden="1" x14ac:dyDescent="0.25">
      <c r="A516" s="30" t="s">
        <v>120</v>
      </c>
      <c r="C516" s="16" t="s">
        <v>61</v>
      </c>
      <c r="D516" s="17" t="s">
        <v>26</v>
      </c>
      <c r="E516" s="16" t="s">
        <v>2837</v>
      </c>
      <c r="F516" s="18" t="s">
        <v>2838</v>
      </c>
      <c r="G516" s="16">
        <v>1</v>
      </c>
      <c r="H516" s="19" t="s">
        <v>2839</v>
      </c>
      <c r="I516" t="str">
        <f t="shared" si="0"/>
        <v>991 Veteran Classic Cap Head Wear #KV - One size / All print</v>
      </c>
      <c r="J516" s="20" t="s">
        <v>2840</v>
      </c>
      <c r="K516" s="20" t="s">
        <v>2841</v>
      </c>
      <c r="L516" s="20" t="s">
        <v>2842</v>
      </c>
      <c r="M516" s="16"/>
      <c r="O516" s="1" t="s">
        <v>2843</v>
      </c>
      <c r="P516" s="18">
        <v>76667</v>
      </c>
      <c r="Q516" s="16" t="s">
        <v>151</v>
      </c>
      <c r="R516" s="16" t="s">
        <v>35</v>
      </c>
      <c r="S516" s="16">
        <v>2142055977</v>
      </c>
      <c r="T516" s="16" t="s">
        <v>152</v>
      </c>
    </row>
    <row r="517" spans="1:27" ht="13.2" x14ac:dyDescent="0.25">
      <c r="A517" s="29" t="s">
        <v>201</v>
      </c>
      <c r="C517" s="16" t="s">
        <v>61</v>
      </c>
      <c r="D517" s="17" t="s">
        <v>26</v>
      </c>
      <c r="E517" s="16" t="s">
        <v>2844</v>
      </c>
      <c r="F517" s="18" t="s">
        <v>2845</v>
      </c>
      <c r="G517" s="16">
        <v>1</v>
      </c>
      <c r="H517" s="19" t="s">
        <v>2846</v>
      </c>
      <c r="I517" t="str">
        <f t="shared" si="0"/>
        <v>Unisex Joggers / M</v>
      </c>
      <c r="J517" s="20" t="s">
        <v>2847</v>
      </c>
      <c r="K517" s="20" t="s">
        <v>2848</v>
      </c>
      <c r="L517" s="20" t="s">
        <v>2849</v>
      </c>
      <c r="M517" s="16"/>
      <c r="O517" s="1" t="s">
        <v>2850</v>
      </c>
      <c r="P517" s="18">
        <v>15045</v>
      </c>
      <c r="Q517" s="16" t="s">
        <v>422</v>
      </c>
      <c r="R517" s="16" t="s">
        <v>35</v>
      </c>
      <c r="S517" s="16">
        <v>4125760449</v>
      </c>
      <c r="T517" s="16" t="s">
        <v>423</v>
      </c>
    </row>
    <row r="518" spans="1:27" ht="13.2" x14ac:dyDescent="0.25">
      <c r="A518" s="29" t="s">
        <v>201</v>
      </c>
      <c r="C518" s="16" t="s">
        <v>61</v>
      </c>
      <c r="D518" s="17" t="s">
        <v>26</v>
      </c>
      <c r="E518" s="16" t="s">
        <v>2844</v>
      </c>
      <c r="F518" s="18" t="s">
        <v>2845</v>
      </c>
      <c r="G518" s="16">
        <v>1</v>
      </c>
      <c r="H518" s="19" t="s">
        <v>2851</v>
      </c>
      <c r="I518" t="str">
        <f t="shared" si="0"/>
        <v>Unisex Raglan Hoodie / L</v>
      </c>
      <c r="J518" s="20" t="s">
        <v>2852</v>
      </c>
      <c r="K518" s="20" t="s">
        <v>2848</v>
      </c>
      <c r="L518" s="20" t="s">
        <v>2849</v>
      </c>
      <c r="M518" s="16"/>
      <c r="O518" s="1" t="s">
        <v>2850</v>
      </c>
      <c r="P518" s="18">
        <v>15045</v>
      </c>
      <c r="Q518" s="16" t="s">
        <v>422</v>
      </c>
      <c r="R518" s="16" t="s">
        <v>35</v>
      </c>
      <c r="S518" s="16">
        <v>4125760449</v>
      </c>
      <c r="T518" s="16" t="s">
        <v>423</v>
      </c>
    </row>
    <row r="519" spans="1:27" ht="13.2" hidden="1" x14ac:dyDescent="0.25">
      <c r="A519" s="15" t="s">
        <v>110</v>
      </c>
      <c r="C519" s="16" t="s">
        <v>61</v>
      </c>
      <c r="D519" s="17" t="s">
        <v>26</v>
      </c>
      <c r="E519" s="16" t="s">
        <v>2853</v>
      </c>
      <c r="F519" s="18" t="s">
        <v>2854</v>
      </c>
      <c r="G519" s="16">
        <v>1</v>
      </c>
      <c r="H519" s="19" t="s">
        <v>2855</v>
      </c>
      <c r="I519" t="str">
        <f t="shared" si="0"/>
        <v>Joggers #251021V - AOP Unisex Joggers / L / All Print</v>
      </c>
      <c r="J519" s="20" t="s">
        <v>2856</v>
      </c>
      <c r="K519" s="20" t="s">
        <v>2857</v>
      </c>
      <c r="L519" s="20" t="s">
        <v>2858</v>
      </c>
      <c r="M519" s="16"/>
      <c r="O519" s="1" t="s">
        <v>2859</v>
      </c>
      <c r="P519" s="18">
        <v>98404</v>
      </c>
      <c r="Q519" s="16" t="s">
        <v>189</v>
      </c>
      <c r="R519" s="16" t="s">
        <v>35</v>
      </c>
      <c r="S519" s="16">
        <v>2533161531</v>
      </c>
      <c r="T519" s="16" t="s">
        <v>190</v>
      </c>
    </row>
    <row r="520" spans="1:27" ht="13.2" hidden="1" x14ac:dyDescent="0.25">
      <c r="A520" s="31" t="s">
        <v>120</v>
      </c>
      <c r="B520" s="3"/>
      <c r="C520" s="23" t="s">
        <v>25</v>
      </c>
      <c r="D520" s="23" t="s">
        <v>5</v>
      </c>
      <c r="E520" s="23" t="s">
        <v>2860</v>
      </c>
      <c r="F520" s="24" t="s">
        <v>2861</v>
      </c>
      <c r="G520" s="23">
        <v>1</v>
      </c>
      <c r="H520" s="25" t="s">
        <v>2862</v>
      </c>
      <c r="I520" s="3" t="str">
        <f t="shared" si="0"/>
        <v>4XL / Full Print</v>
      </c>
      <c r="J520" s="26" t="s">
        <v>2863</v>
      </c>
      <c r="K520" s="26" t="s">
        <v>2864</v>
      </c>
      <c r="L520" s="26" t="s">
        <v>2865</v>
      </c>
      <c r="M520" s="23"/>
      <c r="N520" s="3"/>
      <c r="O520" s="27" t="s">
        <v>2866</v>
      </c>
      <c r="P520" s="24">
        <v>53402</v>
      </c>
      <c r="Q520" s="23" t="s">
        <v>1115</v>
      </c>
      <c r="R520" s="23" t="s">
        <v>35</v>
      </c>
      <c r="S520" s="23" t="s">
        <v>2867</v>
      </c>
      <c r="T520" s="23" t="s">
        <v>1116</v>
      </c>
      <c r="U520" s="3"/>
      <c r="V520" s="3"/>
      <c r="W520" s="3"/>
      <c r="X520" s="3"/>
      <c r="Y520" s="3"/>
      <c r="Z520" s="3"/>
      <c r="AA520" s="3"/>
    </row>
    <row r="521" spans="1:27" ht="13.2" hidden="1" x14ac:dyDescent="0.25">
      <c r="A521" s="28" t="s">
        <v>524</v>
      </c>
      <c r="C521" s="16" t="s">
        <v>25</v>
      </c>
      <c r="D521" s="17" t="s">
        <v>26</v>
      </c>
      <c r="E521" s="16" t="s">
        <v>2868</v>
      </c>
      <c r="F521" s="18" t="s">
        <v>2869</v>
      </c>
      <c r="G521" s="16">
        <v>1</v>
      </c>
      <c r="H521" s="19" t="s">
        <v>2870</v>
      </c>
      <c r="I521" t="str">
        <f t="shared" si="0"/>
        <v>LEGGING / M / All Print</v>
      </c>
      <c r="J521" s="20" t="s">
        <v>2871</v>
      </c>
      <c r="K521" s="20" t="s">
        <v>2872</v>
      </c>
      <c r="L521" s="20" t="s">
        <v>2873</v>
      </c>
      <c r="M521" s="16"/>
      <c r="O521" s="1" t="s">
        <v>1474</v>
      </c>
      <c r="P521" s="18">
        <v>63136</v>
      </c>
      <c r="Q521" s="16" t="s">
        <v>34</v>
      </c>
      <c r="R521" s="16" t="s">
        <v>35</v>
      </c>
      <c r="S521" s="16">
        <v>6183651567</v>
      </c>
      <c r="T521" s="16" t="s">
        <v>36</v>
      </c>
    </row>
    <row r="522" spans="1:27" ht="13.2" hidden="1" x14ac:dyDescent="0.25">
      <c r="A522" s="15" t="s">
        <v>24</v>
      </c>
      <c r="C522" s="16" t="s">
        <v>61</v>
      </c>
      <c r="D522" s="17" t="s">
        <v>26</v>
      </c>
      <c r="E522" s="16" t="s">
        <v>2868</v>
      </c>
      <c r="F522" s="18" t="s">
        <v>2869</v>
      </c>
      <c r="G522" s="16">
        <v>1</v>
      </c>
      <c r="H522" s="19" t="s">
        <v>2874</v>
      </c>
      <c r="I522" t="str">
        <f t="shared" si="0"/>
        <v>joggers 3D #v - AOP Unisex Joggers / M / All Print</v>
      </c>
      <c r="J522" s="20" t="s">
        <v>754</v>
      </c>
      <c r="K522" s="20" t="s">
        <v>2872</v>
      </c>
      <c r="L522" s="20" t="s">
        <v>2873</v>
      </c>
      <c r="M522" s="16"/>
      <c r="O522" s="1" t="s">
        <v>1474</v>
      </c>
      <c r="P522" s="18">
        <v>63136</v>
      </c>
      <c r="Q522" s="16" t="s">
        <v>34</v>
      </c>
      <c r="R522" s="16" t="s">
        <v>35</v>
      </c>
      <c r="S522" s="16">
        <v>6183651567</v>
      </c>
      <c r="T522" s="16" t="s">
        <v>36</v>
      </c>
    </row>
    <row r="523" spans="1:27" ht="13.2" hidden="1" x14ac:dyDescent="0.25">
      <c r="A523" s="15" t="s">
        <v>24</v>
      </c>
      <c r="C523" s="16" t="s">
        <v>25</v>
      </c>
      <c r="D523" s="17" t="s">
        <v>2567</v>
      </c>
      <c r="E523" s="16" t="s">
        <v>2868</v>
      </c>
      <c r="F523" s="18" t="s">
        <v>2869</v>
      </c>
      <c r="G523" s="16">
        <v>1</v>
      </c>
      <c r="H523" s="19" t="s">
        <v>2875</v>
      </c>
      <c r="I523" t="str">
        <f t="shared" si="0"/>
        <v>jogger 3d #v - AOP Unisex Raglan Zip Hoodie / M / Navy</v>
      </c>
      <c r="J523" s="20" t="s">
        <v>2876</v>
      </c>
      <c r="K523" s="20" t="s">
        <v>2872</v>
      </c>
      <c r="L523" s="20" t="s">
        <v>2873</v>
      </c>
      <c r="M523" s="16"/>
      <c r="O523" s="1" t="s">
        <v>1474</v>
      </c>
      <c r="P523" s="18">
        <v>63136</v>
      </c>
      <c r="Q523" s="16" t="s">
        <v>34</v>
      </c>
      <c r="R523" s="16" t="s">
        <v>35</v>
      </c>
      <c r="S523" s="16">
        <v>6183651567</v>
      </c>
      <c r="T523" s="16" t="s">
        <v>36</v>
      </c>
    </row>
    <row r="524" spans="1:27" ht="13.2" hidden="1" x14ac:dyDescent="0.25">
      <c r="A524" s="30" t="s">
        <v>120</v>
      </c>
      <c r="C524" s="16" t="s">
        <v>25</v>
      </c>
      <c r="D524" s="17" t="s">
        <v>26</v>
      </c>
      <c r="E524" s="16" t="s">
        <v>2877</v>
      </c>
      <c r="F524" s="18" t="s">
        <v>2878</v>
      </c>
      <c r="G524" s="16">
        <v>1</v>
      </c>
      <c r="H524" s="19" t="s">
        <v>2879</v>
      </c>
      <c r="I524" t="str">
        <f t="shared" si="0"/>
        <v>All print / 32 inches / Spare Tire Cover</v>
      </c>
      <c r="J524" s="20" t="s">
        <v>158</v>
      </c>
      <c r="K524" s="20" t="s">
        <v>2880</v>
      </c>
      <c r="L524" s="20" t="s">
        <v>2881</v>
      </c>
      <c r="M524" s="16"/>
      <c r="O524" s="1" t="s">
        <v>2882</v>
      </c>
      <c r="P524" s="18">
        <v>32461</v>
      </c>
      <c r="Q524" s="16" t="s">
        <v>46</v>
      </c>
      <c r="R524" s="16" t="s">
        <v>35</v>
      </c>
      <c r="S524" s="16">
        <v>8508997003</v>
      </c>
      <c r="T524" s="16" t="s">
        <v>47</v>
      </c>
    </row>
    <row r="525" spans="1:27" ht="13.2" hidden="1" x14ac:dyDescent="0.25">
      <c r="A525" s="29" t="s">
        <v>86</v>
      </c>
      <c r="C525" s="16" t="s">
        <v>25</v>
      </c>
      <c r="D525" s="17" t="s">
        <v>26</v>
      </c>
      <c r="E525" s="16" t="s">
        <v>2883</v>
      </c>
      <c r="F525" s="18" t="s">
        <v>2884</v>
      </c>
      <c r="G525" s="16">
        <v>1</v>
      </c>
      <c r="H525" s="19" t="s">
        <v>2885</v>
      </c>
      <c r="I525" t="str">
        <f t="shared" si="0"/>
        <v>L / Full print</v>
      </c>
      <c r="J525" s="20" t="s">
        <v>2886</v>
      </c>
      <c r="K525" s="20" t="s">
        <v>2887</v>
      </c>
      <c r="L525" s="20" t="s">
        <v>2888</v>
      </c>
      <c r="M525" s="16">
        <v>404</v>
      </c>
      <c r="O525" s="1" t="s">
        <v>2889</v>
      </c>
      <c r="P525" s="18">
        <v>33707</v>
      </c>
      <c r="Q525" s="16" t="s">
        <v>46</v>
      </c>
      <c r="R525" s="16" t="s">
        <v>35</v>
      </c>
      <c r="S525" s="16">
        <v>3522221177</v>
      </c>
      <c r="T525" s="16" t="s">
        <v>47</v>
      </c>
    </row>
    <row r="526" spans="1:27" ht="13.2" hidden="1" x14ac:dyDescent="0.25">
      <c r="A526" s="32" t="s">
        <v>2890</v>
      </c>
      <c r="C526" s="16" t="s">
        <v>61</v>
      </c>
      <c r="D526" s="17" t="s">
        <v>26</v>
      </c>
      <c r="E526" s="16" t="s">
        <v>2891</v>
      </c>
      <c r="F526" s="18" t="s">
        <v>2892</v>
      </c>
      <c r="G526" s="16">
        <v>1</v>
      </c>
      <c r="H526" s="19" t="s">
        <v>2893</v>
      </c>
      <c r="I526" t="str">
        <f t="shared" si="0"/>
        <v>Women / 9 / White</v>
      </c>
      <c r="J526" s="20" t="s">
        <v>2894</v>
      </c>
      <c r="K526" s="20" t="s">
        <v>2895</v>
      </c>
      <c r="L526" s="20" t="s">
        <v>2896</v>
      </c>
      <c r="M526" s="16"/>
      <c r="O526" s="1" t="s">
        <v>1565</v>
      </c>
      <c r="P526" s="18">
        <v>64139</v>
      </c>
      <c r="Q526" s="16" t="s">
        <v>34</v>
      </c>
      <c r="R526" s="16" t="s">
        <v>35</v>
      </c>
      <c r="S526" s="16">
        <v>8165475042</v>
      </c>
      <c r="T526" s="16" t="s">
        <v>36</v>
      </c>
    </row>
    <row r="527" spans="1:27" ht="13.2" hidden="1" x14ac:dyDescent="0.25">
      <c r="A527" s="32" t="s">
        <v>309</v>
      </c>
      <c r="C527" s="16" t="s">
        <v>25</v>
      </c>
      <c r="D527" s="17" t="s">
        <v>26</v>
      </c>
      <c r="E527" s="16" t="s">
        <v>2897</v>
      </c>
      <c r="F527" s="18" t="s">
        <v>2898</v>
      </c>
      <c r="G527" s="16">
        <v>1</v>
      </c>
      <c r="H527" s="19" t="s">
        <v>2899</v>
      </c>
      <c r="I527" t="str">
        <f t="shared" si="0"/>
        <v>2XL / Full Print</v>
      </c>
      <c r="J527" s="20" t="s">
        <v>2900</v>
      </c>
      <c r="K527" s="20" t="s">
        <v>2901</v>
      </c>
      <c r="L527" s="20" t="s">
        <v>2902</v>
      </c>
      <c r="M527" s="16"/>
      <c r="O527" s="1" t="s">
        <v>2903</v>
      </c>
      <c r="P527" s="18">
        <v>37122</v>
      </c>
      <c r="Q527" s="16" t="s">
        <v>211</v>
      </c>
      <c r="R527" s="16" t="s">
        <v>35</v>
      </c>
      <c r="S527" s="16">
        <v>6155892140</v>
      </c>
      <c r="T527" s="16" t="s">
        <v>212</v>
      </c>
    </row>
    <row r="528" spans="1:27" ht="13.2" hidden="1" x14ac:dyDescent="0.25">
      <c r="A528" s="28" t="s">
        <v>246</v>
      </c>
      <c r="C528" s="16" t="s">
        <v>25</v>
      </c>
      <c r="D528" s="17" t="s">
        <v>26</v>
      </c>
      <c r="E528" s="16" t="s">
        <v>2904</v>
      </c>
      <c r="F528" s="18" t="s">
        <v>2905</v>
      </c>
      <c r="G528" s="16">
        <v>1</v>
      </c>
      <c r="H528" s="19" t="s">
        <v>2906</v>
      </c>
      <c r="I528" t="str">
        <f t="shared" si="0"/>
        <v>L / Full Print</v>
      </c>
      <c r="J528" s="20" t="s">
        <v>2907</v>
      </c>
      <c r="K528" s="20" t="s">
        <v>2908</v>
      </c>
      <c r="L528" s="20" t="s">
        <v>2909</v>
      </c>
      <c r="M528" s="16"/>
      <c r="O528" s="1" t="s">
        <v>2910</v>
      </c>
      <c r="P528" s="18">
        <v>92071</v>
      </c>
      <c r="Q528" s="16" t="s">
        <v>546</v>
      </c>
      <c r="R528" s="16" t="s">
        <v>35</v>
      </c>
      <c r="S528" s="16">
        <v>18584491425</v>
      </c>
      <c r="T528" s="16" t="s">
        <v>547</v>
      </c>
    </row>
    <row r="529" spans="1:27" ht="13.2" hidden="1" x14ac:dyDescent="0.25">
      <c r="A529" s="32" t="s">
        <v>60</v>
      </c>
      <c r="C529" s="16" t="s">
        <v>25</v>
      </c>
      <c r="D529" s="17" t="s">
        <v>26</v>
      </c>
      <c r="E529" s="16" t="s">
        <v>2911</v>
      </c>
      <c r="F529" s="18" t="s">
        <v>2912</v>
      </c>
      <c r="G529" s="16">
        <v>1</v>
      </c>
      <c r="H529" s="19" t="s">
        <v>2913</v>
      </c>
      <c r="I529" t="str">
        <f t="shared" si="0"/>
        <v>Her king his queen Hoodie - Joggers #l - AOP Unisex Raglan Hoodie / S / All Print</v>
      </c>
      <c r="J529" s="20" t="s">
        <v>2914</v>
      </c>
      <c r="K529" s="20" t="s">
        <v>2915</v>
      </c>
      <c r="L529" s="20" t="s">
        <v>2916</v>
      </c>
      <c r="M529" s="16"/>
      <c r="O529" s="1" t="s">
        <v>2917</v>
      </c>
      <c r="P529" s="18">
        <v>39074</v>
      </c>
      <c r="Q529" s="16" t="s">
        <v>2504</v>
      </c>
      <c r="R529" s="16" t="s">
        <v>35</v>
      </c>
      <c r="S529" s="16">
        <v>6019008895</v>
      </c>
      <c r="T529" s="16" t="s">
        <v>2505</v>
      </c>
    </row>
    <row r="530" spans="1:27" ht="13.2" hidden="1" x14ac:dyDescent="0.25">
      <c r="A530" s="32" t="s">
        <v>309</v>
      </c>
      <c r="C530" s="16" t="s">
        <v>202</v>
      </c>
      <c r="D530" s="17" t="s">
        <v>26</v>
      </c>
      <c r="E530" s="16" t="s">
        <v>2918</v>
      </c>
      <c r="F530" s="18" t="s">
        <v>2919</v>
      </c>
      <c r="G530" s="16">
        <v>1</v>
      </c>
      <c r="H530" s="19" t="s">
        <v>2920</v>
      </c>
      <c r="I530" t="str">
        <f t="shared" si="0"/>
        <v>L / Black</v>
      </c>
      <c r="J530" s="20" t="s">
        <v>313</v>
      </c>
      <c r="K530" s="20" t="s">
        <v>2921</v>
      </c>
      <c r="L530" s="20" t="s">
        <v>2922</v>
      </c>
      <c r="M530" s="16"/>
      <c r="O530" s="1" t="s">
        <v>2923</v>
      </c>
      <c r="P530" s="18">
        <v>32043</v>
      </c>
      <c r="Q530" s="16" t="s">
        <v>46</v>
      </c>
      <c r="R530" s="16" t="s">
        <v>35</v>
      </c>
      <c r="S530" s="16">
        <v>3522997717</v>
      </c>
      <c r="T530" s="16" t="s">
        <v>47</v>
      </c>
    </row>
    <row r="531" spans="1:27" ht="13.2" hidden="1" x14ac:dyDescent="0.25">
      <c r="A531" s="15" t="s">
        <v>110</v>
      </c>
      <c r="C531" s="16" t="s">
        <v>61</v>
      </c>
      <c r="D531" s="17" t="s">
        <v>26</v>
      </c>
      <c r="E531" s="16" t="s">
        <v>2924</v>
      </c>
      <c r="F531" s="18" t="s">
        <v>2925</v>
      </c>
      <c r="G531" s="16">
        <v>1</v>
      </c>
      <c r="H531" s="19" t="s">
        <v>2926</v>
      </c>
      <c r="I531" t="str">
        <f t="shared" si="0"/>
        <v>XL / Full Print</v>
      </c>
      <c r="J531" s="20" t="s">
        <v>2927</v>
      </c>
      <c r="K531" s="20" t="s">
        <v>2928</v>
      </c>
      <c r="L531" s="20" t="s">
        <v>2929</v>
      </c>
      <c r="M531" s="16"/>
      <c r="O531" s="1" t="s">
        <v>2930</v>
      </c>
      <c r="P531" s="18">
        <v>99206</v>
      </c>
      <c r="Q531" s="16" t="s">
        <v>189</v>
      </c>
      <c r="R531" s="16" t="s">
        <v>35</v>
      </c>
      <c r="S531" s="16">
        <v>5098797237</v>
      </c>
      <c r="T531" s="16" t="s">
        <v>190</v>
      </c>
    </row>
    <row r="532" spans="1:27" ht="13.2" hidden="1" x14ac:dyDescent="0.25">
      <c r="A532" s="15" t="s">
        <v>110</v>
      </c>
      <c r="C532" s="16" t="s">
        <v>61</v>
      </c>
      <c r="D532" s="17" t="s">
        <v>26</v>
      </c>
      <c r="E532" s="16" t="s">
        <v>2924</v>
      </c>
      <c r="F532" s="18" t="s">
        <v>2925</v>
      </c>
      <c r="G532" s="16">
        <v>1</v>
      </c>
      <c r="H532" s="19" t="s">
        <v>2931</v>
      </c>
      <c r="I532" t="str">
        <f t="shared" si="0"/>
        <v>2XL / Full Print</v>
      </c>
      <c r="J532" s="20" t="s">
        <v>2932</v>
      </c>
      <c r="K532" s="20" t="s">
        <v>2928</v>
      </c>
      <c r="L532" s="20" t="s">
        <v>2929</v>
      </c>
      <c r="M532" s="16"/>
      <c r="O532" s="1" t="s">
        <v>2930</v>
      </c>
      <c r="P532" s="18">
        <v>99206</v>
      </c>
      <c r="Q532" s="16" t="s">
        <v>189</v>
      </c>
      <c r="R532" s="16" t="s">
        <v>35</v>
      </c>
      <c r="S532" s="16">
        <v>5098797237</v>
      </c>
      <c r="T532" s="16" t="s">
        <v>190</v>
      </c>
    </row>
    <row r="533" spans="1:27" ht="13.2" x14ac:dyDescent="0.25">
      <c r="A533" s="22" t="s">
        <v>49</v>
      </c>
      <c r="B533" s="3"/>
      <c r="C533" s="23" t="s">
        <v>61</v>
      </c>
      <c r="D533" s="23" t="s">
        <v>26</v>
      </c>
      <c r="E533" s="23" t="s">
        <v>2933</v>
      </c>
      <c r="F533" s="24" t="s">
        <v>2934</v>
      </c>
      <c r="G533" s="23">
        <v>0</v>
      </c>
      <c r="H533" s="25" t="s">
        <v>2935</v>
      </c>
      <c r="I533" s="3" t="str">
        <f t="shared" si="0"/>
        <v>Women / 10 / BLACK</v>
      </c>
      <c r="J533" s="26" t="s">
        <v>2936</v>
      </c>
      <c r="K533" s="26" t="s">
        <v>2937</v>
      </c>
      <c r="L533" s="26" t="s">
        <v>2938</v>
      </c>
      <c r="M533" s="23"/>
      <c r="N533" s="3"/>
      <c r="O533" s="27" t="s">
        <v>2939</v>
      </c>
      <c r="P533" s="24">
        <v>19904</v>
      </c>
      <c r="Q533" s="23" t="s">
        <v>138</v>
      </c>
      <c r="R533" s="23" t="s">
        <v>35</v>
      </c>
      <c r="S533" s="23">
        <v>3029432583</v>
      </c>
      <c r="T533" s="23" t="s">
        <v>139</v>
      </c>
      <c r="U533" s="3"/>
      <c r="V533" s="3"/>
      <c r="W533" s="3"/>
      <c r="X533" s="3"/>
      <c r="Y533" s="3"/>
      <c r="Z533" s="3"/>
      <c r="AA533" s="3"/>
    </row>
    <row r="534" spans="1:27" ht="13.2" hidden="1" x14ac:dyDescent="0.25">
      <c r="A534" s="15" t="s">
        <v>110</v>
      </c>
      <c r="C534" s="16" t="s">
        <v>61</v>
      </c>
      <c r="D534" s="17" t="s">
        <v>26</v>
      </c>
      <c r="E534" s="16" t="s">
        <v>2940</v>
      </c>
      <c r="F534" s="18" t="s">
        <v>2941</v>
      </c>
      <c r="G534" s="16">
        <v>1</v>
      </c>
      <c r="H534" s="19" t="s">
        <v>2942</v>
      </c>
      <c r="I534" t="str">
        <f t="shared" si="0"/>
        <v>One size / All print</v>
      </c>
      <c r="J534" s="20" t="s">
        <v>2943</v>
      </c>
      <c r="K534" s="20" t="s">
        <v>2944</v>
      </c>
      <c r="L534" s="20" t="s">
        <v>2945</v>
      </c>
      <c r="M534" s="16"/>
      <c r="O534" s="1" t="s">
        <v>2946</v>
      </c>
      <c r="P534" s="18">
        <v>60941</v>
      </c>
      <c r="Q534" s="16" t="s">
        <v>69</v>
      </c>
      <c r="R534" s="16" t="s">
        <v>35</v>
      </c>
      <c r="S534" s="16">
        <v>7087011277</v>
      </c>
      <c r="T534" s="16" t="s">
        <v>71</v>
      </c>
    </row>
    <row r="535" spans="1:27" ht="13.2" hidden="1" x14ac:dyDescent="0.25">
      <c r="A535" s="15" t="s">
        <v>110</v>
      </c>
      <c r="C535" s="16" t="s">
        <v>191</v>
      </c>
      <c r="D535" s="17" t="s">
        <v>26</v>
      </c>
      <c r="E535" s="16" t="s">
        <v>2947</v>
      </c>
      <c r="F535" s="18" t="s">
        <v>2948</v>
      </c>
      <c r="G535" s="16">
        <v>1</v>
      </c>
      <c r="H535" s="19" t="s">
        <v>2949</v>
      </c>
      <c r="I535" t="str">
        <f t="shared" si="0"/>
        <v>16X24in</v>
      </c>
      <c r="J535" s="20" t="s">
        <v>2950</v>
      </c>
      <c r="K535" s="20" t="s">
        <v>2951</v>
      </c>
      <c r="L535" s="20" t="s">
        <v>2952</v>
      </c>
      <c r="M535" s="16"/>
      <c r="O535" s="1" t="s">
        <v>150</v>
      </c>
      <c r="P535" s="18">
        <v>78250</v>
      </c>
      <c r="Q535" s="16" t="s">
        <v>151</v>
      </c>
      <c r="R535" s="16" t="s">
        <v>35</v>
      </c>
      <c r="S535" s="16">
        <v>6302406445</v>
      </c>
      <c r="T535" s="16" t="s">
        <v>152</v>
      </c>
    </row>
    <row r="536" spans="1:27" ht="13.2" hidden="1" x14ac:dyDescent="0.25">
      <c r="A536" s="15" t="s">
        <v>24</v>
      </c>
      <c r="C536" s="16" t="s">
        <v>25</v>
      </c>
      <c r="D536" s="17" t="s">
        <v>26</v>
      </c>
      <c r="E536" s="16" t="s">
        <v>2953</v>
      </c>
      <c r="F536" s="18" t="s">
        <v>2954</v>
      </c>
      <c r="G536" s="16">
        <v>1</v>
      </c>
      <c r="H536" s="19" t="s">
        <v>2955</v>
      </c>
      <c r="I536" t="str">
        <f t="shared" si="0"/>
        <v>AOP Unisex Raglan Zip Hoodie / L / All print</v>
      </c>
      <c r="J536" s="20" t="s">
        <v>842</v>
      </c>
      <c r="K536" s="20" t="s">
        <v>2956</v>
      </c>
      <c r="L536" s="20" t="s">
        <v>2957</v>
      </c>
      <c r="M536" s="16"/>
      <c r="O536" s="1" t="s">
        <v>2958</v>
      </c>
      <c r="P536" s="18">
        <v>80031</v>
      </c>
      <c r="Q536" s="16" t="s">
        <v>430</v>
      </c>
      <c r="R536" s="16" t="s">
        <v>35</v>
      </c>
      <c r="S536" s="16">
        <v>5184619047</v>
      </c>
      <c r="T536" s="16" t="s">
        <v>432</v>
      </c>
    </row>
    <row r="537" spans="1:27" ht="13.2" hidden="1" x14ac:dyDescent="0.25">
      <c r="A537" s="15" t="s">
        <v>24</v>
      </c>
      <c r="C537" s="16" t="s">
        <v>25</v>
      </c>
      <c r="D537" s="17" t="s">
        <v>26</v>
      </c>
      <c r="E537" s="16" t="s">
        <v>2959</v>
      </c>
      <c r="F537" s="18" t="s">
        <v>2960</v>
      </c>
      <c r="G537" s="16">
        <v>1</v>
      </c>
      <c r="H537" s="19" t="s">
        <v>2961</v>
      </c>
      <c r="I537" t="str">
        <f t="shared" si="0"/>
        <v>Valentine's gift for him/ her heart balloons night light - Default / All print</v>
      </c>
      <c r="J537" s="20" t="s">
        <v>1532</v>
      </c>
      <c r="K537" s="20" t="s">
        <v>2962</v>
      </c>
      <c r="L537" s="20" t="s">
        <v>2963</v>
      </c>
      <c r="M537" s="16" t="s">
        <v>2964</v>
      </c>
      <c r="O537" s="1" t="s">
        <v>2965</v>
      </c>
      <c r="P537" s="18">
        <v>93702</v>
      </c>
      <c r="Q537" s="16" t="s">
        <v>546</v>
      </c>
      <c r="R537" s="16" t="s">
        <v>35</v>
      </c>
      <c r="S537" s="16">
        <v>5597956534</v>
      </c>
      <c r="T537" s="16" t="s">
        <v>547</v>
      </c>
    </row>
    <row r="538" spans="1:27" ht="13.2" hidden="1" x14ac:dyDescent="0.25">
      <c r="A538" s="32" t="s">
        <v>60</v>
      </c>
      <c r="C538" s="16" t="s">
        <v>25</v>
      </c>
      <c r="D538" s="17" t="s">
        <v>26</v>
      </c>
      <c r="E538" s="16" t="s">
        <v>2966</v>
      </c>
      <c r="F538" s="18" t="s">
        <v>2967</v>
      </c>
      <c r="G538" s="16">
        <v>1</v>
      </c>
      <c r="H538" s="19" t="s">
        <v>2968</v>
      </c>
      <c r="I538" t="str">
        <f t="shared" si="0"/>
        <v>hirt - hoodie 3D #l - UNISEX T-SHIRT 3D / S / All print</v>
      </c>
      <c r="J538" s="20" t="s">
        <v>1290</v>
      </c>
      <c r="K538" s="20" t="s">
        <v>2969</v>
      </c>
      <c r="L538" s="20" t="s">
        <v>2970</v>
      </c>
      <c r="M538" s="16" t="s">
        <v>2971</v>
      </c>
      <c r="O538" s="1" t="s">
        <v>2972</v>
      </c>
      <c r="P538" s="18">
        <v>27215</v>
      </c>
      <c r="Q538" s="16" t="s">
        <v>1374</v>
      </c>
      <c r="R538" s="16" t="s">
        <v>35</v>
      </c>
      <c r="S538" s="16">
        <v>13369299030</v>
      </c>
      <c r="T538" s="16" t="s">
        <v>1375</v>
      </c>
    </row>
    <row r="539" spans="1:27" ht="13.2" hidden="1" x14ac:dyDescent="0.25">
      <c r="A539" s="21" t="s">
        <v>761</v>
      </c>
      <c r="C539" s="16" t="s">
        <v>61</v>
      </c>
      <c r="D539" s="17" t="s">
        <v>26</v>
      </c>
      <c r="E539" s="16" t="s">
        <v>2966</v>
      </c>
      <c r="F539" s="18" t="s">
        <v>2967</v>
      </c>
      <c r="G539" s="16">
        <v>1</v>
      </c>
      <c r="H539" s="19" t="s">
        <v>2973</v>
      </c>
      <c r="I539" t="str">
        <f t="shared" si="0"/>
        <v>Fleece Hoodie / S / All print</v>
      </c>
      <c r="J539" s="20" t="s">
        <v>2974</v>
      </c>
      <c r="K539" s="20" t="s">
        <v>2969</v>
      </c>
      <c r="L539" s="20" t="s">
        <v>2970</v>
      </c>
      <c r="M539" s="16" t="s">
        <v>2971</v>
      </c>
      <c r="O539" s="1" t="s">
        <v>2972</v>
      </c>
      <c r="P539" s="18">
        <v>27215</v>
      </c>
      <c r="Q539" s="16" t="s">
        <v>1374</v>
      </c>
      <c r="R539" s="16" t="s">
        <v>35</v>
      </c>
      <c r="S539" s="16">
        <v>13369299030</v>
      </c>
      <c r="T539" s="16" t="s">
        <v>1375</v>
      </c>
    </row>
    <row r="540" spans="1:27" ht="13.2" hidden="1" x14ac:dyDescent="0.25">
      <c r="A540" s="29" t="s">
        <v>86</v>
      </c>
      <c r="C540" s="16" t="s">
        <v>25</v>
      </c>
      <c r="D540" s="17" t="s">
        <v>26</v>
      </c>
      <c r="E540" s="16" t="s">
        <v>2975</v>
      </c>
      <c r="F540" s="18" t="s">
        <v>2976</v>
      </c>
      <c r="G540" s="16">
        <v>1</v>
      </c>
      <c r="H540" s="19" t="s">
        <v>2977</v>
      </c>
      <c r="I540" t="str">
        <f t="shared" si="0"/>
        <v>HOODIE RAGLAN SLEEVE / 2XL / All Print</v>
      </c>
      <c r="J540" s="20" t="s">
        <v>2978</v>
      </c>
      <c r="K540" s="20" t="s">
        <v>2979</v>
      </c>
      <c r="L540" s="20" t="s">
        <v>2980</v>
      </c>
      <c r="M540" s="16"/>
      <c r="O540" s="1" t="s">
        <v>2981</v>
      </c>
      <c r="P540" s="18" t="s">
        <v>2982</v>
      </c>
      <c r="Q540" s="16" t="s">
        <v>236</v>
      </c>
      <c r="R540" s="16" t="s">
        <v>237</v>
      </c>
      <c r="S540" s="16">
        <v>4185432820</v>
      </c>
      <c r="T540" s="16" t="s">
        <v>238</v>
      </c>
    </row>
    <row r="541" spans="1:27" ht="13.2" hidden="1" x14ac:dyDescent="0.25">
      <c r="A541" s="21" t="s">
        <v>548</v>
      </c>
      <c r="C541" s="16" t="s">
        <v>25</v>
      </c>
      <c r="D541" s="17" t="s">
        <v>26</v>
      </c>
      <c r="E541" s="16" t="s">
        <v>2975</v>
      </c>
      <c r="F541" s="18" t="s">
        <v>2976</v>
      </c>
      <c r="G541" s="16">
        <v>1</v>
      </c>
      <c r="H541" s="19" t="s">
        <v>2983</v>
      </c>
      <c r="I541" t="str">
        <f t="shared" si="0"/>
        <v>2XL / Full Print</v>
      </c>
      <c r="J541" s="20" t="s">
        <v>165</v>
      </c>
      <c r="K541" s="20" t="s">
        <v>2979</v>
      </c>
      <c r="L541" s="20" t="s">
        <v>2980</v>
      </c>
      <c r="M541" s="16"/>
      <c r="O541" s="1" t="s">
        <v>2981</v>
      </c>
      <c r="P541" s="18" t="s">
        <v>2982</v>
      </c>
      <c r="Q541" s="16" t="s">
        <v>236</v>
      </c>
      <c r="R541" s="16" t="s">
        <v>237</v>
      </c>
      <c r="S541" s="16">
        <v>4185432820</v>
      </c>
      <c r="T541" s="16" t="s">
        <v>238</v>
      </c>
    </row>
    <row r="542" spans="1:27" ht="13.2" hidden="1" x14ac:dyDescent="0.25">
      <c r="A542" s="15" t="s">
        <v>24</v>
      </c>
      <c r="C542" s="16" t="s">
        <v>61</v>
      </c>
      <c r="D542" s="17" t="s">
        <v>26</v>
      </c>
      <c r="E542" s="16" t="s">
        <v>2975</v>
      </c>
      <c r="F542" s="18" t="s">
        <v>2976</v>
      </c>
      <c r="G542" s="16">
        <v>1</v>
      </c>
      <c r="H542" s="19" t="s">
        <v>2984</v>
      </c>
      <c r="I542" t="str">
        <f t="shared" si="0"/>
        <v>2XL / Full Print</v>
      </c>
      <c r="J542" s="20" t="s">
        <v>97</v>
      </c>
      <c r="K542" s="20" t="s">
        <v>2979</v>
      </c>
      <c r="L542" s="20" t="s">
        <v>2980</v>
      </c>
      <c r="M542" s="16"/>
      <c r="O542" s="1" t="s">
        <v>2981</v>
      </c>
      <c r="P542" s="18" t="s">
        <v>2982</v>
      </c>
      <c r="Q542" s="16" t="s">
        <v>236</v>
      </c>
      <c r="R542" s="16" t="s">
        <v>237</v>
      </c>
      <c r="S542" s="16">
        <v>4185432820</v>
      </c>
      <c r="T542" s="16" t="s">
        <v>238</v>
      </c>
    </row>
    <row r="543" spans="1:27" ht="13.2" hidden="1" x14ac:dyDescent="0.25">
      <c r="A543" s="32" t="s">
        <v>60</v>
      </c>
      <c r="C543" s="16" t="s">
        <v>191</v>
      </c>
      <c r="D543" s="17" t="s">
        <v>26</v>
      </c>
      <c r="E543" s="16" t="s">
        <v>2985</v>
      </c>
      <c r="F543" s="18" t="s">
        <v>2986</v>
      </c>
      <c r="G543" s="16">
        <v>1</v>
      </c>
      <c r="H543" s="19" t="s">
        <v>2987</v>
      </c>
      <c r="I543" t="str">
        <f t="shared" si="0"/>
        <v>50x60 in / Full print</v>
      </c>
      <c r="J543" s="20" t="s">
        <v>452</v>
      </c>
      <c r="K543" s="20" t="s">
        <v>2988</v>
      </c>
      <c r="L543" s="20" t="s">
        <v>2989</v>
      </c>
      <c r="M543" s="16"/>
      <c r="O543" s="1" t="s">
        <v>2990</v>
      </c>
      <c r="P543" s="18">
        <v>95650</v>
      </c>
      <c r="Q543" s="16" t="s">
        <v>546</v>
      </c>
      <c r="R543" s="16" t="s">
        <v>35</v>
      </c>
      <c r="S543" s="16">
        <v>9164597813</v>
      </c>
      <c r="T543" s="16" t="s">
        <v>547</v>
      </c>
    </row>
    <row r="544" spans="1:27" ht="13.2" hidden="1" x14ac:dyDescent="0.25">
      <c r="A544" s="32" t="s">
        <v>60</v>
      </c>
      <c r="C544" s="16" t="s">
        <v>61</v>
      </c>
      <c r="D544" s="17" t="s">
        <v>26</v>
      </c>
      <c r="E544" s="16" t="s">
        <v>2991</v>
      </c>
      <c r="F544" s="18" t="s">
        <v>2992</v>
      </c>
      <c r="G544" s="16">
        <v>1</v>
      </c>
      <c r="H544" s="19" t="s">
        <v>2993</v>
      </c>
      <c r="I544" t="str">
        <f t="shared" si="0"/>
        <v>Legging 3D All Over Print #160421l - Tank Top + Legging / 2XL / ALL PRINT</v>
      </c>
      <c r="J544" s="20" t="s">
        <v>2994</v>
      </c>
      <c r="K544" s="20" t="s">
        <v>2995</v>
      </c>
      <c r="L544" s="20" t="s">
        <v>2996</v>
      </c>
      <c r="M544" s="16"/>
      <c r="O544" s="1" t="s">
        <v>996</v>
      </c>
      <c r="P544" s="18">
        <v>93306</v>
      </c>
      <c r="Q544" s="16" t="s">
        <v>546</v>
      </c>
      <c r="R544" s="16" t="s">
        <v>35</v>
      </c>
      <c r="S544" s="16">
        <v>6613306967</v>
      </c>
      <c r="T544" s="16" t="s">
        <v>547</v>
      </c>
    </row>
    <row r="545" spans="1:20" ht="13.2" hidden="1" x14ac:dyDescent="0.25">
      <c r="A545" s="29" t="s">
        <v>622</v>
      </c>
      <c r="C545" s="16" t="s">
        <v>25</v>
      </c>
      <c r="D545" s="17" t="s">
        <v>26</v>
      </c>
      <c r="E545" s="16" t="s">
        <v>2991</v>
      </c>
      <c r="F545" s="18" t="s">
        <v>2992</v>
      </c>
      <c r="G545" s="16">
        <v>1</v>
      </c>
      <c r="H545" s="19" t="s">
        <v>2997</v>
      </c>
      <c r="I545" t="str">
        <f t="shared" si="0"/>
        <v>AOP UNISEX HOODIE / 3XL / All Print</v>
      </c>
      <c r="J545" s="20" t="s">
        <v>2998</v>
      </c>
      <c r="K545" s="20" t="s">
        <v>2995</v>
      </c>
      <c r="L545" s="20" t="s">
        <v>2996</v>
      </c>
      <c r="M545" s="16"/>
      <c r="O545" s="1" t="s">
        <v>996</v>
      </c>
      <c r="P545" s="18">
        <v>93306</v>
      </c>
      <c r="Q545" s="16" t="s">
        <v>546</v>
      </c>
      <c r="R545" s="16" t="s">
        <v>35</v>
      </c>
      <c r="S545" s="16">
        <v>6613306967</v>
      </c>
      <c r="T545" s="16" t="s">
        <v>547</v>
      </c>
    </row>
    <row r="546" spans="1:20" ht="13.2" hidden="1" x14ac:dyDescent="0.25">
      <c r="A546" s="30" t="s">
        <v>120</v>
      </c>
      <c r="C546" s="16" t="s">
        <v>25</v>
      </c>
      <c r="D546" s="17" t="s">
        <v>26</v>
      </c>
      <c r="E546" s="16" t="s">
        <v>2999</v>
      </c>
      <c r="F546" s="18" t="s">
        <v>3000</v>
      </c>
      <c r="G546" s="16">
        <v>1</v>
      </c>
      <c r="H546" s="19" t="s">
        <v>2737</v>
      </c>
      <c r="I546" t="str">
        <f t="shared" si="0"/>
        <v>HOODIE RAGLAN SLEEVE / L / All Print</v>
      </c>
      <c r="J546" s="20" t="s">
        <v>2738</v>
      </c>
      <c r="K546" s="20" t="s">
        <v>3001</v>
      </c>
      <c r="L546" s="20" t="s">
        <v>3002</v>
      </c>
      <c r="M546" s="16"/>
      <c r="O546" s="1" t="s">
        <v>3003</v>
      </c>
      <c r="P546" s="18">
        <v>80751</v>
      </c>
      <c r="Q546" s="16" t="s">
        <v>430</v>
      </c>
      <c r="R546" s="16" t="s">
        <v>35</v>
      </c>
      <c r="S546" s="16" t="s">
        <v>3004</v>
      </c>
      <c r="T546" s="16" t="s">
        <v>432</v>
      </c>
    </row>
    <row r="547" spans="1:20" ht="13.2" hidden="1" x14ac:dyDescent="0.25">
      <c r="A547" s="30" t="s">
        <v>120</v>
      </c>
      <c r="C547" s="16" t="s">
        <v>191</v>
      </c>
      <c r="D547" s="17" t="s">
        <v>26</v>
      </c>
      <c r="E547" s="16" t="s">
        <v>3005</v>
      </c>
      <c r="F547" s="18" t="s">
        <v>3006</v>
      </c>
      <c r="G547" s="16">
        <v>1</v>
      </c>
      <c r="H547" s="19" t="s">
        <v>3007</v>
      </c>
      <c r="I547" t="str">
        <f t="shared" si="0"/>
        <v>50x60 in</v>
      </c>
      <c r="J547" s="20" t="s">
        <v>686</v>
      </c>
      <c r="K547" s="20" t="s">
        <v>3008</v>
      </c>
      <c r="L547" s="20" t="s">
        <v>3009</v>
      </c>
      <c r="M547" s="16"/>
      <c r="O547" s="1" t="s">
        <v>3010</v>
      </c>
      <c r="P547" s="18">
        <v>34222</v>
      </c>
      <c r="Q547" s="16" t="s">
        <v>46</v>
      </c>
      <c r="R547" s="16" t="s">
        <v>35</v>
      </c>
      <c r="S547" s="16">
        <v>9417305325</v>
      </c>
      <c r="T547" s="16" t="s">
        <v>47</v>
      </c>
    </row>
    <row r="548" spans="1:20" ht="13.2" hidden="1" x14ac:dyDescent="0.25">
      <c r="A548" s="32" t="s">
        <v>60</v>
      </c>
      <c r="C548" s="16" t="s">
        <v>25</v>
      </c>
      <c r="D548" s="17" t="s">
        <v>26</v>
      </c>
      <c r="E548" s="16" t="s">
        <v>3011</v>
      </c>
      <c r="F548" s="18" t="s">
        <v>3012</v>
      </c>
      <c r="G548" s="16">
        <v>1</v>
      </c>
      <c r="H548" s="19" t="s">
        <v>3013</v>
      </c>
      <c r="I548" t="str">
        <f t="shared" si="0"/>
        <v>AOP Unisex Raglan Hoodie / XL / All print</v>
      </c>
      <c r="J548" s="20" t="s">
        <v>3014</v>
      </c>
      <c r="K548" s="20" t="s">
        <v>3015</v>
      </c>
      <c r="L548" s="20" t="s">
        <v>3016</v>
      </c>
      <c r="M548" s="16" t="s">
        <v>3017</v>
      </c>
      <c r="O548" s="1" t="s">
        <v>2631</v>
      </c>
      <c r="P548" s="18">
        <v>80906</v>
      </c>
      <c r="Q548" s="16" t="s">
        <v>430</v>
      </c>
      <c r="R548" s="16" t="s">
        <v>35</v>
      </c>
      <c r="S548" s="16">
        <v>7196614362</v>
      </c>
      <c r="T548" s="16" t="s">
        <v>432</v>
      </c>
    </row>
    <row r="549" spans="1:20" ht="13.2" hidden="1" x14ac:dyDescent="0.25">
      <c r="A549" s="29" t="s">
        <v>86</v>
      </c>
      <c r="C549" s="16" t="s">
        <v>25</v>
      </c>
      <c r="D549" s="17" t="s">
        <v>26</v>
      </c>
      <c r="E549" s="16" t="s">
        <v>3018</v>
      </c>
      <c r="F549" s="18" t="s">
        <v>3019</v>
      </c>
      <c r="G549" s="16">
        <v>1</v>
      </c>
      <c r="H549" s="19" t="s">
        <v>3020</v>
      </c>
      <c r="I549" t="str">
        <f t="shared" si="0"/>
        <v>All print / 32 inches</v>
      </c>
      <c r="J549" s="20" t="s">
        <v>158</v>
      </c>
      <c r="K549" s="20" t="s">
        <v>3021</v>
      </c>
      <c r="L549" s="20" t="s">
        <v>3022</v>
      </c>
      <c r="M549" s="16"/>
      <c r="O549" s="1" t="s">
        <v>1114</v>
      </c>
      <c r="P549" s="18">
        <v>42134</v>
      </c>
      <c r="Q549" s="16" t="s">
        <v>226</v>
      </c>
      <c r="R549" s="16" t="s">
        <v>35</v>
      </c>
      <c r="S549" s="16">
        <f>12707765735</f>
        <v>12707765735</v>
      </c>
      <c r="T549" s="16" t="s">
        <v>227</v>
      </c>
    </row>
    <row r="550" spans="1:20" ht="13.2" hidden="1" x14ac:dyDescent="0.25">
      <c r="A550" s="29" t="s">
        <v>86</v>
      </c>
      <c r="C550" s="16" t="s">
        <v>25</v>
      </c>
      <c r="D550" s="17" t="s">
        <v>26</v>
      </c>
      <c r="E550" s="16" t="s">
        <v>3023</v>
      </c>
      <c r="F550" s="18" t="s">
        <v>3024</v>
      </c>
      <c r="G550" s="16">
        <v>1</v>
      </c>
      <c r="H550" s="19" t="s">
        <v>3025</v>
      </c>
      <c r="I550" t="str">
        <f t="shared" si="0"/>
        <v>hirt 3d - XL / All print</v>
      </c>
      <c r="J550" s="20" t="s">
        <v>3026</v>
      </c>
      <c r="K550" s="20" t="s">
        <v>3027</v>
      </c>
      <c r="L550" s="20" t="s">
        <v>3028</v>
      </c>
      <c r="M550" s="16"/>
      <c r="O550" s="1" t="s">
        <v>1935</v>
      </c>
      <c r="P550" s="18">
        <v>34476</v>
      </c>
      <c r="Q550" s="16" t="s">
        <v>46</v>
      </c>
      <c r="R550" s="16" t="s">
        <v>35</v>
      </c>
      <c r="S550" s="16">
        <v>3523623030</v>
      </c>
      <c r="T550" s="16" t="s">
        <v>47</v>
      </c>
    </row>
    <row r="551" spans="1:20" ht="13.2" hidden="1" x14ac:dyDescent="0.25">
      <c r="A551" s="29" t="s">
        <v>86</v>
      </c>
      <c r="C551" s="16" t="s">
        <v>25</v>
      </c>
      <c r="D551" s="17" t="s">
        <v>26</v>
      </c>
      <c r="E551" s="16" t="s">
        <v>3023</v>
      </c>
      <c r="F551" s="18" t="s">
        <v>3024</v>
      </c>
      <c r="G551" s="16">
        <v>1</v>
      </c>
      <c r="H551" s="19" t="s">
        <v>3029</v>
      </c>
      <c r="I551" t="str">
        <f t="shared" si="0"/>
        <v>hirt 3d - 2XL / All print</v>
      </c>
      <c r="J551" s="20" t="s">
        <v>3030</v>
      </c>
      <c r="K551" s="20" t="s">
        <v>3027</v>
      </c>
      <c r="L551" s="20" t="s">
        <v>3028</v>
      </c>
      <c r="M551" s="16"/>
      <c r="O551" s="1" t="s">
        <v>1935</v>
      </c>
      <c r="P551" s="18">
        <v>34476</v>
      </c>
      <c r="Q551" s="16" t="s">
        <v>46</v>
      </c>
      <c r="R551" s="16" t="s">
        <v>35</v>
      </c>
      <c r="S551" s="16">
        <v>3523623030</v>
      </c>
      <c r="T551" s="16" t="s">
        <v>47</v>
      </c>
    </row>
    <row r="552" spans="1:20" ht="13.2" hidden="1" x14ac:dyDescent="0.25">
      <c r="A552" s="30" t="s">
        <v>120</v>
      </c>
      <c r="C552" s="16" t="s">
        <v>25</v>
      </c>
      <c r="D552" s="17" t="s">
        <v>26</v>
      </c>
      <c r="E552" s="16" t="s">
        <v>3031</v>
      </c>
      <c r="F552" s="18" t="s">
        <v>3032</v>
      </c>
      <c r="G552" s="16">
        <v>1</v>
      </c>
      <c r="H552" s="19" t="s">
        <v>3033</v>
      </c>
      <c r="I552" t="str">
        <f t="shared" si="0"/>
        <v>3XL / Full Print</v>
      </c>
      <c r="J552" s="20" t="s">
        <v>3034</v>
      </c>
      <c r="K552" s="20" t="s">
        <v>3035</v>
      </c>
      <c r="L552" s="20" t="s">
        <v>3036</v>
      </c>
      <c r="M552" s="16"/>
      <c r="O552" s="1" t="s">
        <v>3037</v>
      </c>
      <c r="P552" s="18">
        <v>33547</v>
      </c>
      <c r="Q552" s="16" t="s">
        <v>46</v>
      </c>
      <c r="R552" s="16" t="s">
        <v>35</v>
      </c>
      <c r="S552" s="16">
        <v>8135717069</v>
      </c>
      <c r="T552" s="16" t="s">
        <v>47</v>
      </c>
    </row>
    <row r="553" spans="1:20" ht="13.2" hidden="1" x14ac:dyDescent="0.25">
      <c r="A553" s="15" t="s">
        <v>110</v>
      </c>
      <c r="C553" s="16" t="s">
        <v>191</v>
      </c>
      <c r="D553" s="17" t="s">
        <v>26</v>
      </c>
      <c r="E553" s="16" t="s">
        <v>3038</v>
      </c>
      <c r="F553" s="18" t="s">
        <v>3039</v>
      </c>
      <c r="G553" s="16">
        <v>1</v>
      </c>
      <c r="H553" s="19" t="s">
        <v>2781</v>
      </c>
      <c r="I553" t="str">
        <f t="shared" si="0"/>
        <v>24X36in / All Print</v>
      </c>
      <c r="J553" s="20" t="s">
        <v>866</v>
      </c>
      <c r="K553" s="20" t="s">
        <v>3040</v>
      </c>
      <c r="L553" s="20" t="s">
        <v>3041</v>
      </c>
      <c r="M553" s="16"/>
      <c r="O553" s="1" t="s">
        <v>3042</v>
      </c>
      <c r="P553" s="18">
        <v>10992</v>
      </c>
      <c r="Q553" s="16" t="s">
        <v>305</v>
      </c>
      <c r="R553" s="16" t="s">
        <v>35</v>
      </c>
      <c r="S553" s="16">
        <v>8455700068</v>
      </c>
      <c r="T553" s="16" t="s">
        <v>306</v>
      </c>
    </row>
    <row r="554" spans="1:20" ht="13.2" hidden="1" x14ac:dyDescent="0.25">
      <c r="A554" s="15" t="s">
        <v>24</v>
      </c>
      <c r="C554" s="16" t="s">
        <v>25</v>
      </c>
      <c r="D554" s="17" t="s">
        <v>26</v>
      </c>
      <c r="E554" s="16" t="s">
        <v>3043</v>
      </c>
      <c r="F554" s="18" t="s">
        <v>3044</v>
      </c>
      <c r="G554" s="16">
        <v>1</v>
      </c>
      <c r="H554" s="19" t="s">
        <v>3045</v>
      </c>
      <c r="I554" t="str">
        <f t="shared" si="0"/>
        <v>HOODIE RAGLAN SLEEVE / S / All Print</v>
      </c>
      <c r="J554" s="20" t="s">
        <v>1312</v>
      </c>
      <c r="K554" s="20" t="s">
        <v>3046</v>
      </c>
      <c r="L554" s="20" t="s">
        <v>3047</v>
      </c>
      <c r="M554" s="16"/>
      <c r="O554" s="1" t="s">
        <v>3048</v>
      </c>
      <c r="P554" s="18">
        <v>63123</v>
      </c>
      <c r="Q554" s="16" t="s">
        <v>34</v>
      </c>
      <c r="R554" s="16" t="s">
        <v>35</v>
      </c>
      <c r="S554" s="16">
        <v>3144226752</v>
      </c>
      <c r="T554" s="16" t="s">
        <v>36</v>
      </c>
    </row>
    <row r="555" spans="1:20" ht="13.2" hidden="1" x14ac:dyDescent="0.25">
      <c r="A555" s="21" t="s">
        <v>263</v>
      </c>
      <c r="C555" s="16" t="s">
        <v>25</v>
      </c>
      <c r="D555" s="17" t="s">
        <v>26</v>
      </c>
      <c r="E555" s="16" t="s">
        <v>3049</v>
      </c>
      <c r="F555" s="18" t="s">
        <v>3050</v>
      </c>
      <c r="G555" s="16">
        <v>1</v>
      </c>
      <c r="H555" s="19" t="s">
        <v>3051</v>
      </c>
      <c r="I555" t="str">
        <f t="shared" si="0"/>
        <v>AOP UNISEX HOODIE ZIP-UP / L / All Print</v>
      </c>
      <c r="J555" s="20" t="s">
        <v>3052</v>
      </c>
      <c r="K555" s="20" t="s">
        <v>3053</v>
      </c>
      <c r="L555" s="20" t="s">
        <v>3054</v>
      </c>
      <c r="M555" s="16"/>
      <c r="O555" s="1" t="s">
        <v>3055</v>
      </c>
      <c r="P555" s="18">
        <v>99352</v>
      </c>
      <c r="Q555" s="16" t="s">
        <v>189</v>
      </c>
      <c r="R555" s="16" t="s">
        <v>35</v>
      </c>
      <c r="S555" s="16">
        <v>5095548968</v>
      </c>
      <c r="T555" s="16" t="s">
        <v>190</v>
      </c>
    </row>
    <row r="556" spans="1:20" ht="13.2" hidden="1" x14ac:dyDescent="0.25">
      <c r="A556" s="30" t="s">
        <v>120</v>
      </c>
      <c r="C556" s="16" t="s">
        <v>191</v>
      </c>
      <c r="D556" s="17" t="s">
        <v>26</v>
      </c>
      <c r="E556" s="16" t="s">
        <v>3056</v>
      </c>
      <c r="F556" s="18" t="s">
        <v>3057</v>
      </c>
      <c r="G556" s="16">
        <v>1</v>
      </c>
      <c r="H556" s="19" t="s">
        <v>3058</v>
      </c>
      <c r="I556" t="str">
        <f t="shared" si="0"/>
        <v>12X18in / All print</v>
      </c>
      <c r="J556" s="20" t="s">
        <v>3059</v>
      </c>
      <c r="K556" s="20" t="s">
        <v>3060</v>
      </c>
      <c r="L556" s="20" t="s">
        <v>3061</v>
      </c>
      <c r="M556" s="16"/>
      <c r="O556" s="1" t="s">
        <v>3062</v>
      </c>
      <c r="P556" s="18">
        <v>6078</v>
      </c>
      <c r="Q556" s="16" t="s">
        <v>82</v>
      </c>
      <c r="R556" s="16" t="s">
        <v>35</v>
      </c>
      <c r="S556" s="16">
        <v>7189860564</v>
      </c>
      <c r="T556" s="16" t="s">
        <v>83</v>
      </c>
    </row>
    <row r="557" spans="1:20" ht="13.2" hidden="1" x14ac:dyDescent="0.25">
      <c r="A557" s="30" t="s">
        <v>120</v>
      </c>
      <c r="C557" s="16" t="s">
        <v>25</v>
      </c>
      <c r="D557" s="17" t="s">
        <v>26</v>
      </c>
      <c r="E557" s="16" t="s">
        <v>3063</v>
      </c>
      <c r="F557" s="18" t="s">
        <v>3064</v>
      </c>
      <c r="G557" s="16">
        <v>1</v>
      </c>
      <c r="H557" s="19" t="s">
        <v>3065</v>
      </c>
      <c r="I557" t="str">
        <f t="shared" si="0"/>
        <v>hirt 3D #KV - 2XL / Full Print</v>
      </c>
      <c r="J557" s="20" t="s">
        <v>3066</v>
      </c>
      <c r="K557" s="20" t="s">
        <v>3067</v>
      </c>
      <c r="L557" s="20" t="s">
        <v>3068</v>
      </c>
      <c r="M557" s="16"/>
      <c r="O557" s="1" t="s">
        <v>3069</v>
      </c>
      <c r="P557" s="18">
        <v>30259</v>
      </c>
      <c r="Q557" s="16" t="s">
        <v>286</v>
      </c>
      <c r="R557" s="16" t="s">
        <v>35</v>
      </c>
      <c r="S557" s="16">
        <v>6788774530</v>
      </c>
      <c r="T557" s="16" t="s">
        <v>287</v>
      </c>
    </row>
    <row r="558" spans="1:20" ht="13.2" hidden="1" x14ac:dyDescent="0.25">
      <c r="A558" s="15" t="s">
        <v>24</v>
      </c>
      <c r="C558" s="16" t="s">
        <v>25</v>
      </c>
      <c r="D558" s="17" t="s">
        <v>26</v>
      </c>
      <c r="E558" s="16" t="s">
        <v>3070</v>
      </c>
      <c r="F558" s="18" t="s">
        <v>3071</v>
      </c>
      <c r="G558" s="16">
        <v>1</v>
      </c>
      <c r="H558" s="19" t="s">
        <v>3072</v>
      </c>
      <c r="I558" t="str">
        <f t="shared" si="0"/>
        <v>hirt - Unisex Short Sleeve Classic Tee / Black / 2XL</v>
      </c>
      <c r="J558" s="20" t="s">
        <v>3073</v>
      </c>
      <c r="K558" s="20" t="s">
        <v>3074</v>
      </c>
      <c r="L558" s="20" t="s">
        <v>3075</v>
      </c>
      <c r="M558" s="16"/>
      <c r="O558" s="1" t="s">
        <v>3076</v>
      </c>
      <c r="P558" s="18">
        <v>93275</v>
      </c>
      <c r="Q558" s="16" t="s">
        <v>546</v>
      </c>
      <c r="R558" s="16" t="s">
        <v>35</v>
      </c>
      <c r="S558" s="16">
        <v>5596361720</v>
      </c>
      <c r="T558" s="16" t="s">
        <v>547</v>
      </c>
    </row>
    <row r="559" spans="1:20" ht="13.2" x14ac:dyDescent="0.25">
      <c r="A559" s="21" t="s">
        <v>49</v>
      </c>
      <c r="C559" s="16" t="s">
        <v>25</v>
      </c>
      <c r="D559" s="17" t="s">
        <v>26</v>
      </c>
      <c r="E559" s="16" t="s">
        <v>3077</v>
      </c>
      <c r="F559" s="18" t="s">
        <v>3078</v>
      </c>
      <c r="G559" s="16">
        <v>3</v>
      </c>
      <c r="H559" s="19" t="s">
        <v>3079</v>
      </c>
      <c r="I559" t="str">
        <f t="shared" si="0"/>
        <v>XL / Full Print</v>
      </c>
      <c r="J559" s="20" t="s">
        <v>3080</v>
      </c>
      <c r="K559" s="20" t="s">
        <v>3081</v>
      </c>
      <c r="L559" s="20" t="s">
        <v>3082</v>
      </c>
      <c r="M559" s="16"/>
      <c r="O559" s="1" t="s">
        <v>3083</v>
      </c>
      <c r="P559" s="18">
        <v>48312</v>
      </c>
      <c r="Q559" s="16" t="s">
        <v>94</v>
      </c>
      <c r="R559" s="16" t="s">
        <v>35</v>
      </c>
      <c r="S559" s="16">
        <v>2488921980</v>
      </c>
      <c r="T559" s="16" t="s">
        <v>95</v>
      </c>
    </row>
    <row r="560" spans="1:20" ht="13.2" x14ac:dyDescent="0.25">
      <c r="A560" s="21" t="s">
        <v>49</v>
      </c>
      <c r="C560" s="16" t="s">
        <v>25</v>
      </c>
      <c r="D560" s="17" t="s">
        <v>26</v>
      </c>
      <c r="E560" s="16" t="s">
        <v>3077</v>
      </c>
      <c r="F560" s="18" t="s">
        <v>3078</v>
      </c>
      <c r="G560" s="16">
        <v>1</v>
      </c>
      <c r="H560" s="19" t="s">
        <v>3084</v>
      </c>
      <c r="I560" t="str">
        <f t="shared" si="0"/>
        <v>M / Full Print</v>
      </c>
      <c r="J560" s="20" t="s">
        <v>3085</v>
      </c>
      <c r="K560" s="20" t="s">
        <v>3081</v>
      </c>
      <c r="L560" s="20" t="s">
        <v>3082</v>
      </c>
      <c r="M560" s="16"/>
      <c r="O560" s="1" t="s">
        <v>3083</v>
      </c>
      <c r="P560" s="18">
        <v>48312</v>
      </c>
      <c r="Q560" s="16" t="s">
        <v>94</v>
      </c>
      <c r="R560" s="16" t="s">
        <v>35</v>
      </c>
      <c r="S560" s="16">
        <v>2488921980</v>
      </c>
      <c r="T560" s="16" t="s">
        <v>95</v>
      </c>
    </row>
    <row r="561" spans="1:27" ht="13.2" x14ac:dyDescent="0.25">
      <c r="A561" s="32" t="s">
        <v>456</v>
      </c>
      <c r="C561" s="16" t="s">
        <v>61</v>
      </c>
      <c r="D561" s="17" t="s">
        <v>26</v>
      </c>
      <c r="E561" s="16" t="s">
        <v>3086</v>
      </c>
      <c r="F561" s="18" t="s">
        <v>3087</v>
      </c>
      <c r="G561" s="16">
        <v>1</v>
      </c>
      <c r="H561" s="19" t="s">
        <v>3088</v>
      </c>
      <c r="I561" t="str">
        <f t="shared" si="0"/>
        <v>Fleece hoodie / XL / All print</v>
      </c>
      <c r="J561" s="20" t="s">
        <v>3089</v>
      </c>
      <c r="K561" s="20" t="s">
        <v>3090</v>
      </c>
      <c r="L561" s="20" t="s">
        <v>3091</v>
      </c>
      <c r="M561" s="16"/>
      <c r="O561" s="1" t="s">
        <v>1850</v>
      </c>
      <c r="P561" s="18">
        <v>6825</v>
      </c>
      <c r="Q561" s="16" t="s">
        <v>82</v>
      </c>
      <c r="R561" s="16" t="s">
        <v>35</v>
      </c>
      <c r="S561" s="16">
        <v>2032493363</v>
      </c>
      <c r="T561" s="16" t="s">
        <v>83</v>
      </c>
    </row>
    <row r="562" spans="1:27" ht="13.2" hidden="1" x14ac:dyDescent="0.25">
      <c r="A562" s="22" t="s">
        <v>24</v>
      </c>
      <c r="B562" s="3"/>
      <c r="C562" s="23" t="s">
        <v>25</v>
      </c>
      <c r="D562" s="23" t="s">
        <v>5</v>
      </c>
      <c r="E562" s="23" t="s">
        <v>3092</v>
      </c>
      <c r="F562" s="24" t="s">
        <v>3071</v>
      </c>
      <c r="G562" s="23">
        <v>1</v>
      </c>
      <c r="H562" s="25" t="s">
        <v>3072</v>
      </c>
      <c r="I562" s="3" t="str">
        <f t="shared" si="0"/>
        <v>hirt - Unisex Short Sleeve Classic Tee / Black / 2XL</v>
      </c>
      <c r="J562" s="26" t="s">
        <v>3073</v>
      </c>
      <c r="K562" s="26" t="s">
        <v>3074</v>
      </c>
      <c r="L562" s="26" t="s">
        <v>3075</v>
      </c>
      <c r="M562" s="23"/>
      <c r="N562" s="3"/>
      <c r="O562" s="27" t="s">
        <v>3076</v>
      </c>
      <c r="P562" s="24">
        <v>93275</v>
      </c>
      <c r="Q562" s="23" t="s">
        <v>546</v>
      </c>
      <c r="R562" s="23" t="s">
        <v>35</v>
      </c>
      <c r="S562" s="23">
        <v>5596361720</v>
      </c>
      <c r="T562" s="23" t="s">
        <v>547</v>
      </c>
      <c r="U562" s="3"/>
      <c r="V562" s="3"/>
      <c r="W562" s="3"/>
      <c r="X562" s="3"/>
      <c r="Y562" s="3"/>
      <c r="Z562" s="3"/>
      <c r="AA562" s="3"/>
    </row>
    <row r="563" spans="1:27" ht="13.2" hidden="1" x14ac:dyDescent="0.25">
      <c r="A563" s="32" t="s">
        <v>60</v>
      </c>
      <c r="C563" s="16" t="s">
        <v>25</v>
      </c>
      <c r="D563" s="17" t="s">
        <v>26</v>
      </c>
      <c r="E563" s="16" t="s">
        <v>3093</v>
      </c>
      <c r="F563" s="18" t="s">
        <v>3094</v>
      </c>
      <c r="G563" s="16">
        <v>1</v>
      </c>
      <c r="H563" s="19" t="s">
        <v>3095</v>
      </c>
      <c r="I563" t="str">
        <f t="shared" si="0"/>
        <v>HOODIE RAGLAN SLEEVE / L / All Print</v>
      </c>
      <c r="J563" s="20" t="s">
        <v>2663</v>
      </c>
      <c r="K563" s="20" t="s">
        <v>3096</v>
      </c>
      <c r="L563" s="20" t="s">
        <v>3097</v>
      </c>
      <c r="M563" s="16"/>
      <c r="O563" s="1" t="s">
        <v>3098</v>
      </c>
      <c r="P563" s="18">
        <v>98531</v>
      </c>
      <c r="Q563" s="16" t="s">
        <v>189</v>
      </c>
      <c r="R563" s="16" t="s">
        <v>35</v>
      </c>
      <c r="S563" s="16">
        <v>15642047694</v>
      </c>
      <c r="T563" s="16" t="s">
        <v>190</v>
      </c>
    </row>
    <row r="564" spans="1:27" ht="13.2" hidden="1" x14ac:dyDescent="0.25">
      <c r="A564" s="28" t="s">
        <v>246</v>
      </c>
      <c r="C564" s="16" t="s">
        <v>61</v>
      </c>
      <c r="D564" s="17" t="s">
        <v>26</v>
      </c>
      <c r="E564" s="16" t="s">
        <v>3099</v>
      </c>
      <c r="F564" s="18" t="s">
        <v>3100</v>
      </c>
      <c r="G564" s="16">
        <v>1</v>
      </c>
      <c r="H564" s="19" t="s">
        <v>3101</v>
      </c>
      <c r="I564" t="str">
        <f t="shared" si="0"/>
        <v>Joggers Leggings - AOP Premium Leggings / S / All Print</v>
      </c>
      <c r="J564" s="20" t="s">
        <v>3102</v>
      </c>
      <c r="K564" s="20" t="s">
        <v>3103</v>
      </c>
      <c r="L564" s="20" t="s">
        <v>3104</v>
      </c>
      <c r="M564" s="16"/>
      <c r="O564" s="1" t="s">
        <v>3105</v>
      </c>
      <c r="P564" s="18">
        <v>56438</v>
      </c>
      <c r="Q564" s="16" t="s">
        <v>963</v>
      </c>
      <c r="R564" s="16" t="s">
        <v>35</v>
      </c>
      <c r="S564" s="16">
        <f t="shared" ref="S564:S567" si="4">12185410382</f>
        <v>12185410382</v>
      </c>
      <c r="T564" s="16" t="s">
        <v>964</v>
      </c>
    </row>
    <row r="565" spans="1:27" ht="13.2" hidden="1" x14ac:dyDescent="0.25">
      <c r="A565" s="28" t="s">
        <v>246</v>
      </c>
      <c r="C565" s="16" t="s">
        <v>61</v>
      </c>
      <c r="D565" s="17" t="s">
        <v>26</v>
      </c>
      <c r="E565" s="16" t="s">
        <v>3099</v>
      </c>
      <c r="F565" s="18" t="s">
        <v>3100</v>
      </c>
      <c r="G565" s="16">
        <v>1</v>
      </c>
      <c r="H565" s="19" t="s">
        <v>3106</v>
      </c>
      <c r="I565" t="str">
        <f t="shared" si="0"/>
        <v>Joggers Leggings - AOP Unisex Joggers / M / All Print</v>
      </c>
      <c r="J565" s="20" t="s">
        <v>3107</v>
      </c>
      <c r="K565" s="20" t="s">
        <v>3103</v>
      </c>
      <c r="L565" s="20" t="s">
        <v>3104</v>
      </c>
      <c r="M565" s="16"/>
      <c r="O565" s="1" t="s">
        <v>3105</v>
      </c>
      <c r="P565" s="18">
        <v>56438</v>
      </c>
      <c r="Q565" s="16" t="s">
        <v>963</v>
      </c>
      <c r="R565" s="16" t="s">
        <v>35</v>
      </c>
      <c r="S565" s="16">
        <f t="shared" si="4"/>
        <v>12185410382</v>
      </c>
      <c r="T565" s="16" t="s">
        <v>964</v>
      </c>
    </row>
    <row r="566" spans="1:27" ht="13.2" hidden="1" x14ac:dyDescent="0.25">
      <c r="A566" s="28" t="s">
        <v>246</v>
      </c>
      <c r="C566" s="16" t="s">
        <v>61</v>
      </c>
      <c r="D566" s="17" t="s">
        <v>26</v>
      </c>
      <c r="E566" s="16" t="s">
        <v>3099</v>
      </c>
      <c r="F566" s="18" t="s">
        <v>3100</v>
      </c>
      <c r="G566" s="16">
        <v>1</v>
      </c>
      <c r="H566" s="19" t="s">
        <v>3108</v>
      </c>
      <c r="I566" t="str">
        <f t="shared" si="0"/>
        <v>Joggers Leggings - AOP Unisex Raglan Hoodie / M / All Print</v>
      </c>
      <c r="J566" s="20" t="s">
        <v>3109</v>
      </c>
      <c r="K566" s="20" t="s">
        <v>3103</v>
      </c>
      <c r="L566" s="20" t="s">
        <v>3104</v>
      </c>
      <c r="M566" s="16"/>
      <c r="O566" s="1" t="s">
        <v>3105</v>
      </c>
      <c r="P566" s="18">
        <v>56438</v>
      </c>
      <c r="Q566" s="16" t="s">
        <v>963</v>
      </c>
      <c r="R566" s="16" t="s">
        <v>35</v>
      </c>
      <c r="S566" s="16">
        <f t="shared" si="4"/>
        <v>12185410382</v>
      </c>
      <c r="T566" s="16" t="s">
        <v>964</v>
      </c>
    </row>
    <row r="567" spans="1:27" ht="13.2" hidden="1" x14ac:dyDescent="0.25">
      <c r="A567" s="28" t="s">
        <v>246</v>
      </c>
      <c r="C567" s="16" t="s">
        <v>61</v>
      </c>
      <c r="D567" s="17" t="s">
        <v>26</v>
      </c>
      <c r="E567" s="16" t="s">
        <v>3099</v>
      </c>
      <c r="F567" s="18" t="s">
        <v>3100</v>
      </c>
      <c r="G567" s="16">
        <v>1</v>
      </c>
      <c r="H567" s="19" t="s">
        <v>3110</v>
      </c>
      <c r="I567" t="str">
        <f t="shared" si="0"/>
        <v>Joggers Leggings - AOP Unisex Raglan Hoodie / S / All Print</v>
      </c>
      <c r="J567" s="20" t="s">
        <v>3111</v>
      </c>
      <c r="K567" s="20" t="s">
        <v>3103</v>
      </c>
      <c r="L567" s="20" t="s">
        <v>3104</v>
      </c>
      <c r="M567" s="16"/>
      <c r="O567" s="1" t="s">
        <v>3105</v>
      </c>
      <c r="P567" s="18">
        <v>56438</v>
      </c>
      <c r="Q567" s="16" t="s">
        <v>963</v>
      </c>
      <c r="R567" s="16" t="s">
        <v>35</v>
      </c>
      <c r="S567" s="16">
        <f t="shared" si="4"/>
        <v>12185410382</v>
      </c>
      <c r="T567" s="16" t="s">
        <v>964</v>
      </c>
    </row>
    <row r="568" spans="1:27" ht="13.2" hidden="1" x14ac:dyDescent="0.25">
      <c r="A568" s="28" t="s">
        <v>246</v>
      </c>
      <c r="C568" s="16" t="s">
        <v>61</v>
      </c>
      <c r="D568" s="17" t="s">
        <v>26</v>
      </c>
      <c r="E568" s="16" t="s">
        <v>3112</v>
      </c>
      <c r="F568" s="18" t="s">
        <v>3113</v>
      </c>
      <c r="G568" s="16">
        <v>1</v>
      </c>
      <c r="H568" s="19" t="s">
        <v>3114</v>
      </c>
      <c r="I568" t="str">
        <f t="shared" si="0"/>
        <v>One size / All print</v>
      </c>
      <c r="J568" s="20" t="s">
        <v>3115</v>
      </c>
      <c r="K568" s="20" t="s">
        <v>3116</v>
      </c>
      <c r="L568" s="20" t="s">
        <v>3117</v>
      </c>
      <c r="M568" s="16"/>
      <c r="O568" s="1" t="s">
        <v>3118</v>
      </c>
      <c r="P568" s="18">
        <v>47598</v>
      </c>
      <c r="Q568" s="16" t="s">
        <v>57</v>
      </c>
      <c r="R568" s="16" t="s">
        <v>35</v>
      </c>
      <c r="S568" s="16">
        <v>8127893047</v>
      </c>
      <c r="T568" s="16" t="s">
        <v>59</v>
      </c>
    </row>
    <row r="569" spans="1:27" ht="13.2" hidden="1" x14ac:dyDescent="0.25">
      <c r="A569" s="30" t="s">
        <v>120</v>
      </c>
      <c r="C569" s="16" t="s">
        <v>61</v>
      </c>
      <c r="D569" s="17" t="s">
        <v>26</v>
      </c>
      <c r="E569" s="16" t="s">
        <v>3119</v>
      </c>
      <c r="F569" s="18" t="s">
        <v>3120</v>
      </c>
      <c r="G569" s="16">
        <v>1</v>
      </c>
      <c r="H569" s="19" t="s">
        <v>2839</v>
      </c>
      <c r="I569" t="str">
        <f t="shared" si="0"/>
        <v>991 Veteran Classic Cap Head Wear #KV - One size / All print</v>
      </c>
      <c r="J569" s="20" t="s">
        <v>2840</v>
      </c>
      <c r="K569" s="20" t="s">
        <v>3121</v>
      </c>
      <c r="L569" s="20" t="s">
        <v>3122</v>
      </c>
      <c r="M569" s="16"/>
      <c r="O569" s="1" t="s">
        <v>3123</v>
      </c>
      <c r="P569" s="18">
        <v>88240</v>
      </c>
      <c r="Q569" s="16" t="s">
        <v>910</v>
      </c>
      <c r="R569" s="16" t="s">
        <v>35</v>
      </c>
      <c r="S569" s="16">
        <v>9152404388</v>
      </c>
      <c r="T569" s="16" t="s">
        <v>911</v>
      </c>
    </row>
    <row r="570" spans="1:27" ht="13.2" hidden="1" x14ac:dyDescent="0.25">
      <c r="A570" s="32" t="s">
        <v>60</v>
      </c>
      <c r="C570" s="16" t="s">
        <v>25</v>
      </c>
      <c r="D570" s="17" t="s">
        <v>26</v>
      </c>
      <c r="E570" s="16" t="s">
        <v>3124</v>
      </c>
      <c r="F570" s="18" t="s">
        <v>3125</v>
      </c>
      <c r="G570" s="16">
        <v>1</v>
      </c>
      <c r="H570" s="19" t="s">
        <v>3126</v>
      </c>
      <c r="I570" t="str">
        <f t="shared" si="0"/>
        <v>HOODIE RAGLAN SLEEVE / 2XL / All Print</v>
      </c>
      <c r="J570" s="20" t="s">
        <v>2663</v>
      </c>
      <c r="K570" s="20" t="s">
        <v>3127</v>
      </c>
      <c r="L570" s="20" t="s">
        <v>3128</v>
      </c>
      <c r="M570" s="16"/>
      <c r="O570" s="1" t="s">
        <v>3129</v>
      </c>
      <c r="P570" s="18">
        <v>60403</v>
      </c>
      <c r="Q570" s="16" t="s">
        <v>69</v>
      </c>
      <c r="R570" s="16" t="s">
        <v>35</v>
      </c>
      <c r="S570" s="16">
        <v>8157916252</v>
      </c>
      <c r="T570" s="16" t="s">
        <v>71</v>
      </c>
    </row>
    <row r="571" spans="1:27" ht="13.2" hidden="1" x14ac:dyDescent="0.25">
      <c r="A571" s="21" t="s">
        <v>548</v>
      </c>
      <c r="C571" s="16" t="s">
        <v>25</v>
      </c>
      <c r="D571" s="17" t="s">
        <v>26</v>
      </c>
      <c r="E571" s="16" t="s">
        <v>3124</v>
      </c>
      <c r="F571" s="18" t="s">
        <v>3125</v>
      </c>
      <c r="G571" s="16">
        <v>1</v>
      </c>
      <c r="H571" s="19" t="s">
        <v>3130</v>
      </c>
      <c r="I571" t="str">
        <f t="shared" si="0"/>
        <v>HOODIE RAGLAN SLEEVE / S / All Print</v>
      </c>
      <c r="J571" s="20" t="s">
        <v>3131</v>
      </c>
      <c r="K571" s="20" t="s">
        <v>3127</v>
      </c>
      <c r="L571" s="20" t="s">
        <v>3128</v>
      </c>
      <c r="M571" s="16"/>
      <c r="O571" s="1" t="s">
        <v>3129</v>
      </c>
      <c r="P571" s="18">
        <v>60403</v>
      </c>
      <c r="Q571" s="16" t="s">
        <v>69</v>
      </c>
      <c r="R571" s="16" t="s">
        <v>35</v>
      </c>
      <c r="S571" s="16">
        <v>8157916252</v>
      </c>
      <c r="T571" s="16" t="s">
        <v>71</v>
      </c>
    </row>
    <row r="572" spans="1:27" ht="13.2" hidden="1" x14ac:dyDescent="0.25">
      <c r="A572" s="30" t="s">
        <v>120</v>
      </c>
      <c r="C572" s="16" t="s">
        <v>25</v>
      </c>
      <c r="D572" s="17" t="s">
        <v>26</v>
      </c>
      <c r="E572" s="16" t="s">
        <v>3132</v>
      </c>
      <c r="F572" s="18" t="s">
        <v>3133</v>
      </c>
      <c r="G572" s="16">
        <v>1</v>
      </c>
      <c r="H572" s="19" t="s">
        <v>3134</v>
      </c>
      <c r="I572" t="str">
        <f t="shared" si="0"/>
        <v>AOP Unisex Raglan Hoodie / XL / All print</v>
      </c>
      <c r="J572" s="20" t="s">
        <v>808</v>
      </c>
      <c r="K572" s="20" t="s">
        <v>3135</v>
      </c>
      <c r="L572" s="20" t="s">
        <v>3136</v>
      </c>
      <c r="M572" s="16"/>
      <c r="O572" s="1" t="s">
        <v>3137</v>
      </c>
      <c r="P572" s="18">
        <v>17366</v>
      </c>
      <c r="Q572" s="16" t="s">
        <v>422</v>
      </c>
      <c r="R572" s="16" t="s">
        <v>35</v>
      </c>
      <c r="S572" s="16">
        <v>7177798555</v>
      </c>
      <c r="T572" s="16" t="s">
        <v>423</v>
      </c>
    </row>
    <row r="573" spans="1:27" ht="13.2" hidden="1" x14ac:dyDescent="0.25">
      <c r="A573" s="21" t="s">
        <v>38</v>
      </c>
      <c r="C573" s="16" t="s">
        <v>25</v>
      </c>
      <c r="D573" s="17" t="s">
        <v>3138</v>
      </c>
      <c r="E573" s="16" t="s">
        <v>3139</v>
      </c>
      <c r="F573" s="18" t="s">
        <v>3140</v>
      </c>
      <c r="G573" s="16">
        <v>1</v>
      </c>
      <c r="H573" s="19" t="s">
        <v>2711</v>
      </c>
      <c r="I573" t="str">
        <f t="shared" si="0"/>
        <v>AOP Unisex Raglan Hoodie / 3XL / All print</v>
      </c>
      <c r="J573" s="20" t="s">
        <v>42</v>
      </c>
      <c r="K573" s="20" t="s">
        <v>3141</v>
      </c>
      <c r="L573" s="20" t="s">
        <v>3142</v>
      </c>
      <c r="M573" s="16"/>
      <c r="O573" s="1" t="s">
        <v>1177</v>
      </c>
      <c r="P573" s="18">
        <v>85225</v>
      </c>
      <c r="Q573" s="16" t="s">
        <v>447</v>
      </c>
      <c r="R573" s="16" t="s">
        <v>35</v>
      </c>
      <c r="S573" s="16">
        <v>4804917602</v>
      </c>
      <c r="T573" s="16" t="s">
        <v>448</v>
      </c>
    </row>
    <row r="574" spans="1:27" ht="13.2" hidden="1" x14ac:dyDescent="0.25">
      <c r="A574" s="29" t="s">
        <v>386</v>
      </c>
      <c r="C574" s="16" t="s">
        <v>61</v>
      </c>
      <c r="D574" s="17" t="s">
        <v>26</v>
      </c>
      <c r="E574" s="16" t="s">
        <v>3143</v>
      </c>
      <c r="F574" s="18" t="s">
        <v>3144</v>
      </c>
      <c r="G574" s="16">
        <v>1</v>
      </c>
      <c r="H574" s="19" t="s">
        <v>3145</v>
      </c>
      <c r="I574" t="str">
        <f t="shared" si="0"/>
        <v>S / Full Print</v>
      </c>
      <c r="J574" s="20" t="s">
        <v>3146</v>
      </c>
      <c r="K574" s="20" t="s">
        <v>3147</v>
      </c>
      <c r="L574" s="20" t="s">
        <v>3148</v>
      </c>
      <c r="M574" s="16"/>
      <c r="O574" s="1" t="s">
        <v>2503</v>
      </c>
      <c r="P574" s="18">
        <v>39507</v>
      </c>
      <c r="Q574" s="16" t="s">
        <v>2504</v>
      </c>
      <c r="R574" s="16" t="s">
        <v>35</v>
      </c>
      <c r="S574" s="16">
        <v>2282341465</v>
      </c>
      <c r="T574" s="16" t="s">
        <v>2505</v>
      </c>
    </row>
    <row r="575" spans="1:27" ht="13.2" hidden="1" x14ac:dyDescent="0.25">
      <c r="A575" s="29" t="s">
        <v>386</v>
      </c>
      <c r="C575" s="16" t="s">
        <v>61</v>
      </c>
      <c r="D575" s="17" t="s">
        <v>26</v>
      </c>
      <c r="E575" s="16" t="s">
        <v>3143</v>
      </c>
      <c r="F575" s="18" t="s">
        <v>3144</v>
      </c>
      <c r="G575" s="16">
        <v>1</v>
      </c>
      <c r="H575" s="19" t="s">
        <v>3149</v>
      </c>
      <c r="I575" t="str">
        <f t="shared" si="0"/>
        <v>L / Full Print</v>
      </c>
      <c r="J575" s="20" t="s">
        <v>3150</v>
      </c>
      <c r="K575" s="20" t="s">
        <v>3147</v>
      </c>
      <c r="L575" s="20" t="s">
        <v>3148</v>
      </c>
      <c r="M575" s="16"/>
      <c r="O575" s="1" t="s">
        <v>2503</v>
      </c>
      <c r="P575" s="18">
        <v>39507</v>
      </c>
      <c r="Q575" s="16" t="s">
        <v>2504</v>
      </c>
      <c r="R575" s="16" t="s">
        <v>35</v>
      </c>
      <c r="S575" s="16">
        <v>2282341465</v>
      </c>
      <c r="T575" s="16" t="s">
        <v>2505</v>
      </c>
    </row>
    <row r="576" spans="1:27" ht="13.2" hidden="1" x14ac:dyDescent="0.25">
      <c r="A576" s="32" t="s">
        <v>60</v>
      </c>
      <c r="C576" s="16" t="s">
        <v>25</v>
      </c>
      <c r="D576" s="17" t="s">
        <v>26</v>
      </c>
      <c r="E576" s="16" t="s">
        <v>3151</v>
      </c>
      <c r="F576" s="18" t="s">
        <v>3152</v>
      </c>
      <c r="G576" s="16">
        <v>1</v>
      </c>
      <c r="H576" s="19" t="s">
        <v>3153</v>
      </c>
      <c r="I576" t="str">
        <f t="shared" si="0"/>
        <v>XL / Black Red</v>
      </c>
      <c r="J576" s="20" t="s">
        <v>3154</v>
      </c>
      <c r="K576" s="20" t="s">
        <v>3155</v>
      </c>
      <c r="L576" s="20" t="s">
        <v>3156</v>
      </c>
      <c r="M576" s="16"/>
      <c r="O576" s="1" t="s">
        <v>1308</v>
      </c>
      <c r="P576" s="18">
        <v>70441</v>
      </c>
      <c r="Q576" s="16" t="s">
        <v>1258</v>
      </c>
      <c r="R576" s="16" t="s">
        <v>35</v>
      </c>
      <c r="S576" s="16">
        <v>9855149866</v>
      </c>
      <c r="T576" s="16" t="s">
        <v>1259</v>
      </c>
    </row>
    <row r="577" spans="1:27" ht="13.2" hidden="1" x14ac:dyDescent="0.25">
      <c r="A577" s="32" t="s">
        <v>60</v>
      </c>
      <c r="C577" s="16" t="s">
        <v>25</v>
      </c>
      <c r="D577" s="17" t="s">
        <v>26</v>
      </c>
      <c r="E577" s="16" t="s">
        <v>3151</v>
      </c>
      <c r="F577" s="18" t="s">
        <v>3152</v>
      </c>
      <c r="G577" s="16">
        <v>1</v>
      </c>
      <c r="H577" s="19" t="s">
        <v>3157</v>
      </c>
      <c r="I577" t="str">
        <f t="shared" si="0"/>
        <v>XL / Black Blue</v>
      </c>
      <c r="J577" s="20" t="s">
        <v>3154</v>
      </c>
      <c r="K577" s="20" t="s">
        <v>3155</v>
      </c>
      <c r="L577" s="20" t="s">
        <v>3156</v>
      </c>
      <c r="M577" s="16"/>
      <c r="O577" s="1" t="s">
        <v>1308</v>
      </c>
      <c r="P577" s="18">
        <v>70441</v>
      </c>
      <c r="Q577" s="16" t="s">
        <v>1258</v>
      </c>
      <c r="R577" s="16" t="s">
        <v>35</v>
      </c>
      <c r="S577" s="16">
        <v>9855149866</v>
      </c>
      <c r="T577" s="16" t="s">
        <v>1259</v>
      </c>
    </row>
    <row r="578" spans="1:27" ht="13.2" hidden="1" x14ac:dyDescent="0.25">
      <c r="A578" s="15" t="s">
        <v>24</v>
      </c>
      <c r="C578" s="16" t="s">
        <v>25</v>
      </c>
      <c r="D578" s="17" t="s">
        <v>26</v>
      </c>
      <c r="E578" s="16" t="s">
        <v>3151</v>
      </c>
      <c r="F578" s="18" t="s">
        <v>3152</v>
      </c>
      <c r="G578" s="16">
        <v>1</v>
      </c>
      <c r="H578" s="19" t="s">
        <v>3158</v>
      </c>
      <c r="I578" t="str">
        <f t="shared" si="0"/>
        <v>XL / Gray</v>
      </c>
      <c r="J578" s="20" t="s">
        <v>3159</v>
      </c>
      <c r="K578" s="20" t="s">
        <v>3155</v>
      </c>
      <c r="L578" s="20" t="s">
        <v>3156</v>
      </c>
      <c r="M578" s="16"/>
      <c r="O578" s="1" t="s">
        <v>1308</v>
      </c>
      <c r="P578" s="18">
        <v>70441</v>
      </c>
      <c r="Q578" s="16" t="s">
        <v>1258</v>
      </c>
      <c r="R578" s="16" t="s">
        <v>35</v>
      </c>
      <c r="S578" s="16">
        <v>9855149866</v>
      </c>
      <c r="T578" s="16" t="s">
        <v>1259</v>
      </c>
    </row>
    <row r="579" spans="1:27" ht="13.2" hidden="1" x14ac:dyDescent="0.25">
      <c r="A579" s="30" t="s">
        <v>120</v>
      </c>
      <c r="C579" s="16" t="s">
        <v>25</v>
      </c>
      <c r="D579" s="17" t="s">
        <v>26</v>
      </c>
      <c r="E579" s="16" t="s">
        <v>3160</v>
      </c>
      <c r="F579" s="18" t="s">
        <v>3161</v>
      </c>
      <c r="G579" s="16">
        <v>1</v>
      </c>
      <c r="H579" s="19" t="s">
        <v>3162</v>
      </c>
      <c r="I579" t="str">
        <f t="shared" si="0"/>
        <v>Shorts / M / Full Print</v>
      </c>
      <c r="J579" s="20" t="s">
        <v>3163</v>
      </c>
      <c r="K579" s="20" t="s">
        <v>3164</v>
      </c>
      <c r="L579" s="20" t="s">
        <v>3165</v>
      </c>
      <c r="M579" s="16"/>
      <c r="O579" s="1" t="s">
        <v>777</v>
      </c>
      <c r="P579" s="18">
        <v>44129</v>
      </c>
      <c r="Q579" s="16" t="s">
        <v>105</v>
      </c>
      <c r="R579" s="16" t="s">
        <v>35</v>
      </c>
      <c r="S579" s="16">
        <f>14405239460</f>
        <v>14405239460</v>
      </c>
      <c r="T579" s="16" t="s">
        <v>107</v>
      </c>
    </row>
    <row r="580" spans="1:27" ht="13.2" hidden="1" x14ac:dyDescent="0.25">
      <c r="A580" s="15" t="s">
        <v>24</v>
      </c>
      <c r="C580" s="16" t="s">
        <v>25</v>
      </c>
      <c r="D580" s="17" t="s">
        <v>26</v>
      </c>
      <c r="E580" s="16" t="s">
        <v>3166</v>
      </c>
      <c r="F580" s="18" t="s">
        <v>3167</v>
      </c>
      <c r="G580" s="16">
        <v>1</v>
      </c>
      <c r="H580" s="19" t="s">
        <v>3168</v>
      </c>
      <c r="I580" t="str">
        <f t="shared" si="0"/>
        <v>AOP Unisex Raglan Hoodie / 2XL / Full print</v>
      </c>
      <c r="J580" s="20" t="s">
        <v>1201</v>
      </c>
      <c r="K580" s="20" t="s">
        <v>3169</v>
      </c>
      <c r="L580" s="20" t="s">
        <v>3170</v>
      </c>
      <c r="M580" s="16"/>
      <c r="O580" s="1" t="s">
        <v>3171</v>
      </c>
      <c r="P580" s="18">
        <v>46142</v>
      </c>
      <c r="Q580" s="16" t="s">
        <v>57</v>
      </c>
      <c r="R580" s="16" t="s">
        <v>35</v>
      </c>
      <c r="S580" s="16">
        <v>8124310583</v>
      </c>
      <c r="T580" s="16" t="s">
        <v>59</v>
      </c>
    </row>
    <row r="581" spans="1:27" ht="13.2" hidden="1" x14ac:dyDescent="0.25">
      <c r="A581" s="15" t="s">
        <v>24</v>
      </c>
      <c r="C581" s="16" t="s">
        <v>25</v>
      </c>
      <c r="D581" s="17" t="s">
        <v>26</v>
      </c>
      <c r="E581" s="16" t="s">
        <v>3172</v>
      </c>
      <c r="F581" s="18" t="s">
        <v>3167</v>
      </c>
      <c r="G581" s="16">
        <v>1</v>
      </c>
      <c r="H581" s="19" t="s">
        <v>3173</v>
      </c>
      <c r="I581" t="str">
        <f t="shared" si="0"/>
        <v>AOP Unisex Raglan Hoodie / 2XL / All print</v>
      </c>
      <c r="J581" s="20" t="s">
        <v>1205</v>
      </c>
      <c r="K581" s="20" t="s">
        <v>3169</v>
      </c>
      <c r="L581" s="20" t="s">
        <v>3170</v>
      </c>
      <c r="M581" s="16"/>
      <c r="O581" s="1" t="s">
        <v>3171</v>
      </c>
      <c r="P581" s="18">
        <v>46142</v>
      </c>
      <c r="Q581" s="16" t="s">
        <v>57</v>
      </c>
      <c r="R581" s="16" t="s">
        <v>35</v>
      </c>
      <c r="S581" s="16">
        <v>8124310583</v>
      </c>
      <c r="T581" s="16" t="s">
        <v>59</v>
      </c>
    </row>
    <row r="582" spans="1:27" ht="13.2" hidden="1" x14ac:dyDescent="0.25">
      <c r="A582" s="15" t="s">
        <v>24</v>
      </c>
      <c r="C582" s="16" t="s">
        <v>25</v>
      </c>
      <c r="D582" s="17" t="s">
        <v>26</v>
      </c>
      <c r="E582" s="16" t="s">
        <v>3172</v>
      </c>
      <c r="F582" s="18" t="s">
        <v>3167</v>
      </c>
      <c r="G582" s="16">
        <v>1</v>
      </c>
      <c r="H582" s="19" t="s">
        <v>3174</v>
      </c>
      <c r="I582" t="str">
        <f t="shared" si="0"/>
        <v>hirt 3D #v - 2XL / Full Print</v>
      </c>
      <c r="J582" s="20" t="s">
        <v>3175</v>
      </c>
      <c r="K582" s="20" t="s">
        <v>3169</v>
      </c>
      <c r="L582" s="20" t="s">
        <v>3170</v>
      </c>
      <c r="M582" s="16"/>
      <c r="O582" s="1" t="s">
        <v>3171</v>
      </c>
      <c r="P582" s="18">
        <v>46142</v>
      </c>
      <c r="Q582" s="16" t="s">
        <v>57</v>
      </c>
      <c r="R582" s="16" t="s">
        <v>35</v>
      </c>
      <c r="S582" s="16">
        <v>8124310583</v>
      </c>
      <c r="T582" s="16" t="s">
        <v>59</v>
      </c>
    </row>
    <row r="583" spans="1:27" ht="13.2" hidden="1" x14ac:dyDescent="0.25">
      <c r="A583" s="15" t="s">
        <v>24</v>
      </c>
      <c r="C583" s="16" t="s">
        <v>25</v>
      </c>
      <c r="D583" s="17" t="s">
        <v>26</v>
      </c>
      <c r="E583" s="16" t="s">
        <v>3172</v>
      </c>
      <c r="F583" s="18" t="s">
        <v>3167</v>
      </c>
      <c r="G583" s="16">
        <v>1</v>
      </c>
      <c r="H583" s="19" t="s">
        <v>3176</v>
      </c>
      <c r="I583" t="str">
        <f t="shared" si="0"/>
        <v>Don't mess with this postal worker hoodie 3D #v - AOP Unisex Raglan Hoodie / 2XL / All print</v>
      </c>
      <c r="J583" s="20" t="s">
        <v>3177</v>
      </c>
      <c r="K583" s="20" t="s">
        <v>3169</v>
      </c>
      <c r="L583" s="20" t="s">
        <v>3170</v>
      </c>
      <c r="M583" s="16"/>
      <c r="O583" s="1" t="s">
        <v>3171</v>
      </c>
      <c r="P583" s="18">
        <v>46142</v>
      </c>
      <c r="Q583" s="16" t="s">
        <v>57</v>
      </c>
      <c r="R583" s="16" t="s">
        <v>35</v>
      </c>
      <c r="S583" s="16">
        <v>8124310583</v>
      </c>
      <c r="T583" s="16" t="s">
        <v>59</v>
      </c>
    </row>
    <row r="584" spans="1:27" ht="13.2" hidden="1" x14ac:dyDescent="0.25">
      <c r="A584" s="15" t="s">
        <v>24</v>
      </c>
      <c r="C584" s="16" t="s">
        <v>25</v>
      </c>
      <c r="D584" s="17" t="s">
        <v>26</v>
      </c>
      <c r="E584" s="16" t="s">
        <v>3172</v>
      </c>
      <c r="F584" s="18" t="s">
        <v>3167</v>
      </c>
      <c r="G584" s="16">
        <v>1</v>
      </c>
      <c r="H584" s="19" t="s">
        <v>3178</v>
      </c>
      <c r="I584" t="str">
        <f t="shared" si="0"/>
        <v>AOP Unisex Raglan Hoodie / 2XL / All print</v>
      </c>
      <c r="J584" s="20" t="s">
        <v>3179</v>
      </c>
      <c r="K584" s="20" t="s">
        <v>3169</v>
      </c>
      <c r="L584" s="20" t="s">
        <v>3170</v>
      </c>
      <c r="M584" s="16"/>
      <c r="O584" s="1" t="s">
        <v>3171</v>
      </c>
      <c r="P584" s="18">
        <v>46142</v>
      </c>
      <c r="Q584" s="16" t="s">
        <v>57</v>
      </c>
      <c r="R584" s="16" t="s">
        <v>35</v>
      </c>
      <c r="S584" s="16">
        <v>8124310583</v>
      </c>
      <c r="T584" s="16" t="s">
        <v>59</v>
      </c>
    </row>
    <row r="585" spans="1:27" ht="13.2" hidden="1" x14ac:dyDescent="0.25">
      <c r="A585" s="29" t="s">
        <v>86</v>
      </c>
      <c r="C585" s="16" t="s">
        <v>25</v>
      </c>
      <c r="D585" s="17" t="s">
        <v>26</v>
      </c>
      <c r="E585" s="16" t="s">
        <v>3172</v>
      </c>
      <c r="F585" s="18" t="s">
        <v>3167</v>
      </c>
      <c r="G585" s="16">
        <v>1</v>
      </c>
      <c r="H585" s="19" t="s">
        <v>3180</v>
      </c>
      <c r="I585" t="str">
        <f t="shared" si="0"/>
        <v>hirt #151121h - 2XL / Full print</v>
      </c>
      <c r="J585" s="20" t="s">
        <v>3181</v>
      </c>
      <c r="K585" s="20" t="s">
        <v>3169</v>
      </c>
      <c r="L585" s="20" t="s">
        <v>3170</v>
      </c>
      <c r="M585" s="16"/>
      <c r="O585" s="1" t="s">
        <v>3171</v>
      </c>
      <c r="P585" s="18">
        <v>46142</v>
      </c>
      <c r="Q585" s="16" t="s">
        <v>57</v>
      </c>
      <c r="R585" s="16" t="s">
        <v>35</v>
      </c>
      <c r="S585" s="16">
        <v>8124310583</v>
      </c>
      <c r="T585" s="16" t="s">
        <v>59</v>
      </c>
    </row>
    <row r="586" spans="1:27" ht="13.2" hidden="1" x14ac:dyDescent="0.25">
      <c r="A586" s="29" t="s">
        <v>86</v>
      </c>
      <c r="C586" s="16" t="s">
        <v>25</v>
      </c>
      <c r="D586" s="17" t="s">
        <v>26</v>
      </c>
      <c r="E586" s="16" t="s">
        <v>3172</v>
      </c>
      <c r="F586" s="18" t="s">
        <v>3167</v>
      </c>
      <c r="G586" s="16">
        <v>1</v>
      </c>
      <c r="H586" s="19" t="s">
        <v>3180</v>
      </c>
      <c r="I586" t="str">
        <f t="shared" si="0"/>
        <v>hirt #151121h - 2XL / Full print</v>
      </c>
      <c r="J586" s="20" t="s">
        <v>3181</v>
      </c>
      <c r="K586" s="20" t="s">
        <v>3169</v>
      </c>
      <c r="L586" s="20" t="s">
        <v>3170</v>
      </c>
      <c r="M586" s="16"/>
      <c r="O586" s="1" t="s">
        <v>3171</v>
      </c>
      <c r="P586" s="18">
        <v>46142</v>
      </c>
      <c r="Q586" s="16" t="s">
        <v>57</v>
      </c>
      <c r="R586" s="16" t="s">
        <v>35</v>
      </c>
      <c r="S586" s="16">
        <v>8124310583</v>
      </c>
      <c r="T586" s="16" t="s">
        <v>59</v>
      </c>
    </row>
    <row r="587" spans="1:27" ht="13.2" hidden="1" x14ac:dyDescent="0.25">
      <c r="A587" s="15" t="s">
        <v>24</v>
      </c>
      <c r="C587" s="16" t="s">
        <v>25</v>
      </c>
      <c r="D587" s="17" t="s">
        <v>26</v>
      </c>
      <c r="E587" s="16" t="s">
        <v>3172</v>
      </c>
      <c r="F587" s="18" t="s">
        <v>3167</v>
      </c>
      <c r="G587" s="16">
        <v>1</v>
      </c>
      <c r="H587" s="19" t="s">
        <v>3182</v>
      </c>
      <c r="I587" t="str">
        <f t="shared" si="0"/>
        <v>hirt 3D - 2XL / Full Print</v>
      </c>
      <c r="J587" s="20" t="s">
        <v>3183</v>
      </c>
      <c r="K587" s="20" t="s">
        <v>3169</v>
      </c>
      <c r="L587" s="20" t="s">
        <v>3170</v>
      </c>
      <c r="M587" s="16"/>
      <c r="O587" s="1" t="s">
        <v>3171</v>
      </c>
      <c r="P587" s="18">
        <v>46142</v>
      </c>
      <c r="Q587" s="16" t="s">
        <v>57</v>
      </c>
      <c r="R587" s="16" t="s">
        <v>35</v>
      </c>
      <c r="S587" s="16">
        <v>8124310583</v>
      </c>
      <c r="T587" s="16" t="s">
        <v>59</v>
      </c>
    </row>
    <row r="588" spans="1:27" ht="13.2" hidden="1" x14ac:dyDescent="0.25">
      <c r="A588" s="30" t="s">
        <v>120</v>
      </c>
      <c r="C588" s="16" t="s">
        <v>191</v>
      </c>
      <c r="D588" s="17" t="s">
        <v>26</v>
      </c>
      <c r="E588" s="16" t="s">
        <v>3184</v>
      </c>
      <c r="F588" s="18" t="s">
        <v>3185</v>
      </c>
      <c r="G588" s="16">
        <v>1</v>
      </c>
      <c r="H588" s="19" t="s">
        <v>3186</v>
      </c>
      <c r="I588" t="str">
        <f t="shared" si="0"/>
        <v>24X36in / All print</v>
      </c>
      <c r="J588" s="20" t="s">
        <v>443</v>
      </c>
      <c r="K588" s="20" t="s">
        <v>3187</v>
      </c>
      <c r="L588" s="20" t="s">
        <v>3188</v>
      </c>
      <c r="M588" s="16"/>
      <c r="O588" s="1" t="s">
        <v>2525</v>
      </c>
      <c r="P588" s="18" t="s">
        <v>3189</v>
      </c>
      <c r="Q588" s="16" t="s">
        <v>1952</v>
      </c>
      <c r="R588" s="16" t="s">
        <v>237</v>
      </c>
      <c r="S588" s="16">
        <v>5193833281</v>
      </c>
      <c r="T588" s="16" t="s">
        <v>1953</v>
      </c>
    </row>
    <row r="589" spans="1:27" ht="13.2" hidden="1" x14ac:dyDescent="0.25">
      <c r="A589" s="15" t="s">
        <v>24</v>
      </c>
      <c r="C589" s="16" t="s">
        <v>25</v>
      </c>
      <c r="D589" s="17" t="s">
        <v>26</v>
      </c>
      <c r="E589" s="16" t="s">
        <v>3190</v>
      </c>
      <c r="F589" s="18" t="s">
        <v>3167</v>
      </c>
      <c r="G589" s="16">
        <v>1</v>
      </c>
      <c r="H589" s="19" t="s">
        <v>3168</v>
      </c>
      <c r="I589" t="str">
        <f t="shared" si="0"/>
        <v>AOP Unisex Raglan Hoodie / 2XL / Full print</v>
      </c>
      <c r="J589" s="20" t="s">
        <v>1201</v>
      </c>
      <c r="K589" s="20" t="s">
        <v>3169</v>
      </c>
      <c r="L589" s="20" t="s">
        <v>3170</v>
      </c>
      <c r="M589" s="16"/>
      <c r="O589" s="1" t="s">
        <v>3171</v>
      </c>
      <c r="P589" s="18">
        <v>46142</v>
      </c>
      <c r="Q589" s="16" t="s">
        <v>57</v>
      </c>
      <c r="R589" s="16" t="s">
        <v>35</v>
      </c>
      <c r="S589" s="16">
        <v>8124310</v>
      </c>
      <c r="T589" s="16" t="s">
        <v>59</v>
      </c>
    </row>
    <row r="590" spans="1:27" ht="13.2" x14ac:dyDescent="0.25">
      <c r="A590" s="32" t="s">
        <v>456</v>
      </c>
      <c r="C590" s="16" t="s">
        <v>61</v>
      </c>
      <c r="D590" s="17" t="s">
        <v>26</v>
      </c>
      <c r="E590" s="16" t="s">
        <v>3191</v>
      </c>
      <c r="F590" s="18" t="s">
        <v>3192</v>
      </c>
      <c r="G590" s="16">
        <v>1</v>
      </c>
      <c r="H590" s="19" t="s">
        <v>3193</v>
      </c>
      <c r="I590" t="str">
        <f t="shared" si="0"/>
        <v>Men / 14 / Red</v>
      </c>
      <c r="J590" s="20" t="s">
        <v>460</v>
      </c>
      <c r="K590" s="20" t="s">
        <v>3194</v>
      </c>
      <c r="L590" s="20" t="s">
        <v>3195</v>
      </c>
      <c r="M590" s="16"/>
      <c r="O590" s="1" t="s">
        <v>3196</v>
      </c>
      <c r="P590" s="18">
        <v>31907</v>
      </c>
      <c r="Q590" s="16" t="s">
        <v>286</v>
      </c>
      <c r="R590" s="16" t="s">
        <v>35</v>
      </c>
      <c r="S590" s="16">
        <v>7062892715</v>
      </c>
      <c r="T590" s="16" t="s">
        <v>287</v>
      </c>
    </row>
    <row r="591" spans="1:27" ht="13.2" hidden="1" x14ac:dyDescent="0.25">
      <c r="A591" s="28" t="s">
        <v>246</v>
      </c>
      <c r="C591" s="16" t="s">
        <v>61</v>
      </c>
      <c r="D591" s="17" t="s">
        <v>26</v>
      </c>
      <c r="E591" s="16" t="s">
        <v>3197</v>
      </c>
      <c r="F591" s="18" t="s">
        <v>3198</v>
      </c>
      <c r="G591" s="16">
        <v>1</v>
      </c>
      <c r="H591" s="19" t="s">
        <v>3199</v>
      </c>
      <c r="I591" t="str">
        <f t="shared" si="0"/>
        <v>One size / All print</v>
      </c>
      <c r="J591" s="20" t="s">
        <v>2656</v>
      </c>
      <c r="K591" s="20" t="s">
        <v>3200</v>
      </c>
      <c r="L591" s="20" t="s">
        <v>3201</v>
      </c>
      <c r="M591" s="16"/>
      <c r="O591" s="1" t="s">
        <v>3202</v>
      </c>
      <c r="P591" s="18">
        <v>25801</v>
      </c>
      <c r="Q591" s="16" t="s">
        <v>690</v>
      </c>
      <c r="R591" s="16" t="s">
        <v>35</v>
      </c>
      <c r="S591" s="16">
        <v>3049232935</v>
      </c>
      <c r="T591" s="16" t="s">
        <v>691</v>
      </c>
    </row>
    <row r="592" spans="1:27" ht="13.2" hidden="1" x14ac:dyDescent="0.25">
      <c r="A592" s="29" t="s">
        <v>86</v>
      </c>
      <c r="B592" s="41"/>
      <c r="C592" s="17" t="s">
        <v>25</v>
      </c>
      <c r="D592" s="17" t="s">
        <v>26</v>
      </c>
      <c r="E592" s="17" t="s">
        <v>3203</v>
      </c>
      <c r="F592" s="42" t="s">
        <v>3204</v>
      </c>
      <c r="G592" s="17">
        <v>1</v>
      </c>
      <c r="H592" s="43" t="s">
        <v>3205</v>
      </c>
      <c r="I592" s="41" t="str">
        <f t="shared" si="0"/>
        <v>joggers - AOP Unisex Raglan Hoodie / XL / All Print</v>
      </c>
      <c r="J592" s="44" t="s">
        <v>754</v>
      </c>
      <c r="K592" s="44" t="s">
        <v>3206</v>
      </c>
      <c r="L592" s="44" t="s">
        <v>3207</v>
      </c>
      <c r="M592" s="17"/>
      <c r="N592" s="41"/>
      <c r="O592" s="2" t="s">
        <v>3208</v>
      </c>
      <c r="P592" s="42">
        <v>93940</v>
      </c>
      <c r="Q592" s="17" t="s">
        <v>546</v>
      </c>
      <c r="R592" s="17" t="s">
        <v>35</v>
      </c>
      <c r="S592" s="17" t="s">
        <v>3209</v>
      </c>
      <c r="T592" s="17" t="s">
        <v>547</v>
      </c>
      <c r="U592" s="41"/>
      <c r="V592" s="41"/>
      <c r="W592" s="41"/>
      <c r="X592" s="41"/>
      <c r="Y592" s="41"/>
      <c r="Z592" s="41"/>
      <c r="AA592" s="41"/>
    </row>
    <row r="593" spans="1:20" ht="13.2" hidden="1" x14ac:dyDescent="0.25">
      <c r="A593" s="30" t="s">
        <v>120</v>
      </c>
      <c r="C593" s="16" t="s">
        <v>25</v>
      </c>
      <c r="D593" s="17" t="s">
        <v>26</v>
      </c>
      <c r="E593" s="16" t="s">
        <v>3210</v>
      </c>
      <c r="F593" s="18" t="s">
        <v>3211</v>
      </c>
      <c r="G593" s="16">
        <v>1</v>
      </c>
      <c r="H593" s="19" t="s">
        <v>3212</v>
      </c>
      <c r="I593" t="str">
        <f t="shared" si="0"/>
        <v>AOP UNISEX HOODIE / L / All Print</v>
      </c>
      <c r="J593" s="20" t="s">
        <v>3213</v>
      </c>
      <c r="K593" s="20" t="s">
        <v>3214</v>
      </c>
      <c r="L593" s="20" t="s">
        <v>3215</v>
      </c>
      <c r="M593" s="16"/>
      <c r="O593" s="1" t="s">
        <v>2141</v>
      </c>
      <c r="P593" s="18">
        <v>21216</v>
      </c>
      <c r="Q593" s="16" t="s">
        <v>636</v>
      </c>
      <c r="R593" s="16" t="s">
        <v>35</v>
      </c>
      <c r="S593" s="16">
        <v>4439795588</v>
      </c>
      <c r="T593" s="16" t="s">
        <v>637</v>
      </c>
    </row>
    <row r="594" spans="1:20" ht="13.2" hidden="1" x14ac:dyDescent="0.25">
      <c r="A594" s="29" t="s">
        <v>1301</v>
      </c>
      <c r="C594" s="16" t="s">
        <v>25</v>
      </c>
      <c r="D594" s="17" t="s">
        <v>26</v>
      </c>
      <c r="E594" s="16" t="s">
        <v>3216</v>
      </c>
      <c r="F594" s="18" t="s">
        <v>3217</v>
      </c>
      <c r="G594" s="16">
        <v>1</v>
      </c>
      <c r="H594" s="19" t="s">
        <v>3218</v>
      </c>
      <c r="I594" t="str">
        <f t="shared" si="0"/>
        <v>HOODIE RAGLAN SLEEVE / M / All Print</v>
      </c>
      <c r="J594" s="20" t="s">
        <v>3219</v>
      </c>
      <c r="K594" s="20" t="s">
        <v>3220</v>
      </c>
      <c r="L594" s="20" t="s">
        <v>3221</v>
      </c>
      <c r="M594" s="16"/>
      <c r="O594" s="1" t="s">
        <v>3222</v>
      </c>
      <c r="P594" s="18">
        <v>47885</v>
      </c>
      <c r="Q594" s="16" t="s">
        <v>57</v>
      </c>
      <c r="R594" s="16" t="s">
        <v>35</v>
      </c>
      <c r="S594" s="16">
        <f>18122303454</f>
        <v>18122303454</v>
      </c>
      <c r="T594" s="16" t="s">
        <v>59</v>
      </c>
    </row>
    <row r="595" spans="1:20" ht="13.2" hidden="1" x14ac:dyDescent="0.25">
      <c r="A595" s="30" t="s">
        <v>120</v>
      </c>
      <c r="C595" s="16" t="s">
        <v>25</v>
      </c>
      <c r="D595" s="17" t="s">
        <v>26</v>
      </c>
      <c r="E595" s="16" t="s">
        <v>3223</v>
      </c>
      <c r="F595" s="18" t="s">
        <v>3224</v>
      </c>
      <c r="G595" s="16">
        <v>1</v>
      </c>
      <c r="H595" s="19" t="s">
        <v>3225</v>
      </c>
      <c r="I595" t="str">
        <f t="shared" si="0"/>
        <v>AOP UNISEX HOODIE / 5XL / All Print</v>
      </c>
      <c r="J595" s="20" t="s">
        <v>3226</v>
      </c>
      <c r="K595" s="20" t="s">
        <v>3227</v>
      </c>
      <c r="L595" s="20" t="s">
        <v>3228</v>
      </c>
      <c r="M595" s="16"/>
      <c r="O595" s="1" t="s">
        <v>3229</v>
      </c>
      <c r="P595" s="18">
        <v>48180</v>
      </c>
      <c r="Q595" s="16" t="s">
        <v>94</v>
      </c>
      <c r="R595" s="16" t="s">
        <v>35</v>
      </c>
      <c r="S595" s="16">
        <v>3135491180</v>
      </c>
      <c r="T595" s="16" t="s">
        <v>95</v>
      </c>
    </row>
    <row r="596" spans="1:20" ht="13.2" hidden="1" x14ac:dyDescent="0.25">
      <c r="A596" s="30" t="s">
        <v>120</v>
      </c>
      <c r="C596" s="16" t="s">
        <v>25</v>
      </c>
      <c r="D596" s="17" t="s">
        <v>26</v>
      </c>
      <c r="E596" s="16" t="s">
        <v>3223</v>
      </c>
      <c r="F596" s="18" t="s">
        <v>3224</v>
      </c>
      <c r="G596" s="16">
        <v>1</v>
      </c>
      <c r="H596" s="19" t="s">
        <v>3230</v>
      </c>
      <c r="I596" t="str">
        <f t="shared" si="0"/>
        <v>UNISEX HOODIE ZIP-UP / 4XL / All Print</v>
      </c>
      <c r="J596" s="20" t="s">
        <v>3231</v>
      </c>
      <c r="K596" s="20" t="s">
        <v>3227</v>
      </c>
      <c r="L596" s="20" t="s">
        <v>3228</v>
      </c>
      <c r="M596" s="16"/>
      <c r="O596" s="1" t="s">
        <v>3229</v>
      </c>
      <c r="P596" s="18">
        <v>48180</v>
      </c>
      <c r="Q596" s="16" t="s">
        <v>94</v>
      </c>
      <c r="R596" s="16" t="s">
        <v>35</v>
      </c>
      <c r="S596" s="16">
        <v>3135491180</v>
      </c>
      <c r="T596" s="16" t="s">
        <v>95</v>
      </c>
    </row>
    <row r="597" spans="1:20" ht="13.2" hidden="1" x14ac:dyDescent="0.25">
      <c r="A597" s="28" t="s">
        <v>246</v>
      </c>
      <c r="C597" s="16" t="s">
        <v>61</v>
      </c>
      <c r="D597" s="17" t="s">
        <v>26</v>
      </c>
      <c r="E597" s="16" t="s">
        <v>3232</v>
      </c>
      <c r="F597" s="18" t="s">
        <v>3233</v>
      </c>
      <c r="G597" s="16">
        <v>1</v>
      </c>
      <c r="H597" s="19" t="s">
        <v>3234</v>
      </c>
      <c r="I597" t="str">
        <f t="shared" si="0"/>
        <v>One size / All print</v>
      </c>
      <c r="J597" s="20" t="s">
        <v>3235</v>
      </c>
      <c r="K597" s="20" t="s">
        <v>3236</v>
      </c>
      <c r="L597" s="20" t="s">
        <v>3237</v>
      </c>
      <c r="M597" s="16" t="s">
        <v>3238</v>
      </c>
      <c r="O597" s="1" t="s">
        <v>3239</v>
      </c>
      <c r="P597" s="18">
        <v>35096</v>
      </c>
      <c r="Q597" s="16" t="s">
        <v>645</v>
      </c>
      <c r="R597" s="16" t="s">
        <v>35</v>
      </c>
      <c r="S597" s="16">
        <v>2059650038</v>
      </c>
      <c r="T597" s="16" t="s">
        <v>646</v>
      </c>
    </row>
    <row r="598" spans="1:20" ht="13.2" hidden="1" x14ac:dyDescent="0.25">
      <c r="A598" s="32" t="s">
        <v>60</v>
      </c>
      <c r="C598" s="16" t="s">
        <v>25</v>
      </c>
      <c r="D598" s="17" t="s">
        <v>26</v>
      </c>
      <c r="E598" s="16" t="s">
        <v>3240</v>
      </c>
      <c r="F598" s="18" t="s">
        <v>3241</v>
      </c>
      <c r="G598" s="16">
        <v>1</v>
      </c>
      <c r="H598" s="19" t="s">
        <v>3242</v>
      </c>
      <c r="I598" t="str">
        <f t="shared" si="0"/>
        <v>HOODIE RAGLAN SLEEVE / L / All Print</v>
      </c>
      <c r="J598" s="20" t="s">
        <v>2663</v>
      </c>
      <c r="K598" s="20" t="s">
        <v>3243</v>
      </c>
      <c r="L598" s="20" t="s">
        <v>3244</v>
      </c>
      <c r="M598" s="16"/>
      <c r="O598" s="1" t="s">
        <v>3245</v>
      </c>
      <c r="P598" s="18">
        <v>98550</v>
      </c>
      <c r="Q598" s="16" t="s">
        <v>189</v>
      </c>
      <c r="R598" s="16" t="s">
        <v>35</v>
      </c>
      <c r="S598" s="16" t="s">
        <v>3246</v>
      </c>
      <c r="T598" s="16" t="s">
        <v>190</v>
      </c>
    </row>
    <row r="599" spans="1:20" ht="13.2" hidden="1" x14ac:dyDescent="0.25">
      <c r="A599" s="15" t="s">
        <v>24</v>
      </c>
      <c r="C599" s="16" t="s">
        <v>25</v>
      </c>
      <c r="D599" s="17" t="s">
        <v>26</v>
      </c>
      <c r="E599" s="16" t="s">
        <v>3247</v>
      </c>
      <c r="F599" s="18" t="s">
        <v>3248</v>
      </c>
      <c r="G599" s="16">
        <v>1</v>
      </c>
      <c r="H599" s="19" t="s">
        <v>3249</v>
      </c>
      <c r="I599" t="str">
        <f t="shared" si="0"/>
        <v>AOP Unisex Raglan Hoodie / 3XL / All print</v>
      </c>
      <c r="J599" s="20" t="s">
        <v>1505</v>
      </c>
      <c r="K599" s="20" t="s">
        <v>3250</v>
      </c>
      <c r="L599" s="20" t="s">
        <v>3251</v>
      </c>
      <c r="M599" s="16"/>
      <c r="O599" s="1" t="s">
        <v>2114</v>
      </c>
      <c r="P599" s="18">
        <v>27606</v>
      </c>
      <c r="Q599" s="16" t="s">
        <v>1374</v>
      </c>
      <c r="R599" s="16" t="s">
        <v>35</v>
      </c>
      <c r="S599" s="16">
        <v>9195648507</v>
      </c>
      <c r="T599" s="16" t="s">
        <v>1375</v>
      </c>
    </row>
    <row r="600" spans="1:20" ht="13.2" hidden="1" x14ac:dyDescent="0.25">
      <c r="A600" s="15" t="s">
        <v>110</v>
      </c>
      <c r="C600" s="16" t="s">
        <v>25</v>
      </c>
      <c r="D600" s="17" t="s">
        <v>26</v>
      </c>
      <c r="E600" s="16" t="s">
        <v>3247</v>
      </c>
      <c r="F600" s="18" t="s">
        <v>3248</v>
      </c>
      <c r="G600" s="16">
        <v>1</v>
      </c>
      <c r="H600" s="19" t="s">
        <v>3252</v>
      </c>
      <c r="I600" t="str">
        <f t="shared" si="0"/>
        <v>hirt #V - 3XL / Full Print</v>
      </c>
      <c r="J600" s="20" t="s">
        <v>3253</v>
      </c>
      <c r="K600" s="20" t="s">
        <v>3250</v>
      </c>
      <c r="L600" s="20" t="s">
        <v>3251</v>
      </c>
      <c r="M600" s="16"/>
      <c r="O600" s="1" t="s">
        <v>2114</v>
      </c>
      <c r="P600" s="18">
        <v>27606</v>
      </c>
      <c r="Q600" s="16" t="s">
        <v>1374</v>
      </c>
      <c r="R600" s="16" t="s">
        <v>35</v>
      </c>
      <c r="S600" s="16">
        <v>9195648507</v>
      </c>
      <c r="T600" s="16" t="s">
        <v>1375</v>
      </c>
    </row>
    <row r="601" spans="1:20" ht="13.2" hidden="1" x14ac:dyDescent="0.25">
      <c r="A601" s="15" t="s">
        <v>24</v>
      </c>
      <c r="C601" s="16" t="s">
        <v>61</v>
      </c>
      <c r="D601" s="17" t="s">
        <v>26</v>
      </c>
      <c r="E601" s="16" t="s">
        <v>3254</v>
      </c>
      <c r="F601" s="18" t="s">
        <v>3255</v>
      </c>
      <c r="G601" s="16">
        <v>1</v>
      </c>
      <c r="H601" s="19" t="s">
        <v>3256</v>
      </c>
      <c r="I601" t="str">
        <f t="shared" si="0"/>
        <v>L / Full Print</v>
      </c>
      <c r="J601" s="20" t="s">
        <v>97</v>
      </c>
      <c r="K601" s="20" t="s">
        <v>3257</v>
      </c>
      <c r="L601" s="20" t="s">
        <v>3258</v>
      </c>
      <c r="M601" s="16"/>
      <c r="O601" s="1" t="s">
        <v>3259</v>
      </c>
      <c r="P601" s="18">
        <v>76012</v>
      </c>
      <c r="Q601" s="16" t="s">
        <v>151</v>
      </c>
      <c r="R601" s="16" t="s">
        <v>35</v>
      </c>
      <c r="S601" s="16">
        <v>6822256490</v>
      </c>
      <c r="T601" s="16" t="s">
        <v>152</v>
      </c>
    </row>
    <row r="602" spans="1:20" ht="13.2" hidden="1" x14ac:dyDescent="0.25">
      <c r="A602" s="15" t="s">
        <v>24</v>
      </c>
      <c r="C602" s="16" t="s">
        <v>61</v>
      </c>
      <c r="D602" s="17" t="s">
        <v>26</v>
      </c>
      <c r="E602" s="16" t="s">
        <v>3254</v>
      </c>
      <c r="F602" s="18" t="s">
        <v>3255</v>
      </c>
      <c r="G602" s="16">
        <v>1</v>
      </c>
      <c r="H602" s="19" t="s">
        <v>3260</v>
      </c>
      <c r="I602" t="str">
        <f t="shared" si="0"/>
        <v>L / Full Print</v>
      </c>
      <c r="J602" s="20" t="s">
        <v>3261</v>
      </c>
      <c r="K602" s="20" t="s">
        <v>3257</v>
      </c>
      <c r="L602" s="20" t="s">
        <v>3258</v>
      </c>
      <c r="M602" s="16"/>
      <c r="O602" s="1" t="s">
        <v>3259</v>
      </c>
      <c r="P602" s="18">
        <v>76012</v>
      </c>
      <c r="Q602" s="16" t="s">
        <v>151</v>
      </c>
      <c r="R602" s="16" t="s">
        <v>35</v>
      </c>
      <c r="S602" s="16">
        <v>6822256490</v>
      </c>
      <c r="T602" s="16" t="s">
        <v>152</v>
      </c>
    </row>
    <row r="603" spans="1:20" ht="13.2" hidden="1" x14ac:dyDescent="0.25">
      <c r="A603" s="15" t="s">
        <v>24</v>
      </c>
      <c r="C603" s="16" t="s">
        <v>61</v>
      </c>
      <c r="D603" s="17" t="s">
        <v>26</v>
      </c>
      <c r="E603" s="16" t="s">
        <v>3262</v>
      </c>
      <c r="F603" s="18" t="s">
        <v>3263</v>
      </c>
      <c r="G603" s="16">
        <v>1</v>
      </c>
      <c r="H603" s="19" t="s">
        <v>3264</v>
      </c>
      <c r="I603" t="str">
        <f t="shared" si="0"/>
        <v>One size / Black</v>
      </c>
      <c r="J603" s="20">
        <v>7003670511770</v>
      </c>
      <c r="K603" s="20" t="s">
        <v>3265</v>
      </c>
      <c r="L603" s="20" t="s">
        <v>3266</v>
      </c>
      <c r="M603" s="16"/>
      <c r="O603" s="1" t="s">
        <v>3267</v>
      </c>
      <c r="P603" s="18">
        <v>61101</v>
      </c>
      <c r="Q603" s="16" t="s">
        <v>69</v>
      </c>
      <c r="R603" s="16" t="s">
        <v>35</v>
      </c>
      <c r="S603" s="16">
        <f t="shared" ref="S603:S604" si="5">18157933751</f>
        <v>18157933751</v>
      </c>
      <c r="T603" s="16" t="s">
        <v>71</v>
      </c>
    </row>
    <row r="604" spans="1:20" ht="13.2" hidden="1" x14ac:dyDescent="0.25">
      <c r="A604" s="15" t="s">
        <v>24</v>
      </c>
      <c r="C604" s="16" t="s">
        <v>25</v>
      </c>
      <c r="D604" s="17" t="s">
        <v>26</v>
      </c>
      <c r="E604" s="16" t="s">
        <v>3262</v>
      </c>
      <c r="F604" s="18" t="s">
        <v>3263</v>
      </c>
      <c r="G604" s="16">
        <v>1</v>
      </c>
      <c r="H604" s="19" t="s">
        <v>3268</v>
      </c>
      <c r="I604" t="str">
        <f t="shared" si="0"/>
        <v>Classic Unisex Hoodie / L / Black</v>
      </c>
      <c r="J604" s="20" t="s">
        <v>3269</v>
      </c>
      <c r="K604" s="20" t="s">
        <v>3265</v>
      </c>
      <c r="L604" s="20" t="s">
        <v>3266</v>
      </c>
      <c r="M604" s="16"/>
      <c r="O604" s="1" t="s">
        <v>3267</v>
      </c>
      <c r="P604" s="18">
        <v>61101</v>
      </c>
      <c r="Q604" s="16" t="s">
        <v>69</v>
      </c>
      <c r="R604" s="16" t="s">
        <v>35</v>
      </c>
      <c r="S604" s="16">
        <f t="shared" si="5"/>
        <v>18157933751</v>
      </c>
      <c r="T604" s="16" t="s">
        <v>71</v>
      </c>
    </row>
    <row r="605" spans="1:20" ht="13.2" hidden="1" x14ac:dyDescent="0.25">
      <c r="A605" s="29" t="s">
        <v>86</v>
      </c>
      <c r="C605" s="16" t="s">
        <v>25</v>
      </c>
      <c r="D605" s="17" t="s">
        <v>26</v>
      </c>
      <c r="E605" s="16" t="s">
        <v>3270</v>
      </c>
      <c r="F605" s="18" t="s">
        <v>3271</v>
      </c>
      <c r="G605" s="16">
        <v>1</v>
      </c>
      <c r="H605" s="19" t="s">
        <v>3272</v>
      </c>
      <c r="I605" t="str">
        <f t="shared" si="0"/>
        <v>HOODIE RAGLAN SLEEVE ZIP-UP / M / All Print</v>
      </c>
      <c r="J605" s="20" t="s">
        <v>1312</v>
      </c>
      <c r="K605" s="20" t="s">
        <v>3273</v>
      </c>
      <c r="L605" s="20" t="s">
        <v>3274</v>
      </c>
      <c r="M605" s="16"/>
      <c r="O605" s="1" t="s">
        <v>3275</v>
      </c>
      <c r="P605" s="18">
        <v>7002</v>
      </c>
      <c r="Q605" s="16" t="s">
        <v>464</v>
      </c>
      <c r="R605" s="16" t="s">
        <v>35</v>
      </c>
      <c r="S605" s="16">
        <v>6098201048</v>
      </c>
      <c r="T605" s="16" t="s">
        <v>465</v>
      </c>
    </row>
    <row r="606" spans="1:20" ht="13.2" hidden="1" x14ac:dyDescent="0.25">
      <c r="A606" s="21" t="s">
        <v>38</v>
      </c>
      <c r="C606" s="16" t="s">
        <v>25</v>
      </c>
      <c r="D606" s="17" t="s">
        <v>26</v>
      </c>
      <c r="E606" s="16" t="s">
        <v>3276</v>
      </c>
      <c r="F606" s="18" t="s">
        <v>3277</v>
      </c>
      <c r="G606" s="16">
        <v>1</v>
      </c>
      <c r="H606" s="19" t="s">
        <v>215</v>
      </c>
      <c r="I606" t="str">
        <f t="shared" si="0"/>
        <v>AOP Unisex Raglan Hoodie / S / All print</v>
      </c>
      <c r="J606" s="20" t="s">
        <v>42</v>
      </c>
      <c r="K606" s="20" t="s">
        <v>3278</v>
      </c>
      <c r="L606" s="20" t="s">
        <v>3279</v>
      </c>
      <c r="M606" s="16"/>
      <c r="O606" s="1" t="s">
        <v>3280</v>
      </c>
      <c r="P606" s="18">
        <v>27518</v>
      </c>
      <c r="Q606" s="16" t="s">
        <v>1374</v>
      </c>
      <c r="R606" s="16" t="s">
        <v>35</v>
      </c>
      <c r="S606" s="16">
        <v>9193677687</v>
      </c>
      <c r="T606" s="16" t="s">
        <v>1375</v>
      </c>
    </row>
    <row r="607" spans="1:20" ht="13.2" hidden="1" x14ac:dyDescent="0.25">
      <c r="A607" s="21" t="s">
        <v>38</v>
      </c>
      <c r="C607" s="16" t="s">
        <v>25</v>
      </c>
      <c r="D607" s="17" t="s">
        <v>26</v>
      </c>
      <c r="E607" s="16" t="s">
        <v>3281</v>
      </c>
      <c r="F607" s="18" t="s">
        <v>3282</v>
      </c>
      <c r="G607" s="16">
        <v>1</v>
      </c>
      <c r="H607" s="19" t="s">
        <v>3283</v>
      </c>
      <c r="I607" t="str">
        <f t="shared" si="0"/>
        <v>hirt #HD - 2XL / All Print</v>
      </c>
      <c r="J607" s="20" t="s">
        <v>2342</v>
      </c>
      <c r="K607" s="20" t="s">
        <v>3284</v>
      </c>
      <c r="L607" s="20" t="s">
        <v>3285</v>
      </c>
      <c r="M607" s="16"/>
      <c r="O607" s="1" t="s">
        <v>3286</v>
      </c>
      <c r="P607" s="18">
        <v>89502</v>
      </c>
      <c r="Q607" s="16" t="s">
        <v>199</v>
      </c>
      <c r="R607" s="16" t="s">
        <v>35</v>
      </c>
      <c r="S607" s="16">
        <v>9169960533</v>
      </c>
      <c r="T607" s="16" t="s">
        <v>200</v>
      </c>
    </row>
    <row r="608" spans="1:20" ht="13.2" hidden="1" x14ac:dyDescent="0.25">
      <c r="A608" s="28" t="s">
        <v>246</v>
      </c>
      <c r="C608" s="16" t="s">
        <v>61</v>
      </c>
      <c r="D608" s="17" t="s">
        <v>26</v>
      </c>
      <c r="E608" s="16" t="s">
        <v>3281</v>
      </c>
      <c r="F608" s="18" t="s">
        <v>3282</v>
      </c>
      <c r="G608" s="16">
        <v>2</v>
      </c>
      <c r="H608" s="19" t="s">
        <v>3287</v>
      </c>
      <c r="I608" t="str">
        <f t="shared" si="0"/>
        <v>2XL / Full Print</v>
      </c>
      <c r="J608" s="20" t="s">
        <v>3288</v>
      </c>
      <c r="K608" s="20" t="s">
        <v>3284</v>
      </c>
      <c r="L608" s="20" t="s">
        <v>3285</v>
      </c>
      <c r="M608" s="16"/>
      <c r="O608" s="1" t="s">
        <v>3286</v>
      </c>
      <c r="P608" s="18">
        <v>89502</v>
      </c>
      <c r="Q608" s="16" t="s">
        <v>199</v>
      </c>
      <c r="R608" s="16" t="s">
        <v>35</v>
      </c>
      <c r="S608" s="16">
        <v>9169960533</v>
      </c>
      <c r="T608" s="16" t="s">
        <v>200</v>
      </c>
    </row>
    <row r="609" spans="1:20" ht="13.2" hidden="1" x14ac:dyDescent="0.25">
      <c r="A609" s="21" t="s">
        <v>263</v>
      </c>
      <c r="C609" s="16" t="s">
        <v>25</v>
      </c>
      <c r="D609" s="17" t="s">
        <v>26</v>
      </c>
      <c r="E609" s="16" t="s">
        <v>3281</v>
      </c>
      <c r="F609" s="18" t="s">
        <v>3282</v>
      </c>
      <c r="G609" s="16">
        <v>1</v>
      </c>
      <c r="H609" s="19" t="s">
        <v>3289</v>
      </c>
      <c r="I609" t="str">
        <f t="shared" si="0"/>
        <v>L (24 x 35 inch) / All print</v>
      </c>
      <c r="J609" s="20" t="s">
        <v>3290</v>
      </c>
      <c r="K609" s="20" t="s">
        <v>3284</v>
      </c>
      <c r="L609" s="20" t="s">
        <v>3285</v>
      </c>
      <c r="M609" s="16"/>
      <c r="O609" s="1" t="s">
        <v>3286</v>
      </c>
      <c r="P609" s="18">
        <v>89502</v>
      </c>
      <c r="Q609" s="16" t="s">
        <v>199</v>
      </c>
      <c r="R609" s="16" t="s">
        <v>35</v>
      </c>
      <c r="S609" s="16">
        <v>9169960533</v>
      </c>
      <c r="T609" s="16" t="s">
        <v>200</v>
      </c>
    </row>
    <row r="610" spans="1:20" ht="13.2" hidden="1" x14ac:dyDescent="0.25">
      <c r="A610" s="29" t="s">
        <v>386</v>
      </c>
      <c r="C610" s="16" t="s">
        <v>191</v>
      </c>
      <c r="D610" s="17" t="s">
        <v>26</v>
      </c>
      <c r="E610" s="16" t="s">
        <v>3281</v>
      </c>
      <c r="F610" s="18" t="s">
        <v>3282</v>
      </c>
      <c r="G610" s="16">
        <v>1</v>
      </c>
      <c r="H610" s="19" t="s">
        <v>3291</v>
      </c>
      <c r="I610" t="str">
        <f t="shared" si="0"/>
        <v>24X36in</v>
      </c>
      <c r="J610" s="20" t="s">
        <v>866</v>
      </c>
      <c r="K610" s="20" t="s">
        <v>3284</v>
      </c>
      <c r="L610" s="20" t="s">
        <v>3285</v>
      </c>
      <c r="M610" s="16"/>
      <c r="O610" s="1" t="s">
        <v>3286</v>
      </c>
      <c r="P610" s="18">
        <v>89502</v>
      </c>
      <c r="Q610" s="16" t="s">
        <v>199</v>
      </c>
      <c r="R610" s="16" t="s">
        <v>35</v>
      </c>
      <c r="S610" s="16">
        <v>9169960533</v>
      </c>
      <c r="T610" s="16" t="s">
        <v>200</v>
      </c>
    </row>
    <row r="611" spans="1:20" ht="13.2" x14ac:dyDescent="0.25">
      <c r="A611" s="21" t="s">
        <v>49</v>
      </c>
      <c r="C611" s="16" t="s">
        <v>25</v>
      </c>
      <c r="D611" s="17" t="s">
        <v>26</v>
      </c>
      <c r="E611" s="16" t="s">
        <v>3292</v>
      </c>
      <c r="F611" s="18" t="s">
        <v>185</v>
      </c>
      <c r="G611" s="16">
        <v>2</v>
      </c>
      <c r="H611" s="19" t="s">
        <v>3293</v>
      </c>
      <c r="I611" t="str">
        <f t="shared" si="0"/>
        <v>HOODIE RAGLAN SLEEVE / 2XL / All Print</v>
      </c>
      <c r="J611" s="20" t="s">
        <v>3294</v>
      </c>
      <c r="K611" s="20" t="s">
        <v>186</v>
      </c>
      <c r="L611" s="20" t="s">
        <v>187</v>
      </c>
      <c r="M611" s="16"/>
      <c r="O611" s="1" t="s">
        <v>188</v>
      </c>
      <c r="P611" s="18">
        <v>99114</v>
      </c>
      <c r="Q611" s="16" t="s">
        <v>189</v>
      </c>
      <c r="R611" s="16" t="s">
        <v>35</v>
      </c>
      <c r="S611" s="16">
        <v>5096750127</v>
      </c>
      <c r="T611" s="16" t="s">
        <v>190</v>
      </c>
    </row>
    <row r="612" spans="1:20" ht="13.2" hidden="1" x14ac:dyDescent="0.25">
      <c r="A612" s="30" t="s">
        <v>120</v>
      </c>
      <c r="C612" s="16" t="s">
        <v>25</v>
      </c>
      <c r="D612" s="17" t="s">
        <v>26</v>
      </c>
      <c r="E612" s="16" t="s">
        <v>3295</v>
      </c>
      <c r="F612" s="18" t="s">
        <v>3296</v>
      </c>
      <c r="G612" s="16">
        <v>1</v>
      </c>
      <c r="H612" s="19" t="s">
        <v>3297</v>
      </c>
      <c r="I612" t="str">
        <f t="shared" si="0"/>
        <v>HOODIE RAGLAN SLEEVE / L / All Print</v>
      </c>
      <c r="J612" s="20" t="s">
        <v>495</v>
      </c>
      <c r="K612" s="20" t="s">
        <v>3298</v>
      </c>
      <c r="L612" s="20" t="s">
        <v>3299</v>
      </c>
      <c r="M612" s="16"/>
      <c r="O612" s="1" t="s">
        <v>3300</v>
      </c>
      <c r="P612" s="18" t="s">
        <v>3301</v>
      </c>
      <c r="Q612" s="16" t="s">
        <v>1952</v>
      </c>
      <c r="R612" s="16" t="s">
        <v>237</v>
      </c>
      <c r="S612" s="16">
        <v>5198906365</v>
      </c>
      <c r="T612" s="16" t="s">
        <v>1953</v>
      </c>
    </row>
    <row r="613" spans="1:20" ht="13.2" hidden="1" x14ac:dyDescent="0.25">
      <c r="A613" s="15" t="s">
        <v>110</v>
      </c>
      <c r="C613" s="16" t="s">
        <v>61</v>
      </c>
      <c r="D613" s="17" t="s">
        <v>26</v>
      </c>
      <c r="E613" s="16" t="s">
        <v>3302</v>
      </c>
      <c r="F613" s="18" t="s">
        <v>3303</v>
      </c>
      <c r="G613" s="16">
        <v>1</v>
      </c>
      <c r="H613" s="19" t="s">
        <v>3304</v>
      </c>
      <c r="I613" t="str">
        <f t="shared" si="0"/>
        <v>Joggers #41121V - AOP Unisex Joggers / L / All Print</v>
      </c>
      <c r="J613" s="20" t="s">
        <v>3305</v>
      </c>
      <c r="K613" s="20" t="s">
        <v>3306</v>
      </c>
      <c r="L613" s="20" t="s">
        <v>3307</v>
      </c>
      <c r="M613" s="16"/>
      <c r="O613" s="1" t="s">
        <v>3308</v>
      </c>
      <c r="P613" s="18">
        <v>11580</v>
      </c>
      <c r="Q613" s="16" t="s">
        <v>305</v>
      </c>
      <c r="R613" s="16" t="s">
        <v>35</v>
      </c>
      <c r="S613" s="16">
        <v>6317489196</v>
      </c>
      <c r="T613" s="16" t="s">
        <v>306</v>
      </c>
    </row>
    <row r="614" spans="1:20" ht="13.2" x14ac:dyDescent="0.25">
      <c r="A614" s="15" t="s">
        <v>2359</v>
      </c>
      <c r="C614" s="16" t="s">
        <v>25</v>
      </c>
      <c r="D614" s="17" t="s">
        <v>26</v>
      </c>
      <c r="E614" s="16" t="s">
        <v>3309</v>
      </c>
      <c r="F614" s="18" t="s">
        <v>3310</v>
      </c>
      <c r="G614" s="16">
        <v>1</v>
      </c>
      <c r="H614" s="19" t="s">
        <v>3311</v>
      </c>
      <c r="I614" t="str">
        <f t="shared" si="0"/>
        <v>XL / Full Print</v>
      </c>
      <c r="J614" s="20" t="s">
        <v>3312</v>
      </c>
      <c r="K614" s="20" t="s">
        <v>3313</v>
      </c>
      <c r="L614" s="20" t="s">
        <v>3314</v>
      </c>
      <c r="M614" s="16"/>
      <c r="O614" s="1" t="s">
        <v>128</v>
      </c>
      <c r="P614" s="18">
        <v>29579</v>
      </c>
      <c r="Q614" s="16" t="s">
        <v>129</v>
      </c>
      <c r="R614" s="16" t="s">
        <v>35</v>
      </c>
      <c r="S614" s="16">
        <v>4235341889</v>
      </c>
      <c r="T614" s="16" t="s">
        <v>130</v>
      </c>
    </row>
    <row r="615" spans="1:20" ht="13.2" hidden="1" x14ac:dyDescent="0.25">
      <c r="A615" s="29" t="s">
        <v>386</v>
      </c>
      <c r="C615" s="16" t="s">
        <v>202</v>
      </c>
      <c r="D615" s="17" t="s">
        <v>26</v>
      </c>
      <c r="E615" s="16" t="s">
        <v>3315</v>
      </c>
      <c r="F615" s="18" t="s">
        <v>2275</v>
      </c>
      <c r="G615" s="16">
        <v>1</v>
      </c>
      <c r="H615" s="19" t="s">
        <v>3316</v>
      </c>
      <c r="I615" t="str">
        <f t="shared" si="0"/>
        <v>L / Brown</v>
      </c>
      <c r="J615" s="20" t="s">
        <v>313</v>
      </c>
      <c r="K615" s="20" t="s">
        <v>2277</v>
      </c>
      <c r="L615" s="20" t="s">
        <v>2278</v>
      </c>
      <c r="M615" s="16"/>
      <c r="O615" s="1" t="s">
        <v>2279</v>
      </c>
      <c r="P615" s="18">
        <v>84315</v>
      </c>
      <c r="Q615" s="16" t="s">
        <v>836</v>
      </c>
      <c r="R615" s="16" t="s">
        <v>35</v>
      </c>
      <c r="S615" s="16">
        <v>8019203133</v>
      </c>
      <c r="T615" s="16" t="s">
        <v>837</v>
      </c>
    </row>
    <row r="616" spans="1:20" ht="13.2" hidden="1" x14ac:dyDescent="0.25">
      <c r="A616" s="28" t="s">
        <v>246</v>
      </c>
      <c r="C616" s="16" t="s">
        <v>61</v>
      </c>
      <c r="D616" s="17" t="s">
        <v>26</v>
      </c>
      <c r="E616" s="16" t="s">
        <v>3317</v>
      </c>
      <c r="F616" s="18" t="s">
        <v>3318</v>
      </c>
      <c r="G616" s="16">
        <v>1</v>
      </c>
      <c r="H616" s="19" t="s">
        <v>3319</v>
      </c>
      <c r="I616" t="str">
        <f t="shared" si="0"/>
        <v>L / Full Print</v>
      </c>
      <c r="J616" s="20" t="s">
        <v>3320</v>
      </c>
      <c r="K616" s="20" t="s">
        <v>3321</v>
      </c>
      <c r="L616" s="20" t="s">
        <v>3322</v>
      </c>
      <c r="M616" s="16"/>
      <c r="O616" s="1" t="s">
        <v>3323</v>
      </c>
      <c r="P616" s="18">
        <v>21012</v>
      </c>
      <c r="Q616" s="16" t="s">
        <v>636</v>
      </c>
      <c r="R616" s="16" t="s">
        <v>35</v>
      </c>
      <c r="S616" s="16">
        <v>4102078810</v>
      </c>
      <c r="T616" s="16" t="s">
        <v>637</v>
      </c>
    </row>
    <row r="617" spans="1:20" ht="13.2" hidden="1" x14ac:dyDescent="0.25">
      <c r="A617" s="30" t="s">
        <v>120</v>
      </c>
      <c r="C617" s="16" t="s">
        <v>202</v>
      </c>
      <c r="D617" s="17" t="s">
        <v>26</v>
      </c>
      <c r="E617" s="16" t="s">
        <v>3324</v>
      </c>
      <c r="F617" s="18" t="s">
        <v>3325</v>
      </c>
      <c r="G617" s="16">
        <v>1</v>
      </c>
      <c r="H617" s="19" t="s">
        <v>3326</v>
      </c>
      <c r="I617" t="str">
        <f t="shared" si="0"/>
        <v>1pcs / All print</v>
      </c>
      <c r="J617" s="20" t="s">
        <v>3327</v>
      </c>
      <c r="K617" s="20" t="s">
        <v>3328</v>
      </c>
      <c r="L617" s="20" t="s">
        <v>3329</v>
      </c>
      <c r="M617" s="16"/>
      <c r="O617" s="1" t="s">
        <v>2483</v>
      </c>
      <c r="P617" s="18">
        <v>48114</v>
      </c>
      <c r="Q617" s="16" t="s">
        <v>94</v>
      </c>
      <c r="R617" s="16" t="s">
        <v>35</v>
      </c>
      <c r="S617" s="16">
        <v>12489046101</v>
      </c>
      <c r="T617" s="16" t="s">
        <v>95</v>
      </c>
    </row>
    <row r="618" spans="1:20" ht="13.2" hidden="1" x14ac:dyDescent="0.25">
      <c r="A618" s="30" t="s">
        <v>120</v>
      </c>
      <c r="C618" s="16" t="s">
        <v>25</v>
      </c>
      <c r="D618" s="17" t="s">
        <v>26</v>
      </c>
      <c r="E618" s="16" t="s">
        <v>3330</v>
      </c>
      <c r="F618" s="18" t="s">
        <v>3331</v>
      </c>
      <c r="G618" s="16">
        <v>1</v>
      </c>
      <c r="H618" s="19" t="s">
        <v>3332</v>
      </c>
      <c r="I618" t="str">
        <f t="shared" si="0"/>
        <v>HOODIE RAGLAN SLEEVE / XL / All print</v>
      </c>
      <c r="J618" s="20" t="s">
        <v>3333</v>
      </c>
      <c r="K618" s="20" t="s">
        <v>3334</v>
      </c>
      <c r="L618" s="20" t="s">
        <v>3335</v>
      </c>
      <c r="M618" s="16" t="s">
        <v>3336</v>
      </c>
      <c r="O618" s="1" t="s">
        <v>3337</v>
      </c>
      <c r="P618" s="18">
        <v>29568</v>
      </c>
      <c r="Q618" s="16" t="s">
        <v>129</v>
      </c>
      <c r="R618" s="16" t="s">
        <v>35</v>
      </c>
      <c r="S618" s="16">
        <v>7325673185</v>
      </c>
      <c r="T618" s="16" t="s">
        <v>130</v>
      </c>
    </row>
    <row r="619" spans="1:20" ht="13.2" hidden="1" x14ac:dyDescent="0.25">
      <c r="A619" s="21" t="s">
        <v>548</v>
      </c>
      <c r="C619" s="16" t="s">
        <v>25</v>
      </c>
      <c r="D619" s="17" t="s">
        <v>26</v>
      </c>
      <c r="E619" s="16" t="s">
        <v>3338</v>
      </c>
      <c r="F619" s="18" t="s">
        <v>3339</v>
      </c>
      <c r="G619" s="16">
        <v>1</v>
      </c>
      <c r="H619" s="19" t="s">
        <v>3340</v>
      </c>
      <c r="I619" t="str">
        <f t="shared" si="0"/>
        <v>Hawaiian shirt / 2XL / Full Print</v>
      </c>
      <c r="J619" s="20">
        <v>6841837944986</v>
      </c>
      <c r="K619" s="20" t="s">
        <v>3341</v>
      </c>
      <c r="L619" s="20" t="s">
        <v>3342</v>
      </c>
      <c r="M619" s="16"/>
      <c r="O619" s="1" t="s">
        <v>3343</v>
      </c>
      <c r="P619" s="18">
        <v>52761</v>
      </c>
      <c r="Q619" s="16" t="s">
        <v>892</v>
      </c>
      <c r="R619" s="16" t="s">
        <v>35</v>
      </c>
      <c r="S619" s="16">
        <v>5632995023</v>
      </c>
      <c r="T619" s="16" t="s">
        <v>893</v>
      </c>
    </row>
    <row r="620" spans="1:20" ht="13.2" hidden="1" x14ac:dyDescent="0.25">
      <c r="A620" s="15" t="s">
        <v>24</v>
      </c>
      <c r="C620" s="16" t="s">
        <v>25</v>
      </c>
      <c r="D620" s="17" t="s">
        <v>26</v>
      </c>
      <c r="E620" s="16" t="s">
        <v>3338</v>
      </c>
      <c r="F620" s="18" t="s">
        <v>3339</v>
      </c>
      <c r="G620" s="16">
        <v>1</v>
      </c>
      <c r="H620" s="19" t="s">
        <v>3344</v>
      </c>
      <c r="I620" t="str">
        <f t="shared" si="0"/>
        <v>Hawaiian shirt / 3XL / Full Print</v>
      </c>
      <c r="J620" s="20">
        <v>6841845579930</v>
      </c>
      <c r="K620" s="20" t="s">
        <v>3341</v>
      </c>
      <c r="L620" s="20" t="s">
        <v>3342</v>
      </c>
      <c r="M620" s="16"/>
      <c r="O620" s="1" t="s">
        <v>3343</v>
      </c>
      <c r="P620" s="18">
        <v>52761</v>
      </c>
      <c r="Q620" s="16" t="s">
        <v>892</v>
      </c>
      <c r="R620" s="16" t="s">
        <v>35</v>
      </c>
      <c r="S620" s="16">
        <v>5632995023</v>
      </c>
      <c r="T620" s="16" t="s">
        <v>893</v>
      </c>
    </row>
    <row r="621" spans="1:20" ht="13.2" hidden="1" x14ac:dyDescent="0.25">
      <c r="A621" s="30" t="s">
        <v>120</v>
      </c>
      <c r="C621" s="16" t="s">
        <v>61</v>
      </c>
      <c r="D621" s="17" t="s">
        <v>26</v>
      </c>
      <c r="E621" s="16" t="s">
        <v>3345</v>
      </c>
      <c r="F621" s="18" t="s">
        <v>3346</v>
      </c>
      <c r="G621" s="16">
        <v>1</v>
      </c>
      <c r="H621" s="19" t="s">
        <v>3347</v>
      </c>
      <c r="I621" t="str">
        <f t="shared" si="0"/>
        <v>One size / All print</v>
      </c>
      <c r="J621" s="20" t="s">
        <v>3348</v>
      </c>
      <c r="K621" s="20" t="s">
        <v>3349</v>
      </c>
      <c r="L621" s="20" t="s">
        <v>3350</v>
      </c>
      <c r="M621" s="16"/>
      <c r="O621" s="1" t="s">
        <v>510</v>
      </c>
      <c r="P621" s="18">
        <v>46241</v>
      </c>
      <c r="Q621" s="16" t="s">
        <v>57</v>
      </c>
      <c r="R621" s="16" t="s">
        <v>35</v>
      </c>
      <c r="S621" s="16">
        <v>13179000648</v>
      </c>
      <c r="T621" s="16" t="s">
        <v>59</v>
      </c>
    </row>
    <row r="622" spans="1:20" ht="13.2" hidden="1" x14ac:dyDescent="0.25">
      <c r="A622" s="15" t="s">
        <v>110</v>
      </c>
      <c r="C622" s="16" t="s">
        <v>61</v>
      </c>
      <c r="D622" s="17" t="s">
        <v>26</v>
      </c>
      <c r="E622" s="16" t="s">
        <v>3351</v>
      </c>
      <c r="F622" s="18" t="s">
        <v>3352</v>
      </c>
      <c r="G622" s="16">
        <v>1</v>
      </c>
      <c r="H622" s="19" t="s">
        <v>3353</v>
      </c>
      <c r="I622" t="str">
        <f t="shared" si="0"/>
        <v>M / Full Print</v>
      </c>
      <c r="J622" s="20" t="s">
        <v>3354</v>
      </c>
      <c r="K622" s="20" t="s">
        <v>3355</v>
      </c>
      <c r="L622" s="20" t="s">
        <v>3356</v>
      </c>
      <c r="M622" s="16"/>
      <c r="O622" s="1" t="s">
        <v>3357</v>
      </c>
      <c r="P622" s="18">
        <v>60564</v>
      </c>
      <c r="Q622" s="16" t="s">
        <v>69</v>
      </c>
      <c r="R622" s="16" t="s">
        <v>35</v>
      </c>
      <c r="S622" s="16">
        <v>8159199638</v>
      </c>
      <c r="T622" s="16" t="s">
        <v>71</v>
      </c>
    </row>
    <row r="623" spans="1:20" ht="13.2" hidden="1" x14ac:dyDescent="0.25">
      <c r="A623" s="32" t="s">
        <v>60</v>
      </c>
      <c r="C623" s="16" t="s">
        <v>25</v>
      </c>
      <c r="D623" s="17" t="s">
        <v>26</v>
      </c>
      <c r="E623" s="16" t="s">
        <v>3358</v>
      </c>
      <c r="F623" s="18" t="s">
        <v>3359</v>
      </c>
      <c r="G623" s="16">
        <v>1</v>
      </c>
      <c r="H623" s="19" t="s">
        <v>3242</v>
      </c>
      <c r="I623" t="str">
        <f t="shared" si="0"/>
        <v>HOODIE RAGLAN SLEEVE / L / All Print</v>
      </c>
      <c r="J623" s="20" t="s">
        <v>2663</v>
      </c>
      <c r="K623" s="20" t="s">
        <v>3360</v>
      </c>
      <c r="L623" s="20" t="s">
        <v>3361</v>
      </c>
      <c r="M623" s="16"/>
      <c r="O623" s="1" t="s">
        <v>1169</v>
      </c>
      <c r="P623" s="18">
        <v>77062</v>
      </c>
      <c r="Q623" s="16" t="s">
        <v>151</v>
      </c>
      <c r="R623" s="16" t="s">
        <v>35</v>
      </c>
      <c r="S623" s="16">
        <v>2813896623</v>
      </c>
      <c r="T623" s="16" t="s">
        <v>152</v>
      </c>
    </row>
    <row r="624" spans="1:20" ht="13.2" hidden="1" x14ac:dyDescent="0.25">
      <c r="A624" s="15" t="s">
        <v>24</v>
      </c>
      <c r="C624" s="16" t="s">
        <v>25</v>
      </c>
      <c r="D624" s="17" t="s">
        <v>26</v>
      </c>
      <c r="E624" s="16" t="s">
        <v>3362</v>
      </c>
      <c r="F624" s="18" t="s">
        <v>3363</v>
      </c>
      <c r="G624" s="16">
        <v>1</v>
      </c>
      <c r="H624" s="19" t="s">
        <v>3364</v>
      </c>
      <c r="I624" t="str">
        <f t="shared" si="0"/>
        <v>AOP Unisex Raglan Zip Hoodie / M / All print</v>
      </c>
      <c r="J624" s="20" t="s">
        <v>3365</v>
      </c>
      <c r="K624" s="20" t="s">
        <v>3366</v>
      </c>
      <c r="L624" s="20" t="s">
        <v>3367</v>
      </c>
      <c r="M624" s="16"/>
      <c r="O624" s="1" t="s">
        <v>3368</v>
      </c>
      <c r="P624" s="18">
        <v>77584</v>
      </c>
      <c r="Q624" s="16" t="s">
        <v>151</v>
      </c>
      <c r="R624" s="16" t="s">
        <v>35</v>
      </c>
      <c r="S624" s="16">
        <v>4147887235</v>
      </c>
      <c r="T624" s="16" t="s">
        <v>152</v>
      </c>
    </row>
    <row r="625" spans="1:20" ht="13.2" hidden="1" x14ac:dyDescent="0.25">
      <c r="A625" s="21" t="s">
        <v>3369</v>
      </c>
      <c r="C625" s="16" t="s">
        <v>61</v>
      </c>
      <c r="D625" s="17" t="s">
        <v>26</v>
      </c>
      <c r="E625" s="16" t="s">
        <v>3370</v>
      </c>
      <c r="F625" s="18" t="s">
        <v>3371</v>
      </c>
      <c r="G625" s="16">
        <v>1</v>
      </c>
      <c r="H625" s="19" t="s">
        <v>3372</v>
      </c>
      <c r="I625" t="str">
        <f t="shared" si="0"/>
        <v>TANK TOP + LEGGING / S / All Print</v>
      </c>
      <c r="J625" s="20" t="s">
        <v>257</v>
      </c>
      <c r="K625" s="20" t="s">
        <v>3373</v>
      </c>
      <c r="L625" s="20" t="s">
        <v>3374</v>
      </c>
      <c r="M625" s="16"/>
      <c r="O625" s="1" t="s">
        <v>3375</v>
      </c>
      <c r="P625" s="18">
        <v>60435</v>
      </c>
      <c r="Q625" s="16" t="s">
        <v>69</v>
      </c>
      <c r="R625" s="16" t="s">
        <v>35</v>
      </c>
      <c r="S625" s="16">
        <v>6307420335</v>
      </c>
      <c r="T625" s="16" t="s">
        <v>71</v>
      </c>
    </row>
    <row r="626" spans="1:20" ht="13.2" hidden="1" x14ac:dyDescent="0.25">
      <c r="A626" s="21" t="s">
        <v>3369</v>
      </c>
      <c r="C626" s="16" t="s">
        <v>61</v>
      </c>
      <c r="D626" s="17" t="s">
        <v>26</v>
      </c>
      <c r="E626" s="16" t="s">
        <v>3370</v>
      </c>
      <c r="F626" s="18" t="s">
        <v>3371</v>
      </c>
      <c r="G626" s="16">
        <v>1</v>
      </c>
      <c r="H626" s="19" t="s">
        <v>3376</v>
      </c>
      <c r="I626" t="str">
        <f t="shared" si="0"/>
        <v>TANK TOP + LEGGING / S / All Print</v>
      </c>
      <c r="J626" s="20" t="s">
        <v>257</v>
      </c>
      <c r="K626" s="20" t="s">
        <v>3373</v>
      </c>
      <c r="L626" s="20" t="s">
        <v>3374</v>
      </c>
      <c r="M626" s="16"/>
      <c r="O626" s="1" t="s">
        <v>3375</v>
      </c>
      <c r="P626" s="18">
        <v>60435</v>
      </c>
      <c r="Q626" s="16" t="s">
        <v>69</v>
      </c>
      <c r="R626" s="16" t="s">
        <v>35</v>
      </c>
      <c r="S626" s="16">
        <v>6307420335</v>
      </c>
      <c r="T626" s="16" t="s">
        <v>71</v>
      </c>
    </row>
    <row r="627" spans="1:20" ht="13.2" hidden="1" x14ac:dyDescent="0.25">
      <c r="A627" s="29" t="s">
        <v>86</v>
      </c>
      <c r="C627" s="16" t="s">
        <v>61</v>
      </c>
      <c r="D627" s="17" t="s">
        <v>26</v>
      </c>
      <c r="E627" s="16" t="s">
        <v>3377</v>
      </c>
      <c r="F627" s="18" t="s">
        <v>3378</v>
      </c>
      <c r="G627" s="16">
        <v>1</v>
      </c>
      <c r="H627" s="19" t="s">
        <v>3379</v>
      </c>
      <c r="I627" t="str">
        <f t="shared" si="0"/>
        <v>One size / All print</v>
      </c>
      <c r="J627" s="20">
        <v>7003670511770</v>
      </c>
      <c r="K627" s="20" t="s">
        <v>3380</v>
      </c>
      <c r="L627" s="20" t="s">
        <v>3381</v>
      </c>
      <c r="M627" s="16"/>
      <c r="O627" s="1" t="s">
        <v>3382</v>
      </c>
      <c r="P627" s="18">
        <v>72949</v>
      </c>
      <c r="Q627" s="16" t="s">
        <v>118</v>
      </c>
      <c r="R627" s="16" t="s">
        <v>35</v>
      </c>
      <c r="S627" s="16">
        <v>4792131349</v>
      </c>
      <c r="T627" s="16" t="s">
        <v>119</v>
      </c>
    </row>
    <row r="628" spans="1:20" ht="13.2" hidden="1" x14ac:dyDescent="0.25">
      <c r="A628" s="28" t="s">
        <v>524</v>
      </c>
      <c r="C628" s="16" t="s">
        <v>25</v>
      </c>
      <c r="D628" s="17" t="s">
        <v>26</v>
      </c>
      <c r="E628" s="16" t="s">
        <v>3383</v>
      </c>
      <c r="F628" s="18" t="s">
        <v>3384</v>
      </c>
      <c r="G628" s="16">
        <v>2</v>
      </c>
      <c r="H628" s="19" t="s">
        <v>3385</v>
      </c>
      <c r="I628" t="str">
        <f t="shared" si="0"/>
        <v>HOODIE RAGLAN SLEEVE / 4XL / All Print</v>
      </c>
      <c r="J628" s="20" t="s">
        <v>3386</v>
      </c>
      <c r="K628" s="20" t="s">
        <v>3387</v>
      </c>
      <c r="L628" s="20" t="s">
        <v>3388</v>
      </c>
      <c r="M628" s="16"/>
      <c r="O628" s="1" t="s">
        <v>3389</v>
      </c>
      <c r="P628" s="18">
        <v>12458</v>
      </c>
      <c r="Q628" s="16" t="s">
        <v>305</v>
      </c>
      <c r="R628" s="16" t="s">
        <v>35</v>
      </c>
      <c r="S628" s="16">
        <v>18458533163</v>
      </c>
      <c r="T628" s="16" t="s">
        <v>306</v>
      </c>
    </row>
    <row r="629" spans="1:20" ht="13.2" hidden="1" x14ac:dyDescent="0.25">
      <c r="A629" s="15" t="s">
        <v>24</v>
      </c>
      <c r="C629" s="16" t="s">
        <v>25</v>
      </c>
      <c r="D629" s="17" t="s">
        <v>26</v>
      </c>
      <c r="E629" s="16" t="s">
        <v>3390</v>
      </c>
      <c r="F629" s="18" t="s">
        <v>3391</v>
      </c>
      <c r="G629" s="16">
        <v>1</v>
      </c>
      <c r="H629" s="19" t="s">
        <v>3392</v>
      </c>
      <c r="I629" t="str">
        <f t="shared" si="0"/>
        <v>AOP Unisex Raglan Zip Hoodie / L / Full print</v>
      </c>
      <c r="J629" s="20" t="s">
        <v>1201</v>
      </c>
      <c r="K629" s="20" t="s">
        <v>3393</v>
      </c>
      <c r="L629" s="20" t="s">
        <v>3394</v>
      </c>
      <c r="M629" s="16"/>
      <c r="O629" s="1" t="s">
        <v>1373</v>
      </c>
      <c r="P629" s="18">
        <v>28025</v>
      </c>
      <c r="Q629" s="16" t="s">
        <v>1374</v>
      </c>
      <c r="R629" s="16" t="s">
        <v>35</v>
      </c>
      <c r="S629" s="16">
        <v>7047948779</v>
      </c>
      <c r="T629" s="16" t="s">
        <v>1375</v>
      </c>
    </row>
    <row r="630" spans="1:20" ht="13.2" hidden="1" x14ac:dyDescent="0.25">
      <c r="A630" s="30" t="s">
        <v>120</v>
      </c>
      <c r="C630" s="16" t="s">
        <v>25</v>
      </c>
      <c r="D630" s="17" t="s">
        <v>26</v>
      </c>
      <c r="E630" s="16" t="s">
        <v>3395</v>
      </c>
      <c r="F630" s="18" t="s">
        <v>3396</v>
      </c>
      <c r="G630" s="16">
        <v>1</v>
      </c>
      <c r="H630" s="19" t="s">
        <v>3397</v>
      </c>
      <c r="I630" t="str">
        <f t="shared" si="0"/>
        <v>Shorts / 2XL / Full Print</v>
      </c>
      <c r="J630" s="20" t="s">
        <v>960</v>
      </c>
      <c r="K630" s="20" t="s">
        <v>3398</v>
      </c>
      <c r="L630" s="20" t="s">
        <v>3399</v>
      </c>
      <c r="M630" s="16"/>
      <c r="O630" s="1" t="s">
        <v>3400</v>
      </c>
      <c r="P630" s="18">
        <v>60707</v>
      </c>
      <c r="Q630" s="16" t="s">
        <v>69</v>
      </c>
      <c r="R630" s="16" t="s">
        <v>35</v>
      </c>
      <c r="S630" s="16">
        <v>7737109905</v>
      </c>
      <c r="T630" s="16" t="s">
        <v>71</v>
      </c>
    </row>
    <row r="631" spans="1:20" ht="13.2" hidden="1" x14ac:dyDescent="0.25">
      <c r="A631" s="29" t="s">
        <v>86</v>
      </c>
      <c r="C631" s="16" t="s">
        <v>25</v>
      </c>
      <c r="D631" s="17" t="s">
        <v>26</v>
      </c>
      <c r="E631" s="16" t="s">
        <v>3395</v>
      </c>
      <c r="F631" s="18" t="s">
        <v>3396</v>
      </c>
      <c r="G631" s="16">
        <v>1</v>
      </c>
      <c r="H631" s="19" t="s">
        <v>3401</v>
      </c>
      <c r="I631" t="str">
        <f t="shared" si="0"/>
        <v>2XL / Full Print</v>
      </c>
      <c r="J631" s="20" t="s">
        <v>1546</v>
      </c>
      <c r="K631" s="20" t="s">
        <v>3398</v>
      </c>
      <c r="L631" s="20" t="s">
        <v>3399</v>
      </c>
      <c r="M631" s="16"/>
      <c r="O631" s="1" t="s">
        <v>3400</v>
      </c>
      <c r="P631" s="18">
        <v>60707</v>
      </c>
      <c r="Q631" s="16" t="s">
        <v>69</v>
      </c>
      <c r="R631" s="16" t="s">
        <v>35</v>
      </c>
      <c r="S631" s="16">
        <v>7737109905</v>
      </c>
      <c r="T631" s="16" t="s">
        <v>71</v>
      </c>
    </row>
    <row r="632" spans="1:20" ht="13.2" hidden="1" x14ac:dyDescent="0.25">
      <c r="A632" s="29" t="s">
        <v>86</v>
      </c>
      <c r="C632" s="16" t="s">
        <v>25</v>
      </c>
      <c r="D632" s="17" t="s">
        <v>26</v>
      </c>
      <c r="E632" s="16" t="s">
        <v>3395</v>
      </c>
      <c r="F632" s="18" t="s">
        <v>3396</v>
      </c>
      <c r="G632" s="16">
        <v>1</v>
      </c>
      <c r="H632" s="19" t="s">
        <v>3402</v>
      </c>
      <c r="I632" t="str">
        <f t="shared" si="0"/>
        <v>2XL / Full Print</v>
      </c>
      <c r="J632" s="20" t="s">
        <v>1546</v>
      </c>
      <c r="K632" s="20" t="s">
        <v>3398</v>
      </c>
      <c r="L632" s="20" t="s">
        <v>3399</v>
      </c>
      <c r="M632" s="16"/>
      <c r="O632" s="1" t="s">
        <v>3400</v>
      </c>
      <c r="P632" s="18">
        <v>60707</v>
      </c>
      <c r="Q632" s="16" t="s">
        <v>69</v>
      </c>
      <c r="R632" s="16" t="s">
        <v>35</v>
      </c>
      <c r="S632" s="16">
        <v>7737109905</v>
      </c>
      <c r="T632" s="16" t="s">
        <v>71</v>
      </c>
    </row>
    <row r="633" spans="1:20" ht="13.2" hidden="1" x14ac:dyDescent="0.25">
      <c r="A633" s="15" t="s">
        <v>24</v>
      </c>
      <c r="C633" s="16" t="s">
        <v>61</v>
      </c>
      <c r="D633" s="17" t="s">
        <v>26</v>
      </c>
      <c r="E633" s="16" t="s">
        <v>3403</v>
      </c>
      <c r="F633" s="18" t="s">
        <v>3404</v>
      </c>
      <c r="G633" s="16">
        <v>1</v>
      </c>
      <c r="H633" s="19" t="s">
        <v>3405</v>
      </c>
      <c r="I633" t="str">
        <f t="shared" si="0"/>
        <v>One size / All print</v>
      </c>
      <c r="J633" s="20" t="s">
        <v>365</v>
      </c>
      <c r="K633" s="20" t="s">
        <v>3406</v>
      </c>
      <c r="L633" s="20" t="s">
        <v>3407</v>
      </c>
      <c r="M633" s="16"/>
      <c r="O633" s="1" t="s">
        <v>3408</v>
      </c>
      <c r="P633" s="18">
        <v>62864</v>
      </c>
      <c r="Q633" s="16" t="s">
        <v>69</v>
      </c>
      <c r="R633" s="16" t="s">
        <v>35</v>
      </c>
      <c r="S633" s="16">
        <v>3097370409</v>
      </c>
      <c r="T633" s="16" t="s">
        <v>71</v>
      </c>
    </row>
    <row r="634" spans="1:20" ht="13.2" hidden="1" x14ac:dyDescent="0.25">
      <c r="A634" s="29" t="s">
        <v>86</v>
      </c>
      <c r="C634" s="16" t="s">
        <v>202</v>
      </c>
      <c r="D634" s="17" t="s">
        <v>26</v>
      </c>
      <c r="E634" s="16" t="s">
        <v>3409</v>
      </c>
      <c r="F634" s="18" t="s">
        <v>3410</v>
      </c>
      <c r="G634" s="16">
        <v>1</v>
      </c>
      <c r="H634" s="19" t="s">
        <v>3411</v>
      </c>
      <c r="I634" t="str">
        <f t="shared" si="0"/>
        <v>Queen (200x230)cm</v>
      </c>
      <c r="J634" s="20" t="s">
        <v>1060</v>
      </c>
      <c r="K634" s="20" t="s">
        <v>3412</v>
      </c>
      <c r="L634" s="20" t="s">
        <v>3413</v>
      </c>
      <c r="M634" s="16"/>
      <c r="O634" s="1" t="s">
        <v>3414</v>
      </c>
      <c r="P634" s="18">
        <v>79706</v>
      </c>
      <c r="Q634" s="16" t="s">
        <v>151</v>
      </c>
      <c r="R634" s="16" t="s">
        <v>35</v>
      </c>
      <c r="S634" s="16">
        <f>14328947763</f>
        <v>14328947763</v>
      </c>
      <c r="T634" s="16" t="s">
        <v>152</v>
      </c>
    </row>
    <row r="635" spans="1:20" ht="13.2" hidden="1" x14ac:dyDescent="0.25">
      <c r="A635" s="21" t="s">
        <v>38</v>
      </c>
      <c r="C635" s="16" t="s">
        <v>25</v>
      </c>
      <c r="D635" s="17" t="s">
        <v>26</v>
      </c>
      <c r="E635" s="16" t="s">
        <v>3415</v>
      </c>
      <c r="F635" s="18" t="s">
        <v>3416</v>
      </c>
      <c r="G635" s="16">
        <v>2</v>
      </c>
      <c r="H635" s="19" t="s">
        <v>2711</v>
      </c>
      <c r="I635" t="str">
        <f t="shared" si="0"/>
        <v>AOP Unisex Raglan Hoodie / 3XL / All print</v>
      </c>
      <c r="J635" s="20" t="s">
        <v>42</v>
      </c>
      <c r="K635" s="20" t="s">
        <v>3417</v>
      </c>
      <c r="L635" s="20" t="s">
        <v>3418</v>
      </c>
      <c r="M635" s="16"/>
      <c r="O635" s="1" t="s">
        <v>3419</v>
      </c>
      <c r="P635" s="18">
        <v>58647</v>
      </c>
      <c r="Q635" s="16" t="s">
        <v>1999</v>
      </c>
      <c r="R635" s="16" t="s">
        <v>35</v>
      </c>
      <c r="S635" s="16">
        <v>3608802737</v>
      </c>
      <c r="T635" s="16" t="s">
        <v>2000</v>
      </c>
    </row>
    <row r="636" spans="1:20" ht="13.2" hidden="1" x14ac:dyDescent="0.25">
      <c r="A636" s="32" t="s">
        <v>60</v>
      </c>
      <c r="C636" s="16" t="s">
        <v>25</v>
      </c>
      <c r="D636" s="17" t="s">
        <v>26</v>
      </c>
      <c r="E636" s="16" t="s">
        <v>3420</v>
      </c>
      <c r="F636" s="18" t="s">
        <v>3421</v>
      </c>
      <c r="G636" s="16">
        <v>1</v>
      </c>
      <c r="H636" s="19" t="s">
        <v>3422</v>
      </c>
      <c r="I636" t="str">
        <f t="shared" si="0"/>
        <v>All print / 34 inches</v>
      </c>
      <c r="J636" s="20" t="s">
        <v>158</v>
      </c>
      <c r="K636" s="20" t="s">
        <v>3423</v>
      </c>
      <c r="L636" s="20" t="s">
        <v>3424</v>
      </c>
      <c r="M636" s="16">
        <v>1</v>
      </c>
      <c r="O636" s="1" t="s">
        <v>3425</v>
      </c>
      <c r="P636" s="18">
        <v>6801</v>
      </c>
      <c r="Q636" s="16" t="s">
        <v>82</v>
      </c>
      <c r="R636" s="16" t="s">
        <v>35</v>
      </c>
      <c r="S636" s="16">
        <v>2033132528</v>
      </c>
      <c r="T636" s="16" t="s">
        <v>83</v>
      </c>
    </row>
    <row r="637" spans="1:20" ht="13.2" hidden="1" x14ac:dyDescent="0.25">
      <c r="A637" s="15" t="s">
        <v>24</v>
      </c>
      <c r="C637" s="16" t="s">
        <v>25</v>
      </c>
      <c r="D637" s="17" t="s">
        <v>26</v>
      </c>
      <c r="E637" s="16" t="s">
        <v>3426</v>
      </c>
      <c r="F637" s="18" t="s">
        <v>3427</v>
      </c>
      <c r="G637" s="16">
        <v>1</v>
      </c>
      <c r="H637" s="19" t="s">
        <v>3428</v>
      </c>
      <c r="I637" t="str">
        <f t="shared" si="0"/>
        <v>AOP Unisex Raglan Hoodie / M / All print</v>
      </c>
      <c r="J637" s="20" t="s">
        <v>3429</v>
      </c>
      <c r="K637" s="20" t="s">
        <v>3430</v>
      </c>
      <c r="L637" s="20" t="s">
        <v>3431</v>
      </c>
      <c r="M637" s="16"/>
      <c r="O637" s="1" t="s">
        <v>3432</v>
      </c>
      <c r="P637" s="18">
        <v>79109</v>
      </c>
      <c r="Q637" s="16" t="s">
        <v>151</v>
      </c>
      <c r="R637" s="16" t="s">
        <v>35</v>
      </c>
      <c r="S637" s="16">
        <v>8063363098</v>
      </c>
      <c r="T637" s="16" t="s">
        <v>152</v>
      </c>
    </row>
    <row r="638" spans="1:20" ht="13.2" hidden="1" x14ac:dyDescent="0.25">
      <c r="A638" s="29" t="s">
        <v>86</v>
      </c>
      <c r="C638" s="16" t="s">
        <v>25</v>
      </c>
      <c r="D638" s="17" t="s">
        <v>26</v>
      </c>
      <c r="E638" s="16" t="s">
        <v>3426</v>
      </c>
      <c r="F638" s="18" t="s">
        <v>3427</v>
      </c>
      <c r="G638" s="16">
        <v>1</v>
      </c>
      <c r="H638" s="19" t="s">
        <v>3433</v>
      </c>
      <c r="I638" t="str">
        <f t="shared" si="0"/>
        <v>AOP Unisex Raglan Hoodie / M / All print</v>
      </c>
      <c r="J638" s="20" t="s">
        <v>1386</v>
      </c>
      <c r="K638" s="20" t="s">
        <v>3430</v>
      </c>
      <c r="L638" s="20" t="s">
        <v>3431</v>
      </c>
      <c r="M638" s="16"/>
      <c r="O638" s="1" t="s">
        <v>3432</v>
      </c>
      <c r="P638" s="18">
        <v>79109</v>
      </c>
      <c r="Q638" s="16" t="s">
        <v>151</v>
      </c>
      <c r="R638" s="16" t="s">
        <v>35</v>
      </c>
      <c r="S638" s="16">
        <v>8063363098</v>
      </c>
      <c r="T638" s="16" t="s">
        <v>152</v>
      </c>
    </row>
    <row r="639" spans="1:20" ht="13.2" hidden="1" x14ac:dyDescent="0.25">
      <c r="A639" s="30" t="s">
        <v>120</v>
      </c>
      <c r="C639" s="16" t="s">
        <v>25</v>
      </c>
      <c r="D639" s="17" t="s">
        <v>26</v>
      </c>
      <c r="E639" s="16" t="s">
        <v>3434</v>
      </c>
      <c r="F639" s="18" t="s">
        <v>3435</v>
      </c>
      <c r="G639" s="16">
        <v>1</v>
      </c>
      <c r="H639" s="19" t="s">
        <v>3436</v>
      </c>
      <c r="I639" t="str">
        <f t="shared" si="0"/>
        <v>hirt 2D #KV - XL / Black</v>
      </c>
      <c r="J639" s="20" t="s">
        <v>3437</v>
      </c>
      <c r="K639" s="20" t="s">
        <v>3438</v>
      </c>
      <c r="L639" s="20" t="s">
        <v>3439</v>
      </c>
      <c r="M639" s="16"/>
      <c r="O639" s="1" t="s">
        <v>3440</v>
      </c>
      <c r="P639" s="18">
        <v>91505</v>
      </c>
      <c r="Q639" s="16" t="s">
        <v>546</v>
      </c>
      <c r="R639" s="16" t="s">
        <v>35</v>
      </c>
      <c r="S639" s="16">
        <v>3238540037</v>
      </c>
      <c r="T639" s="16" t="s">
        <v>547</v>
      </c>
    </row>
    <row r="640" spans="1:20" ht="13.2" hidden="1" x14ac:dyDescent="0.25">
      <c r="A640" s="29" t="s">
        <v>86</v>
      </c>
      <c r="C640" s="16" t="s">
        <v>61</v>
      </c>
      <c r="D640" s="17" t="s">
        <v>26</v>
      </c>
      <c r="E640" s="16" t="s">
        <v>3441</v>
      </c>
      <c r="F640" s="18" t="s">
        <v>3442</v>
      </c>
      <c r="G640" s="16">
        <v>1</v>
      </c>
      <c r="H640" s="19" t="s">
        <v>3443</v>
      </c>
      <c r="I640" t="str">
        <f t="shared" si="0"/>
        <v>2XL / Full Print</v>
      </c>
      <c r="J640" s="20" t="s">
        <v>3444</v>
      </c>
      <c r="K640" s="20" t="s">
        <v>3445</v>
      </c>
      <c r="L640" s="20" t="s">
        <v>3446</v>
      </c>
      <c r="M640" s="16"/>
      <c r="O640" s="1" t="s">
        <v>3447</v>
      </c>
      <c r="P640" s="18">
        <v>29678</v>
      </c>
      <c r="Q640" s="16" t="s">
        <v>129</v>
      </c>
      <c r="R640" s="16" t="s">
        <v>35</v>
      </c>
      <c r="S640" s="16" t="s">
        <v>3448</v>
      </c>
      <c r="T640" s="16" t="s">
        <v>130</v>
      </c>
    </row>
    <row r="641" spans="1:20" ht="13.2" hidden="1" x14ac:dyDescent="0.25">
      <c r="A641" s="32" t="s">
        <v>60</v>
      </c>
      <c r="C641" s="16" t="s">
        <v>61</v>
      </c>
      <c r="D641" s="17" t="s">
        <v>26</v>
      </c>
      <c r="E641" s="16" t="s">
        <v>3441</v>
      </c>
      <c r="F641" s="18" t="s">
        <v>3442</v>
      </c>
      <c r="G641" s="16">
        <v>1</v>
      </c>
      <c r="H641" s="19" t="s">
        <v>3449</v>
      </c>
      <c r="I641" t="str">
        <f t="shared" si="0"/>
        <v>S / Full Print</v>
      </c>
      <c r="J641" s="20" t="s">
        <v>97</v>
      </c>
      <c r="K641" s="20" t="s">
        <v>3445</v>
      </c>
      <c r="L641" s="20" t="s">
        <v>3446</v>
      </c>
      <c r="M641" s="16"/>
      <c r="O641" s="1" t="s">
        <v>3447</v>
      </c>
      <c r="P641" s="18">
        <v>29678</v>
      </c>
      <c r="Q641" s="16" t="s">
        <v>129</v>
      </c>
      <c r="R641" s="16" t="s">
        <v>35</v>
      </c>
      <c r="S641" s="16" t="s">
        <v>3448</v>
      </c>
      <c r="T641" s="16" t="s">
        <v>130</v>
      </c>
    </row>
    <row r="642" spans="1:20" ht="13.2" hidden="1" x14ac:dyDescent="0.25">
      <c r="A642" s="15" t="s">
        <v>24</v>
      </c>
      <c r="C642" s="16" t="s">
        <v>25</v>
      </c>
      <c r="D642" s="17" t="s">
        <v>3450</v>
      </c>
      <c r="E642" s="16" t="s">
        <v>3451</v>
      </c>
      <c r="F642" s="18" t="s">
        <v>3452</v>
      </c>
      <c r="G642" s="16">
        <v>1</v>
      </c>
      <c r="H642" s="19" t="s">
        <v>3453</v>
      </c>
      <c r="I642" t="str">
        <f t="shared" si="0"/>
        <v>Unisex Heavyweight Pullover Hoodie / Black / S</v>
      </c>
      <c r="J642" s="20" t="s">
        <v>3454</v>
      </c>
      <c r="K642" s="20" t="s">
        <v>3455</v>
      </c>
      <c r="L642" s="20" t="s">
        <v>3456</v>
      </c>
      <c r="M642" s="16"/>
      <c r="O642" s="1" t="s">
        <v>3457</v>
      </c>
      <c r="P642" s="18">
        <v>11566</v>
      </c>
      <c r="Q642" s="16" t="s">
        <v>305</v>
      </c>
      <c r="R642" s="16" t="s">
        <v>35</v>
      </c>
      <c r="S642" s="16">
        <v>5169933855</v>
      </c>
      <c r="T642" s="16" t="s">
        <v>306</v>
      </c>
    </row>
    <row r="643" spans="1:20" ht="13.2" hidden="1" x14ac:dyDescent="0.25">
      <c r="A643" s="30" t="s">
        <v>120</v>
      </c>
      <c r="C643" s="16" t="s">
        <v>191</v>
      </c>
      <c r="D643" s="53" t="s">
        <v>3458</v>
      </c>
      <c r="E643" s="16" t="s">
        <v>3459</v>
      </c>
      <c r="F643" s="18" t="s">
        <v>3460</v>
      </c>
      <c r="G643" s="16">
        <v>1</v>
      </c>
      <c r="H643" s="19" t="s">
        <v>3461</v>
      </c>
      <c r="I643" t="str">
        <f t="shared" si="0"/>
        <v>12X18in</v>
      </c>
      <c r="J643" s="20" t="s">
        <v>866</v>
      </c>
      <c r="K643" s="20" t="s">
        <v>3462</v>
      </c>
      <c r="L643" s="20" t="s">
        <v>3463</v>
      </c>
      <c r="M643" s="16"/>
      <c r="O643" s="1" t="s">
        <v>3464</v>
      </c>
      <c r="P643" s="18">
        <v>4732</v>
      </c>
      <c r="Q643" s="16" t="s">
        <v>490</v>
      </c>
      <c r="R643" s="16" t="s">
        <v>35</v>
      </c>
      <c r="S643" s="16">
        <v>3524458255</v>
      </c>
      <c r="T643" s="16" t="s">
        <v>491</v>
      </c>
    </row>
    <row r="644" spans="1:20" ht="13.2" hidden="1" x14ac:dyDescent="0.25">
      <c r="A644" s="28" t="s">
        <v>246</v>
      </c>
      <c r="C644" s="16" t="s">
        <v>61</v>
      </c>
      <c r="D644" s="17" t="s">
        <v>26</v>
      </c>
      <c r="E644" s="16" t="s">
        <v>3465</v>
      </c>
      <c r="F644" s="18" t="s">
        <v>3466</v>
      </c>
      <c r="G644" s="16">
        <v>1</v>
      </c>
      <c r="H644" s="19" t="s">
        <v>3467</v>
      </c>
      <c r="I644" t="str">
        <f t="shared" si="0"/>
        <v>XL / Full Print</v>
      </c>
      <c r="J644" s="20" t="s">
        <v>3468</v>
      </c>
      <c r="K644" s="20" t="s">
        <v>3469</v>
      </c>
      <c r="L644" s="20" t="s">
        <v>3470</v>
      </c>
      <c r="M644" s="16"/>
      <c r="O644" s="1" t="s">
        <v>3471</v>
      </c>
      <c r="P644" s="18">
        <v>32566</v>
      </c>
      <c r="Q644" s="16" t="s">
        <v>46</v>
      </c>
      <c r="R644" s="16" t="s">
        <v>35</v>
      </c>
      <c r="S644" s="16">
        <v>5133495310</v>
      </c>
      <c r="T644" s="16" t="s">
        <v>47</v>
      </c>
    </row>
    <row r="645" spans="1:20" ht="13.2" hidden="1" x14ac:dyDescent="0.25">
      <c r="A645" s="28" t="s">
        <v>246</v>
      </c>
      <c r="C645" s="16" t="s">
        <v>61</v>
      </c>
      <c r="D645" s="17" t="s">
        <v>26</v>
      </c>
      <c r="E645" s="16" t="s">
        <v>3465</v>
      </c>
      <c r="F645" s="18" t="s">
        <v>3466</v>
      </c>
      <c r="G645" s="16">
        <v>1</v>
      </c>
      <c r="H645" s="19" t="s">
        <v>3472</v>
      </c>
      <c r="I645" t="str">
        <f t="shared" si="0"/>
        <v>M / Full Print</v>
      </c>
      <c r="J645" s="20" t="s">
        <v>3473</v>
      </c>
      <c r="K645" s="20" t="s">
        <v>3469</v>
      </c>
      <c r="L645" s="20" t="s">
        <v>3470</v>
      </c>
      <c r="M645" s="16"/>
      <c r="O645" s="1" t="s">
        <v>3471</v>
      </c>
      <c r="P645" s="18">
        <v>32566</v>
      </c>
      <c r="Q645" s="16" t="s">
        <v>46</v>
      </c>
      <c r="R645" s="16" t="s">
        <v>35</v>
      </c>
      <c r="S645" s="16">
        <v>5133495310</v>
      </c>
      <c r="T645" s="16" t="s">
        <v>47</v>
      </c>
    </row>
    <row r="646" spans="1:20" ht="13.2" hidden="1" x14ac:dyDescent="0.25">
      <c r="A646" s="21" t="s">
        <v>38</v>
      </c>
      <c r="C646" s="16" t="s">
        <v>25</v>
      </c>
      <c r="D646" s="17" t="s">
        <v>26</v>
      </c>
      <c r="E646" s="16" t="s">
        <v>3474</v>
      </c>
      <c r="F646" s="18" t="s">
        <v>3475</v>
      </c>
      <c r="G646" s="16">
        <v>1</v>
      </c>
      <c r="H646" s="19" t="s">
        <v>3476</v>
      </c>
      <c r="I646" t="str">
        <f t="shared" si="0"/>
        <v>AOP Unisex Raglan Hoodie / M / All print</v>
      </c>
      <c r="J646" s="20" t="s">
        <v>42</v>
      </c>
      <c r="K646" s="20" t="s">
        <v>3477</v>
      </c>
      <c r="L646" s="20" t="s">
        <v>3478</v>
      </c>
      <c r="M646" s="16"/>
      <c r="O646" s="1" t="s">
        <v>3479</v>
      </c>
      <c r="P646" s="18">
        <v>61802</v>
      </c>
      <c r="Q646" s="16" t="s">
        <v>69</v>
      </c>
      <c r="R646" s="16" t="s">
        <v>35</v>
      </c>
      <c r="S646" s="16">
        <v>2174179760</v>
      </c>
      <c r="T646" s="16" t="s">
        <v>71</v>
      </c>
    </row>
    <row r="647" spans="1:20" ht="13.2" hidden="1" x14ac:dyDescent="0.25">
      <c r="A647" s="15" t="s">
        <v>24</v>
      </c>
      <c r="C647" s="16" t="s">
        <v>25</v>
      </c>
      <c r="D647" s="17" t="s">
        <v>26</v>
      </c>
      <c r="E647" s="16" t="s">
        <v>3480</v>
      </c>
      <c r="F647" s="18" t="s">
        <v>3481</v>
      </c>
      <c r="G647" s="16">
        <v>1</v>
      </c>
      <c r="H647" s="19" t="s">
        <v>3482</v>
      </c>
      <c r="I647" t="str">
        <f t="shared" si="0"/>
        <v>AOP Unisex Raglan Hoodie / 2XL / All print</v>
      </c>
      <c r="J647" s="20" t="s">
        <v>1205</v>
      </c>
      <c r="K647" s="20" t="s">
        <v>3483</v>
      </c>
      <c r="L647" s="20" t="s">
        <v>3484</v>
      </c>
      <c r="M647" s="16"/>
      <c r="O647" s="1" t="s">
        <v>3485</v>
      </c>
      <c r="P647" s="18">
        <v>42261</v>
      </c>
      <c r="Q647" s="16" t="s">
        <v>226</v>
      </c>
      <c r="R647" s="16" t="s">
        <v>35</v>
      </c>
      <c r="S647" s="16">
        <v>2709995263</v>
      </c>
      <c r="T647" s="16" t="s">
        <v>227</v>
      </c>
    </row>
    <row r="648" spans="1:20" ht="13.2" hidden="1" x14ac:dyDescent="0.25">
      <c r="A648" s="15" t="s">
        <v>24</v>
      </c>
      <c r="C648" s="16" t="s">
        <v>25</v>
      </c>
      <c r="D648" s="17" t="s">
        <v>26</v>
      </c>
      <c r="E648" s="16" t="s">
        <v>3486</v>
      </c>
      <c r="F648" s="18" t="s">
        <v>3487</v>
      </c>
      <c r="G648" s="16">
        <v>1</v>
      </c>
      <c r="H648" s="19" t="s">
        <v>3488</v>
      </c>
      <c r="I648" t="str">
        <f t="shared" si="0"/>
        <v>AOP Unisex Raglan Hoodie / L / Green</v>
      </c>
      <c r="J648" s="20" t="s">
        <v>3489</v>
      </c>
      <c r="K648" s="20" t="s">
        <v>3490</v>
      </c>
      <c r="L648" s="20" t="s">
        <v>3491</v>
      </c>
      <c r="M648" s="16"/>
      <c r="O648" s="1" t="s">
        <v>3492</v>
      </c>
      <c r="P648" s="18">
        <v>28901</v>
      </c>
      <c r="Q648" s="16" t="s">
        <v>1374</v>
      </c>
      <c r="R648" s="16" t="s">
        <v>35</v>
      </c>
      <c r="S648" s="16">
        <v>8285579968</v>
      </c>
      <c r="T648" s="16" t="s">
        <v>1375</v>
      </c>
    </row>
    <row r="649" spans="1:20" ht="13.2" hidden="1" x14ac:dyDescent="0.25">
      <c r="A649" s="21" t="s">
        <v>38</v>
      </c>
      <c r="C649" s="16" t="s">
        <v>25</v>
      </c>
      <c r="D649" s="17" t="s">
        <v>26</v>
      </c>
      <c r="E649" s="16" t="s">
        <v>3493</v>
      </c>
      <c r="F649" s="18" t="s">
        <v>3494</v>
      </c>
      <c r="G649" s="16">
        <v>1</v>
      </c>
      <c r="H649" s="19" t="s">
        <v>3495</v>
      </c>
      <c r="I649" t="str">
        <f t="shared" si="0"/>
        <v>AOP Unisex Raglan Zip Hoodie / 2XL / All print</v>
      </c>
      <c r="J649" s="20" t="s">
        <v>42</v>
      </c>
      <c r="K649" s="20" t="s">
        <v>3496</v>
      </c>
      <c r="L649" s="20" t="s">
        <v>3497</v>
      </c>
      <c r="M649" s="16" t="s">
        <v>3498</v>
      </c>
      <c r="O649" s="1" t="s">
        <v>3499</v>
      </c>
      <c r="P649" s="18">
        <v>27127</v>
      </c>
      <c r="Q649" s="16" t="s">
        <v>1374</v>
      </c>
      <c r="R649" s="16" t="s">
        <v>35</v>
      </c>
      <c r="S649" s="16">
        <v>3364069861</v>
      </c>
      <c r="T649" s="16" t="s">
        <v>1375</v>
      </c>
    </row>
    <row r="650" spans="1:20" ht="13.2" hidden="1" x14ac:dyDescent="0.25">
      <c r="A650" s="28" t="s">
        <v>524</v>
      </c>
      <c r="C650" s="16" t="s">
        <v>25</v>
      </c>
      <c r="D650" s="17" t="s">
        <v>26</v>
      </c>
      <c r="E650" s="16" t="s">
        <v>3500</v>
      </c>
      <c r="F650" s="18" t="s">
        <v>3501</v>
      </c>
      <c r="G650" s="16">
        <v>1</v>
      </c>
      <c r="H650" s="19" t="s">
        <v>3502</v>
      </c>
      <c r="I650" t="str">
        <f t="shared" si="0"/>
        <v>HOODIE RAGLAN SLEEVE / L / All Print</v>
      </c>
      <c r="J650" s="20" t="s">
        <v>528</v>
      </c>
      <c r="K650" s="20" t="s">
        <v>3503</v>
      </c>
      <c r="L650" s="20" t="s">
        <v>3504</v>
      </c>
      <c r="M650" s="16"/>
      <c r="O650" s="1" t="s">
        <v>1713</v>
      </c>
      <c r="P650" s="18">
        <v>23322</v>
      </c>
      <c r="Q650" s="16" t="s">
        <v>169</v>
      </c>
      <c r="R650" s="16" t="s">
        <v>35</v>
      </c>
      <c r="S650" s="16">
        <v>7572044954</v>
      </c>
      <c r="T650" s="16" t="s">
        <v>170</v>
      </c>
    </row>
    <row r="651" spans="1:20" ht="13.2" hidden="1" x14ac:dyDescent="0.25">
      <c r="A651" s="21" t="s">
        <v>548</v>
      </c>
      <c r="C651" s="16" t="s">
        <v>25</v>
      </c>
      <c r="D651" s="17" t="s">
        <v>26</v>
      </c>
      <c r="E651" s="16" t="s">
        <v>3505</v>
      </c>
      <c r="F651" s="18" t="s">
        <v>3506</v>
      </c>
      <c r="G651" s="16">
        <v>1</v>
      </c>
      <c r="H651" s="19" t="s">
        <v>3507</v>
      </c>
      <c r="I651" t="str">
        <f t="shared" si="0"/>
        <v>AOP Unisex Raglan Hoodie / XL / All print</v>
      </c>
      <c r="J651" s="20" t="s">
        <v>3508</v>
      </c>
      <c r="K651" s="20" t="s">
        <v>3509</v>
      </c>
      <c r="L651" s="20" t="s">
        <v>3510</v>
      </c>
      <c r="M651" s="16"/>
      <c r="O651" s="1" t="s">
        <v>1197</v>
      </c>
      <c r="P651" s="18">
        <v>59105</v>
      </c>
      <c r="Q651" s="16" t="s">
        <v>1023</v>
      </c>
      <c r="R651" s="16" t="s">
        <v>35</v>
      </c>
      <c r="S651" s="16">
        <v>4069451664</v>
      </c>
      <c r="T651" s="16" t="s">
        <v>1024</v>
      </c>
    </row>
    <row r="652" spans="1:20" ht="13.2" hidden="1" x14ac:dyDescent="0.25">
      <c r="A652" s="30" t="s">
        <v>120</v>
      </c>
      <c r="C652" s="16" t="s">
        <v>25</v>
      </c>
      <c r="D652" s="17" t="s">
        <v>26</v>
      </c>
      <c r="E652" s="16" t="s">
        <v>3511</v>
      </c>
      <c r="F652" s="18" t="s">
        <v>3481</v>
      </c>
      <c r="G652" s="16">
        <v>1</v>
      </c>
      <c r="H652" s="19" t="s">
        <v>3512</v>
      </c>
      <c r="I652" t="str">
        <f t="shared" si="0"/>
        <v>AOP UNISEX HOODIE / XL / All Print</v>
      </c>
      <c r="J652" s="20" t="s">
        <v>3513</v>
      </c>
      <c r="K652" s="20" t="s">
        <v>3483</v>
      </c>
      <c r="L652" s="20" t="s">
        <v>3484</v>
      </c>
      <c r="M652" s="16"/>
      <c r="O652" s="1" t="s">
        <v>3485</v>
      </c>
      <c r="P652" s="18">
        <v>42261</v>
      </c>
      <c r="Q652" s="16" t="s">
        <v>226</v>
      </c>
      <c r="R652" s="16" t="s">
        <v>35</v>
      </c>
      <c r="S652" s="16">
        <v>2709995263</v>
      </c>
      <c r="T652" s="16" t="s">
        <v>227</v>
      </c>
    </row>
    <row r="653" spans="1:20" ht="13.2" hidden="1" x14ac:dyDescent="0.25">
      <c r="A653" s="29" t="s">
        <v>86</v>
      </c>
      <c r="C653" s="16" t="s">
        <v>202</v>
      </c>
      <c r="D653" s="17" t="s">
        <v>26</v>
      </c>
      <c r="E653" s="16" t="s">
        <v>3514</v>
      </c>
      <c r="F653" s="18" t="s">
        <v>3515</v>
      </c>
      <c r="G653" s="16">
        <v>1</v>
      </c>
      <c r="H653" s="19" t="s">
        <v>1740</v>
      </c>
      <c r="I653" t="str">
        <f t="shared" si="0"/>
        <v>L / Full print</v>
      </c>
      <c r="J653" s="20" t="s">
        <v>1741</v>
      </c>
      <c r="K653" s="20" t="s">
        <v>3516</v>
      </c>
      <c r="L653" s="20" t="s">
        <v>3517</v>
      </c>
      <c r="M653" s="16">
        <v>79</v>
      </c>
      <c r="O653" s="1" t="s">
        <v>3518</v>
      </c>
      <c r="P653" s="18">
        <v>53051</v>
      </c>
      <c r="Q653" s="16" t="s">
        <v>1115</v>
      </c>
      <c r="R653" s="16" t="s">
        <v>35</v>
      </c>
      <c r="S653" s="16">
        <v>6166357830</v>
      </c>
      <c r="T653" s="16" t="s">
        <v>1116</v>
      </c>
    </row>
    <row r="654" spans="1:20" ht="13.2" hidden="1" x14ac:dyDescent="0.25">
      <c r="A654" s="15" t="s">
        <v>24</v>
      </c>
      <c r="C654" s="16" t="s">
        <v>61</v>
      </c>
      <c r="D654" s="17" t="s">
        <v>26</v>
      </c>
      <c r="E654" s="16" t="s">
        <v>3519</v>
      </c>
      <c r="F654" s="18" t="s">
        <v>3520</v>
      </c>
      <c r="G654" s="16">
        <v>1</v>
      </c>
      <c r="H654" s="19" t="s">
        <v>3521</v>
      </c>
      <c r="I654" t="str">
        <f t="shared" si="0"/>
        <v>XL / Full Print</v>
      </c>
      <c r="J654" s="20" t="s">
        <v>3522</v>
      </c>
      <c r="K654" s="20" t="s">
        <v>3523</v>
      </c>
      <c r="L654" s="20" t="s">
        <v>3524</v>
      </c>
      <c r="M654" s="16" t="s">
        <v>3525</v>
      </c>
      <c r="O654" s="1" t="s">
        <v>446</v>
      </c>
      <c r="P654" s="18">
        <v>85295</v>
      </c>
      <c r="Q654" s="16" t="s">
        <v>447</v>
      </c>
      <c r="R654" s="16" t="s">
        <v>35</v>
      </c>
      <c r="S654" s="16" t="s">
        <v>3526</v>
      </c>
      <c r="T654" s="16" t="s">
        <v>448</v>
      </c>
    </row>
    <row r="655" spans="1:20" ht="13.2" hidden="1" x14ac:dyDescent="0.25">
      <c r="A655" s="28" t="s">
        <v>246</v>
      </c>
      <c r="C655" s="16" t="s">
        <v>61</v>
      </c>
      <c r="D655" s="17" t="s">
        <v>26</v>
      </c>
      <c r="E655" s="16" t="s">
        <v>3527</v>
      </c>
      <c r="F655" s="18" t="s">
        <v>3528</v>
      </c>
      <c r="G655" s="16">
        <v>1</v>
      </c>
      <c r="H655" s="19" t="s">
        <v>3529</v>
      </c>
      <c r="I655" t="str">
        <f t="shared" si="0"/>
        <v>S / All Print</v>
      </c>
      <c r="J655" s="20" t="s">
        <v>327</v>
      </c>
      <c r="K655" s="20" t="s">
        <v>3530</v>
      </c>
      <c r="L655" s="20" t="s">
        <v>3531</v>
      </c>
      <c r="M655" s="16"/>
      <c r="O655" s="1" t="s">
        <v>3532</v>
      </c>
      <c r="P655" s="18">
        <v>27360</v>
      </c>
      <c r="Q655" s="16" t="s">
        <v>1374</v>
      </c>
      <c r="R655" s="16" t="s">
        <v>35</v>
      </c>
      <c r="S655" s="16">
        <v>3364798571</v>
      </c>
      <c r="T655" s="16" t="s">
        <v>1375</v>
      </c>
    </row>
    <row r="656" spans="1:20" ht="13.2" x14ac:dyDescent="0.25">
      <c r="A656" s="28" t="s">
        <v>74</v>
      </c>
      <c r="C656" s="16" t="s">
        <v>61</v>
      </c>
      <c r="D656" s="17" t="s">
        <v>26</v>
      </c>
      <c r="E656" s="16" t="s">
        <v>3533</v>
      </c>
      <c r="F656" s="18" t="s">
        <v>3534</v>
      </c>
      <c r="G656" s="16">
        <v>1</v>
      </c>
      <c r="H656" s="19" t="s">
        <v>3535</v>
      </c>
      <c r="I656" t="str">
        <f t="shared" si="0"/>
        <v>Men / 7 / Black</v>
      </c>
      <c r="J656" s="20" t="s">
        <v>78</v>
      </c>
      <c r="K656" s="20" t="s">
        <v>3536</v>
      </c>
      <c r="L656" s="20" t="s">
        <v>3537</v>
      </c>
      <c r="M656" s="16"/>
      <c r="O656" s="1" t="s">
        <v>3538</v>
      </c>
      <c r="P656" s="18">
        <v>16038</v>
      </c>
      <c r="Q656" s="16" t="s">
        <v>422</v>
      </c>
      <c r="R656" s="16" t="s">
        <v>35</v>
      </c>
      <c r="S656" s="16">
        <v>4784146467</v>
      </c>
      <c r="T656" s="16" t="s">
        <v>423</v>
      </c>
    </row>
    <row r="657" spans="1:20" ht="13.2" hidden="1" x14ac:dyDescent="0.25">
      <c r="A657" s="28" t="s">
        <v>524</v>
      </c>
      <c r="C657" s="16" t="s">
        <v>25</v>
      </c>
      <c r="D657" s="17" t="s">
        <v>26</v>
      </c>
      <c r="E657" s="16" t="s">
        <v>3539</v>
      </c>
      <c r="F657" s="18" t="s">
        <v>3540</v>
      </c>
      <c r="G657" s="16">
        <v>1</v>
      </c>
      <c r="H657" s="19" t="s">
        <v>3385</v>
      </c>
      <c r="I657" t="str">
        <f t="shared" si="0"/>
        <v>HOODIE RAGLAN SLEEVE / 4XL / All Print</v>
      </c>
      <c r="J657" s="20" t="s">
        <v>3386</v>
      </c>
      <c r="K657" s="20" t="s">
        <v>3541</v>
      </c>
      <c r="L657" s="20" t="s">
        <v>3542</v>
      </c>
      <c r="M657" s="16"/>
      <c r="O657" s="1" t="s">
        <v>1063</v>
      </c>
      <c r="P657" s="18">
        <v>46970</v>
      </c>
      <c r="Q657" s="16" t="s">
        <v>57</v>
      </c>
      <c r="R657" s="16" t="s">
        <v>35</v>
      </c>
      <c r="S657" s="16">
        <v>7652449026</v>
      </c>
      <c r="T657" s="16" t="s">
        <v>59</v>
      </c>
    </row>
    <row r="658" spans="1:20" ht="13.2" hidden="1" x14ac:dyDescent="0.25">
      <c r="A658" s="30" t="s">
        <v>120</v>
      </c>
      <c r="C658" s="16" t="s">
        <v>61</v>
      </c>
      <c r="D658" s="17" t="s">
        <v>26</v>
      </c>
      <c r="E658" s="16" t="s">
        <v>3543</v>
      </c>
      <c r="F658" s="18" t="s">
        <v>3544</v>
      </c>
      <c r="G658" s="16">
        <v>2</v>
      </c>
      <c r="H658" s="19" t="s">
        <v>3545</v>
      </c>
      <c r="I658" t="str">
        <f t="shared" si="0"/>
        <v>TANK TOP / XL / All Print</v>
      </c>
      <c r="J658" s="20" t="s">
        <v>3546</v>
      </c>
      <c r="K658" s="20" t="s">
        <v>3547</v>
      </c>
      <c r="L658" s="20" t="s">
        <v>3548</v>
      </c>
      <c r="M658" s="16"/>
      <c r="O658" s="1" t="s">
        <v>3549</v>
      </c>
      <c r="P658" s="18">
        <v>34232</v>
      </c>
      <c r="Q658" s="16" t="s">
        <v>46</v>
      </c>
      <c r="R658" s="16" t="s">
        <v>35</v>
      </c>
      <c r="S658" s="16">
        <v>9415875227</v>
      </c>
      <c r="T658" s="16" t="s">
        <v>47</v>
      </c>
    </row>
    <row r="659" spans="1:20" ht="13.2" hidden="1" x14ac:dyDescent="0.25">
      <c r="A659" s="30" t="s">
        <v>120</v>
      </c>
      <c r="C659" s="16" t="s">
        <v>61</v>
      </c>
      <c r="D659" s="17" t="s">
        <v>26</v>
      </c>
      <c r="E659" s="16" t="s">
        <v>3543</v>
      </c>
      <c r="F659" s="18" t="s">
        <v>3544</v>
      </c>
      <c r="G659" s="16">
        <v>3</v>
      </c>
      <c r="H659" s="19" t="s">
        <v>3550</v>
      </c>
      <c r="I659" t="str">
        <f t="shared" si="0"/>
        <v>LEGGING / 3XL / All Print</v>
      </c>
      <c r="J659" s="20" t="s">
        <v>3551</v>
      </c>
      <c r="K659" s="20" t="s">
        <v>3547</v>
      </c>
      <c r="L659" s="20" t="s">
        <v>3548</v>
      </c>
      <c r="M659" s="16"/>
      <c r="O659" s="1" t="s">
        <v>3549</v>
      </c>
      <c r="P659" s="18">
        <v>34232</v>
      </c>
      <c r="Q659" s="16" t="s">
        <v>46</v>
      </c>
      <c r="R659" s="16" t="s">
        <v>35</v>
      </c>
      <c r="S659" s="16">
        <v>9415875227</v>
      </c>
      <c r="T659" s="16" t="s">
        <v>47</v>
      </c>
    </row>
    <row r="660" spans="1:20" ht="13.2" hidden="1" x14ac:dyDescent="0.25">
      <c r="A660" s="21" t="s">
        <v>38</v>
      </c>
      <c r="C660" s="16" t="s">
        <v>25</v>
      </c>
      <c r="D660" s="17" t="s">
        <v>26</v>
      </c>
      <c r="E660" s="16" t="s">
        <v>3552</v>
      </c>
      <c r="F660" s="18" t="s">
        <v>3553</v>
      </c>
      <c r="G660" s="16">
        <v>1</v>
      </c>
      <c r="H660" s="19" t="s">
        <v>3554</v>
      </c>
      <c r="I660" t="str">
        <f t="shared" si="0"/>
        <v>AOP Unisex Raglan Zip Hoodie / M / All print</v>
      </c>
      <c r="J660" s="20" t="s">
        <v>42</v>
      </c>
      <c r="K660" s="20" t="s">
        <v>3555</v>
      </c>
      <c r="L660" s="20" t="s">
        <v>3556</v>
      </c>
      <c r="M660" s="16"/>
      <c r="O660" s="1" t="s">
        <v>3557</v>
      </c>
      <c r="P660" s="18">
        <v>11796</v>
      </c>
      <c r="Q660" s="16" t="s">
        <v>305</v>
      </c>
      <c r="R660" s="16" t="s">
        <v>35</v>
      </c>
      <c r="S660" s="16">
        <f>15169821942</f>
        <v>15169821942</v>
      </c>
      <c r="T660" s="16" t="s">
        <v>306</v>
      </c>
    </row>
    <row r="661" spans="1:20" ht="13.2" x14ac:dyDescent="0.25">
      <c r="A661" s="28" t="s">
        <v>74</v>
      </c>
      <c r="C661" s="16" t="s">
        <v>61</v>
      </c>
      <c r="D661" s="17" t="s">
        <v>26</v>
      </c>
      <c r="E661" s="16" t="s">
        <v>3558</v>
      </c>
      <c r="F661" s="18" t="s">
        <v>3559</v>
      </c>
      <c r="G661" s="16">
        <v>1</v>
      </c>
      <c r="H661" s="19" t="s">
        <v>3560</v>
      </c>
      <c r="I661" t="str">
        <f t="shared" si="0"/>
        <v>Women / 7 / Black</v>
      </c>
      <c r="J661" s="20" t="s">
        <v>78</v>
      </c>
      <c r="K661" s="20" t="s">
        <v>3561</v>
      </c>
      <c r="L661" s="20" t="s">
        <v>3562</v>
      </c>
      <c r="M661" s="16"/>
      <c r="O661" s="1" t="s">
        <v>3563</v>
      </c>
      <c r="P661" s="18">
        <v>32444</v>
      </c>
      <c r="Q661" s="16" t="s">
        <v>46</v>
      </c>
      <c r="R661" s="16" t="s">
        <v>35</v>
      </c>
      <c r="S661" s="16">
        <v>8508445042</v>
      </c>
      <c r="T661" s="16" t="s">
        <v>47</v>
      </c>
    </row>
    <row r="662" spans="1:20" ht="13.2" hidden="1" x14ac:dyDescent="0.25">
      <c r="A662" s="30" t="s">
        <v>120</v>
      </c>
      <c r="C662" s="16" t="s">
        <v>25</v>
      </c>
      <c r="D662" s="17" t="s">
        <v>26</v>
      </c>
      <c r="E662" s="16" t="s">
        <v>3564</v>
      </c>
      <c r="F662" s="18" t="s">
        <v>3565</v>
      </c>
      <c r="G662" s="16">
        <v>1</v>
      </c>
      <c r="H662" s="19" t="s">
        <v>3566</v>
      </c>
      <c r="I662" t="str">
        <f t="shared" si="0"/>
        <v>hirt #KV - S / Black</v>
      </c>
      <c r="J662" s="20" t="s">
        <v>3567</v>
      </c>
      <c r="K662" s="20" t="s">
        <v>3568</v>
      </c>
      <c r="L662" s="20" t="s">
        <v>3569</v>
      </c>
      <c r="M662" s="16"/>
      <c r="O662" s="1" t="s">
        <v>3499</v>
      </c>
      <c r="P662" s="18">
        <v>27106</v>
      </c>
      <c r="Q662" s="16" t="s">
        <v>1374</v>
      </c>
      <c r="R662" s="16" t="s">
        <v>35</v>
      </c>
      <c r="S662" s="16">
        <v>3364095104</v>
      </c>
      <c r="T662" s="16" t="s">
        <v>1375</v>
      </c>
    </row>
    <row r="663" spans="1:20" ht="13.2" hidden="1" x14ac:dyDescent="0.25">
      <c r="A663" s="29" t="s">
        <v>86</v>
      </c>
      <c r="C663" s="16" t="s">
        <v>25</v>
      </c>
      <c r="D663" s="17" t="s">
        <v>26</v>
      </c>
      <c r="E663" s="16" t="s">
        <v>3570</v>
      </c>
      <c r="F663" s="18" t="s">
        <v>3571</v>
      </c>
      <c r="G663" s="16">
        <v>1</v>
      </c>
      <c r="H663" s="19" t="s">
        <v>3572</v>
      </c>
      <c r="I663" t="str">
        <f t="shared" si="0"/>
        <v>HOODIE RAGLAN SLEEVE / L / All Print</v>
      </c>
      <c r="J663" s="20" t="s">
        <v>2738</v>
      </c>
      <c r="K663" s="20" t="s">
        <v>3573</v>
      </c>
      <c r="L663" s="20" t="s">
        <v>3574</v>
      </c>
      <c r="M663" s="16"/>
      <c r="O663" s="1" t="s">
        <v>3575</v>
      </c>
      <c r="P663" s="18" t="s">
        <v>3576</v>
      </c>
      <c r="Q663" s="16" t="s">
        <v>3577</v>
      </c>
      <c r="R663" s="16" t="s">
        <v>237</v>
      </c>
      <c r="S663" s="16">
        <v>5064731217</v>
      </c>
      <c r="T663" s="16" t="s">
        <v>3578</v>
      </c>
    </row>
    <row r="664" spans="1:20" ht="13.2" hidden="1" x14ac:dyDescent="0.25">
      <c r="A664" s="32" t="s">
        <v>60</v>
      </c>
      <c r="C664" s="16" t="s">
        <v>25</v>
      </c>
      <c r="D664" s="17" t="s">
        <v>26</v>
      </c>
      <c r="E664" s="16" t="s">
        <v>3579</v>
      </c>
      <c r="F664" s="18" t="s">
        <v>3580</v>
      </c>
      <c r="G664" s="16">
        <v>1</v>
      </c>
      <c r="H664" s="19" t="s">
        <v>3581</v>
      </c>
      <c r="I664" t="str">
        <f t="shared" si="0"/>
        <v>HOODIE RAGLAN SLEEVE ZIP-UP / 3XL / All Print</v>
      </c>
      <c r="J664" s="20" t="s">
        <v>3582</v>
      </c>
      <c r="K664" s="20" t="s">
        <v>3583</v>
      </c>
      <c r="L664" s="20" t="s">
        <v>3584</v>
      </c>
      <c r="M664" s="16"/>
      <c r="O664" s="1" t="s">
        <v>3585</v>
      </c>
      <c r="P664" s="18">
        <v>77471</v>
      </c>
      <c r="Q664" s="16" t="s">
        <v>151</v>
      </c>
      <c r="R664" s="16" t="s">
        <v>35</v>
      </c>
      <c r="S664" s="16">
        <v>9033125309</v>
      </c>
      <c r="T664" s="16" t="s">
        <v>152</v>
      </c>
    </row>
    <row r="665" spans="1:20" ht="13.2" hidden="1" x14ac:dyDescent="0.25">
      <c r="A665" s="29" t="s">
        <v>86</v>
      </c>
      <c r="C665" s="16" t="s">
        <v>25</v>
      </c>
      <c r="D665" s="17" t="s">
        <v>26</v>
      </c>
      <c r="E665" s="16" t="s">
        <v>3586</v>
      </c>
      <c r="F665" s="18" t="s">
        <v>3587</v>
      </c>
      <c r="G665" s="16">
        <v>1</v>
      </c>
      <c r="H665" s="19" t="s">
        <v>3588</v>
      </c>
      <c r="I665" t="str">
        <f t="shared" si="0"/>
        <v>HOODIE RAGLAN SLEEVE / S / All Print</v>
      </c>
      <c r="J665" s="20" t="s">
        <v>3589</v>
      </c>
      <c r="K665" s="20" t="s">
        <v>3590</v>
      </c>
      <c r="L665" s="20" t="s">
        <v>3591</v>
      </c>
      <c r="M665" s="16"/>
      <c r="O665" s="1" t="s">
        <v>3592</v>
      </c>
      <c r="P665" s="18">
        <v>28135</v>
      </c>
      <c r="Q665" s="16" t="s">
        <v>1374</v>
      </c>
      <c r="R665" s="16" t="s">
        <v>35</v>
      </c>
      <c r="S665" s="16">
        <v>7049151595</v>
      </c>
      <c r="T665" s="16" t="s">
        <v>1375</v>
      </c>
    </row>
    <row r="666" spans="1:20" ht="13.2" hidden="1" x14ac:dyDescent="0.25">
      <c r="A666" s="15" t="s">
        <v>110</v>
      </c>
      <c r="C666" s="16" t="s">
        <v>25</v>
      </c>
      <c r="D666" s="17" t="s">
        <v>26</v>
      </c>
      <c r="E666" s="16" t="s">
        <v>3593</v>
      </c>
      <c r="F666" s="18" t="s">
        <v>3594</v>
      </c>
      <c r="G666" s="16">
        <v>1</v>
      </c>
      <c r="H666" s="19" t="s">
        <v>3595</v>
      </c>
      <c r="I666" t="str">
        <f t="shared" si="0"/>
        <v>Joggers #V - AOP Unisex Raglan Hoodie / 2XL / All Print</v>
      </c>
      <c r="J666" s="20" t="s">
        <v>1459</v>
      </c>
      <c r="K666" s="20" t="s">
        <v>3596</v>
      </c>
      <c r="L666" s="20" t="s">
        <v>3597</v>
      </c>
      <c r="M666" s="16"/>
      <c r="O666" s="1" t="s">
        <v>3598</v>
      </c>
      <c r="P666" s="18">
        <v>23669</v>
      </c>
      <c r="Q666" s="16" t="s">
        <v>169</v>
      </c>
      <c r="R666" s="16" t="s">
        <v>35</v>
      </c>
      <c r="S666" s="16">
        <v>7573255758</v>
      </c>
      <c r="T666" s="16" t="s">
        <v>170</v>
      </c>
    </row>
    <row r="667" spans="1:20" ht="13.2" hidden="1" x14ac:dyDescent="0.25">
      <c r="A667" s="30" t="s">
        <v>120</v>
      </c>
      <c r="C667" s="16" t="s">
        <v>25</v>
      </c>
      <c r="D667" s="17" t="s">
        <v>26</v>
      </c>
      <c r="E667" s="16" t="s">
        <v>3599</v>
      </c>
      <c r="F667" s="18" t="s">
        <v>3600</v>
      </c>
      <c r="G667" s="16">
        <v>1</v>
      </c>
      <c r="H667" s="19" t="s">
        <v>3601</v>
      </c>
      <c r="I667" t="str">
        <f t="shared" si="0"/>
        <v>AOP Unisex Raglan Hoodie / M / All print</v>
      </c>
      <c r="J667" s="20" t="s">
        <v>3602</v>
      </c>
      <c r="K667" s="20" t="s">
        <v>3603</v>
      </c>
      <c r="L667" s="20" t="s">
        <v>3604</v>
      </c>
      <c r="M667" s="16" t="s">
        <v>3605</v>
      </c>
      <c r="O667" s="1" t="s">
        <v>3606</v>
      </c>
      <c r="P667" s="18">
        <v>37042</v>
      </c>
      <c r="Q667" s="16" t="s">
        <v>211</v>
      </c>
      <c r="R667" s="16" t="s">
        <v>35</v>
      </c>
      <c r="S667" s="16">
        <v>8704153245</v>
      </c>
      <c r="T667" s="16" t="s">
        <v>212</v>
      </c>
    </row>
    <row r="668" spans="1:20" ht="13.2" hidden="1" x14ac:dyDescent="0.25">
      <c r="A668" s="30" t="s">
        <v>120</v>
      </c>
      <c r="C668" s="16" t="s">
        <v>25</v>
      </c>
      <c r="D668" s="17" t="s">
        <v>26</v>
      </c>
      <c r="E668" s="16" t="s">
        <v>3599</v>
      </c>
      <c r="F668" s="18" t="s">
        <v>3600</v>
      </c>
      <c r="G668" s="16">
        <v>1</v>
      </c>
      <c r="H668" s="19" t="s">
        <v>3601</v>
      </c>
      <c r="I668" t="str">
        <f t="shared" si="0"/>
        <v>AOP Unisex Raglan Hoodie / M / All print</v>
      </c>
      <c r="J668" s="20" t="s">
        <v>3602</v>
      </c>
      <c r="K668" s="20" t="s">
        <v>3603</v>
      </c>
      <c r="L668" s="20" t="s">
        <v>3604</v>
      </c>
      <c r="M668" s="16" t="s">
        <v>3605</v>
      </c>
      <c r="O668" s="1" t="s">
        <v>3606</v>
      </c>
      <c r="P668" s="18">
        <v>37042</v>
      </c>
      <c r="Q668" s="16" t="s">
        <v>211</v>
      </c>
      <c r="R668" s="16" t="s">
        <v>35</v>
      </c>
      <c r="S668" s="16">
        <v>8704153245</v>
      </c>
      <c r="T668" s="16" t="s">
        <v>212</v>
      </c>
    </row>
    <row r="669" spans="1:20" ht="13.2" x14ac:dyDescent="0.25">
      <c r="A669" s="29" t="s">
        <v>201</v>
      </c>
      <c r="C669" s="16" t="s">
        <v>25</v>
      </c>
      <c r="D669" s="17" t="s">
        <v>26</v>
      </c>
      <c r="E669" s="16" t="s">
        <v>3607</v>
      </c>
      <c r="F669" s="18" t="s">
        <v>3608</v>
      </c>
      <c r="G669" s="16">
        <v>1</v>
      </c>
      <c r="H669" s="19" t="s">
        <v>3609</v>
      </c>
      <c r="I669" t="str">
        <f t="shared" si="0"/>
        <v>HOODIE RAGLAN SLEEVE / L / All Print</v>
      </c>
      <c r="J669" s="20" t="s">
        <v>53</v>
      </c>
      <c r="K669" s="20" t="s">
        <v>3610</v>
      </c>
      <c r="L669" s="20" t="s">
        <v>3611</v>
      </c>
      <c r="M669" s="16"/>
      <c r="O669" s="1" t="s">
        <v>3612</v>
      </c>
      <c r="P669" s="18">
        <v>81101</v>
      </c>
      <c r="Q669" s="16" t="s">
        <v>430</v>
      </c>
      <c r="R669" s="16" t="s">
        <v>35</v>
      </c>
      <c r="S669" s="16">
        <v>7195881566</v>
      </c>
      <c r="T669" s="16" t="s">
        <v>432</v>
      </c>
    </row>
    <row r="670" spans="1:20" ht="13.2" hidden="1" x14ac:dyDescent="0.25">
      <c r="A670" s="15" t="s">
        <v>24</v>
      </c>
      <c r="C670" s="16" t="s">
        <v>25</v>
      </c>
      <c r="D670" s="17" t="s">
        <v>26</v>
      </c>
      <c r="E670" s="16" t="s">
        <v>3613</v>
      </c>
      <c r="F670" s="18" t="s">
        <v>3614</v>
      </c>
      <c r="G670" s="16">
        <v>1</v>
      </c>
      <c r="H670" s="19" t="s">
        <v>3615</v>
      </c>
      <c r="I670" t="str">
        <f t="shared" si="0"/>
        <v>hirt 3D - XL / Full Print</v>
      </c>
      <c r="J670" s="20" t="s">
        <v>3616</v>
      </c>
      <c r="K670" s="20" t="s">
        <v>3617</v>
      </c>
      <c r="L670" s="20" t="s">
        <v>3618</v>
      </c>
      <c r="M670" s="16"/>
      <c r="O670" s="1" t="s">
        <v>2554</v>
      </c>
      <c r="P670" s="18">
        <v>85345</v>
      </c>
      <c r="Q670" s="16" t="s">
        <v>447</v>
      </c>
      <c r="R670" s="16" t="s">
        <v>35</v>
      </c>
      <c r="S670" s="16">
        <v>8012663043</v>
      </c>
      <c r="T670" s="16" t="s">
        <v>448</v>
      </c>
    </row>
    <row r="671" spans="1:20" ht="13.2" hidden="1" x14ac:dyDescent="0.25">
      <c r="A671" s="15" t="s">
        <v>24</v>
      </c>
      <c r="C671" s="16" t="s">
        <v>25</v>
      </c>
      <c r="D671" s="17" t="s">
        <v>26</v>
      </c>
      <c r="E671" s="16" t="s">
        <v>3613</v>
      </c>
      <c r="F671" s="18" t="s">
        <v>3614</v>
      </c>
      <c r="G671" s="16">
        <v>1</v>
      </c>
      <c r="H671" s="19" t="s">
        <v>3619</v>
      </c>
      <c r="I671" t="str">
        <f t="shared" si="0"/>
        <v>hirt 3D - M / Full Print</v>
      </c>
      <c r="J671" s="20" t="s">
        <v>3620</v>
      </c>
      <c r="K671" s="20" t="s">
        <v>3617</v>
      </c>
      <c r="L671" s="20" t="s">
        <v>3618</v>
      </c>
      <c r="M671" s="16"/>
      <c r="O671" s="1" t="s">
        <v>2554</v>
      </c>
      <c r="P671" s="18">
        <v>85345</v>
      </c>
      <c r="Q671" s="16" t="s">
        <v>447</v>
      </c>
      <c r="R671" s="16" t="s">
        <v>35</v>
      </c>
      <c r="S671" s="16">
        <v>8012663043</v>
      </c>
      <c r="T671" s="16" t="s">
        <v>448</v>
      </c>
    </row>
    <row r="672" spans="1:20" ht="13.2" hidden="1" x14ac:dyDescent="0.25">
      <c r="A672" s="15" t="s">
        <v>110</v>
      </c>
      <c r="C672" s="16" t="s">
        <v>61</v>
      </c>
      <c r="D672" s="17" t="s">
        <v>26</v>
      </c>
      <c r="E672" s="16" t="s">
        <v>3621</v>
      </c>
      <c r="F672" s="18" t="s">
        <v>3622</v>
      </c>
      <c r="G672" s="16">
        <v>1</v>
      </c>
      <c r="H672" s="19" t="s">
        <v>3623</v>
      </c>
      <c r="I672" t="str">
        <f t="shared" si="0"/>
        <v>XL / Full Print</v>
      </c>
      <c r="J672" s="20" t="s">
        <v>3624</v>
      </c>
      <c r="K672" s="20" t="s">
        <v>3625</v>
      </c>
      <c r="L672" s="20" t="s">
        <v>3626</v>
      </c>
      <c r="M672" s="16"/>
      <c r="O672" s="1" t="s">
        <v>3627</v>
      </c>
      <c r="P672" s="18">
        <v>84606</v>
      </c>
      <c r="Q672" s="16" t="s">
        <v>836</v>
      </c>
      <c r="R672" s="16" t="s">
        <v>35</v>
      </c>
      <c r="S672" s="16">
        <v>8014008495</v>
      </c>
      <c r="T672" s="16" t="s">
        <v>837</v>
      </c>
    </row>
    <row r="673" spans="1:20" ht="13.2" hidden="1" x14ac:dyDescent="0.25">
      <c r="A673" s="30" t="s">
        <v>120</v>
      </c>
      <c r="C673" s="16" t="s">
        <v>25</v>
      </c>
      <c r="D673" s="17" t="s">
        <v>26</v>
      </c>
      <c r="E673" s="16" t="s">
        <v>3628</v>
      </c>
      <c r="F673" s="18" t="s">
        <v>3629</v>
      </c>
      <c r="G673" s="16">
        <v>1</v>
      </c>
      <c r="H673" s="19" t="s">
        <v>3630</v>
      </c>
      <c r="I673" t="str">
        <f t="shared" si="0"/>
        <v>2XL / Full Print</v>
      </c>
      <c r="J673" s="20" t="s">
        <v>1549</v>
      </c>
      <c r="K673" s="20" t="s">
        <v>3631</v>
      </c>
      <c r="L673" s="20" t="s">
        <v>3632</v>
      </c>
      <c r="M673" s="16"/>
      <c r="O673" s="1" t="s">
        <v>3633</v>
      </c>
      <c r="P673" s="18">
        <v>92647</v>
      </c>
      <c r="Q673" s="16" t="s">
        <v>546</v>
      </c>
      <c r="R673" s="16" t="s">
        <v>35</v>
      </c>
      <c r="S673" s="16">
        <v>7147917072</v>
      </c>
      <c r="T673" s="16" t="s">
        <v>547</v>
      </c>
    </row>
    <row r="674" spans="1:20" ht="13.2" hidden="1" x14ac:dyDescent="0.25">
      <c r="A674" s="29" t="s">
        <v>86</v>
      </c>
      <c r="C674" s="16" t="s">
        <v>61</v>
      </c>
      <c r="D674" s="17" t="s">
        <v>26</v>
      </c>
      <c r="E674" s="16" t="s">
        <v>3634</v>
      </c>
      <c r="F674" s="18" t="s">
        <v>3635</v>
      </c>
      <c r="G674" s="16">
        <v>2</v>
      </c>
      <c r="H674" s="19" t="s">
        <v>3636</v>
      </c>
      <c r="I674" t="str">
        <f t="shared" si="0"/>
        <v>XL / BLACK</v>
      </c>
      <c r="J674" s="20" t="s">
        <v>3637</v>
      </c>
      <c r="K674" s="20" t="s">
        <v>3638</v>
      </c>
      <c r="L674" s="20" t="s">
        <v>3639</v>
      </c>
      <c r="M674" s="16" t="s">
        <v>368</v>
      </c>
      <c r="O674" s="1" t="s">
        <v>3640</v>
      </c>
      <c r="P674" s="18">
        <v>90250</v>
      </c>
      <c r="Q674" s="16" t="s">
        <v>546</v>
      </c>
      <c r="R674" s="16" t="s">
        <v>35</v>
      </c>
      <c r="S674" s="16">
        <v>5622006367</v>
      </c>
      <c r="T674" s="16" t="s">
        <v>547</v>
      </c>
    </row>
    <row r="675" spans="1:20" ht="13.2" hidden="1" x14ac:dyDescent="0.25">
      <c r="A675" s="29" t="s">
        <v>86</v>
      </c>
      <c r="C675" s="16" t="s">
        <v>61</v>
      </c>
      <c r="D675" s="17" t="s">
        <v>26</v>
      </c>
      <c r="E675" s="16" t="s">
        <v>3634</v>
      </c>
      <c r="F675" s="18" t="s">
        <v>3635</v>
      </c>
      <c r="G675" s="16">
        <v>1</v>
      </c>
      <c r="H675" s="19" t="s">
        <v>3641</v>
      </c>
      <c r="I675" t="str">
        <f t="shared" si="0"/>
        <v>S / Full Print</v>
      </c>
      <c r="J675" s="20" t="s">
        <v>3642</v>
      </c>
      <c r="K675" s="20" t="s">
        <v>3638</v>
      </c>
      <c r="L675" s="20" t="s">
        <v>3639</v>
      </c>
      <c r="M675" s="16" t="s">
        <v>368</v>
      </c>
      <c r="O675" s="1" t="s">
        <v>3640</v>
      </c>
      <c r="P675" s="18">
        <v>90250</v>
      </c>
      <c r="Q675" s="16" t="s">
        <v>546</v>
      </c>
      <c r="R675" s="16" t="s">
        <v>35</v>
      </c>
      <c r="S675" s="16">
        <v>5622006367</v>
      </c>
      <c r="T675" s="16" t="s">
        <v>547</v>
      </c>
    </row>
    <row r="676" spans="1:20" ht="13.2" hidden="1" x14ac:dyDescent="0.25">
      <c r="A676" s="30" t="s">
        <v>120</v>
      </c>
      <c r="C676" s="16" t="s">
        <v>25</v>
      </c>
      <c r="D676" s="17" t="s">
        <v>26</v>
      </c>
      <c r="E676" s="16" t="s">
        <v>3643</v>
      </c>
      <c r="F676" s="18" t="s">
        <v>3644</v>
      </c>
      <c r="G676" s="16">
        <v>1</v>
      </c>
      <c r="H676" s="19" t="s">
        <v>3645</v>
      </c>
      <c r="I676" t="str">
        <f t="shared" si="0"/>
        <v>AOP Unisex Raglan Zip Hoodie / L / All print</v>
      </c>
      <c r="J676" s="20" t="s">
        <v>842</v>
      </c>
      <c r="K676" s="20" t="s">
        <v>3646</v>
      </c>
      <c r="L676" s="20" t="s">
        <v>3647</v>
      </c>
      <c r="M676" s="16">
        <v>1702</v>
      </c>
      <c r="O676" s="1" t="s">
        <v>3648</v>
      </c>
      <c r="P676" s="18">
        <v>76117</v>
      </c>
      <c r="Q676" s="16" t="s">
        <v>151</v>
      </c>
      <c r="R676" s="16" t="s">
        <v>35</v>
      </c>
      <c r="S676" s="16">
        <v>8175035703</v>
      </c>
      <c r="T676" s="16" t="s">
        <v>152</v>
      </c>
    </row>
    <row r="677" spans="1:20" ht="13.2" hidden="1" x14ac:dyDescent="0.25">
      <c r="A677" s="21" t="s">
        <v>38</v>
      </c>
      <c r="C677" s="16" t="s">
        <v>25</v>
      </c>
      <c r="D677" s="17" t="s">
        <v>26</v>
      </c>
      <c r="E677" s="16" t="s">
        <v>3649</v>
      </c>
      <c r="F677" s="18" t="s">
        <v>3650</v>
      </c>
      <c r="G677" s="16">
        <v>1</v>
      </c>
      <c r="H677" s="19" t="s">
        <v>3651</v>
      </c>
      <c r="I677" t="str">
        <f t="shared" si="0"/>
        <v>AOP Unisex Raglan Hoodie / M / All print</v>
      </c>
      <c r="J677" s="20" t="s">
        <v>178</v>
      </c>
      <c r="K677" s="20" t="s">
        <v>3652</v>
      </c>
      <c r="L677" s="20" t="s">
        <v>3653</v>
      </c>
      <c r="M677" s="16"/>
      <c r="O677" s="1" t="s">
        <v>1950</v>
      </c>
      <c r="P677" s="18" t="s">
        <v>3654</v>
      </c>
      <c r="Q677" s="16" t="s">
        <v>1952</v>
      </c>
      <c r="R677" s="16" t="s">
        <v>237</v>
      </c>
      <c r="S677" s="16">
        <v>6475093842</v>
      </c>
      <c r="T677" s="16" t="s">
        <v>1953</v>
      </c>
    </row>
    <row r="678" spans="1:20" ht="13.2" hidden="1" x14ac:dyDescent="0.25">
      <c r="A678" s="21" t="s">
        <v>38</v>
      </c>
      <c r="C678" s="16" t="s">
        <v>25</v>
      </c>
      <c r="D678" s="17" t="s">
        <v>26</v>
      </c>
      <c r="E678" s="16" t="s">
        <v>3649</v>
      </c>
      <c r="F678" s="18" t="s">
        <v>3650</v>
      </c>
      <c r="G678" s="16">
        <v>1</v>
      </c>
      <c r="H678" s="19" t="s">
        <v>3651</v>
      </c>
      <c r="I678" t="str">
        <f t="shared" si="0"/>
        <v>AOP Unisex Raglan Hoodie / M / All print</v>
      </c>
      <c r="J678" s="20" t="s">
        <v>178</v>
      </c>
      <c r="K678" s="20" t="s">
        <v>3652</v>
      </c>
      <c r="L678" s="20" t="s">
        <v>3653</v>
      </c>
      <c r="M678" s="16"/>
      <c r="O678" s="1" t="s">
        <v>1950</v>
      </c>
      <c r="P678" s="18" t="s">
        <v>3654</v>
      </c>
      <c r="Q678" s="16" t="s">
        <v>1952</v>
      </c>
      <c r="R678" s="16" t="s">
        <v>237</v>
      </c>
      <c r="S678" s="16">
        <v>6475093842</v>
      </c>
      <c r="T678" s="16" t="s">
        <v>1953</v>
      </c>
    </row>
    <row r="679" spans="1:20" ht="13.2" hidden="1" x14ac:dyDescent="0.25">
      <c r="A679" s="30" t="s">
        <v>120</v>
      </c>
      <c r="C679" s="16" t="s">
        <v>25</v>
      </c>
      <c r="D679" s="17" t="s">
        <v>26</v>
      </c>
      <c r="E679" s="16" t="s">
        <v>3655</v>
      </c>
      <c r="F679" s="18" t="s">
        <v>3656</v>
      </c>
      <c r="G679" s="16">
        <v>1</v>
      </c>
      <c r="H679" s="19" t="s">
        <v>3657</v>
      </c>
      <c r="I679" t="str">
        <f t="shared" si="0"/>
        <v>AOP Unisex Raglan Zip Hoodie / L / All print</v>
      </c>
      <c r="J679" s="20" t="s">
        <v>3658</v>
      </c>
      <c r="K679" s="20" t="s">
        <v>3659</v>
      </c>
      <c r="L679" s="20" t="s">
        <v>3660</v>
      </c>
      <c r="M679" s="16">
        <v>3</v>
      </c>
      <c r="O679" s="1" t="s">
        <v>3661</v>
      </c>
      <c r="P679" s="18">
        <v>33150</v>
      </c>
      <c r="Q679" s="16" t="s">
        <v>46</v>
      </c>
      <c r="R679" s="16" t="s">
        <v>35</v>
      </c>
      <c r="S679" s="16">
        <v>5613053899</v>
      </c>
      <c r="T679" s="16" t="s">
        <v>47</v>
      </c>
    </row>
    <row r="680" spans="1:20" ht="13.2" hidden="1" x14ac:dyDescent="0.25">
      <c r="A680" s="30" t="s">
        <v>120</v>
      </c>
      <c r="C680" s="16" t="s">
        <v>25</v>
      </c>
      <c r="D680" s="17" t="s">
        <v>26</v>
      </c>
      <c r="E680" s="16" t="s">
        <v>3655</v>
      </c>
      <c r="F680" s="18" t="s">
        <v>3656</v>
      </c>
      <c r="G680" s="16">
        <v>1</v>
      </c>
      <c r="H680" s="19" t="s">
        <v>3601</v>
      </c>
      <c r="I680" t="str">
        <f t="shared" si="0"/>
        <v>AOP Unisex Raglan Hoodie / M / All print</v>
      </c>
      <c r="J680" s="20" t="s">
        <v>3602</v>
      </c>
      <c r="K680" s="20" t="s">
        <v>3659</v>
      </c>
      <c r="L680" s="20" t="s">
        <v>3660</v>
      </c>
      <c r="M680" s="16">
        <v>3</v>
      </c>
      <c r="O680" s="1" t="s">
        <v>3661</v>
      </c>
      <c r="P680" s="18">
        <v>33150</v>
      </c>
      <c r="Q680" s="16" t="s">
        <v>46</v>
      </c>
      <c r="R680" s="16" t="s">
        <v>35</v>
      </c>
      <c r="S680" s="16">
        <v>5613053899</v>
      </c>
      <c r="T680" s="16" t="s">
        <v>47</v>
      </c>
    </row>
    <row r="681" spans="1:20" ht="13.2" hidden="1" x14ac:dyDescent="0.25">
      <c r="A681" s="29" t="s">
        <v>386</v>
      </c>
      <c r="C681" s="16" t="s">
        <v>25</v>
      </c>
      <c r="D681" s="17" t="s">
        <v>26</v>
      </c>
      <c r="E681" s="16" t="s">
        <v>3662</v>
      </c>
      <c r="F681" s="18" t="s">
        <v>3663</v>
      </c>
      <c r="G681" s="16">
        <v>2</v>
      </c>
      <c r="H681" s="19" t="s">
        <v>3664</v>
      </c>
      <c r="I681" t="str">
        <f t="shared" si="0"/>
        <v>2XL / Full Print</v>
      </c>
      <c r="J681" s="20" t="s">
        <v>3665</v>
      </c>
      <c r="K681" s="20" t="s">
        <v>3666</v>
      </c>
      <c r="L681" s="20" t="s">
        <v>3667</v>
      </c>
      <c r="M681" s="16"/>
      <c r="O681" s="1" t="s">
        <v>3668</v>
      </c>
      <c r="P681" s="18">
        <v>46368</v>
      </c>
      <c r="Q681" s="16" t="s">
        <v>57</v>
      </c>
      <c r="R681" s="16" t="s">
        <v>35</v>
      </c>
      <c r="S681" s="16">
        <v>2192869912</v>
      </c>
      <c r="T681" s="16" t="s">
        <v>59</v>
      </c>
    </row>
    <row r="682" spans="1:20" ht="13.2" hidden="1" x14ac:dyDescent="0.25">
      <c r="A682" s="29" t="s">
        <v>386</v>
      </c>
      <c r="C682" s="16" t="s">
        <v>25</v>
      </c>
      <c r="D682" s="17" t="s">
        <v>26</v>
      </c>
      <c r="E682" s="16" t="s">
        <v>3662</v>
      </c>
      <c r="F682" s="18" t="s">
        <v>3663</v>
      </c>
      <c r="G682" s="16">
        <v>4</v>
      </c>
      <c r="H682" s="19" t="s">
        <v>3669</v>
      </c>
      <c r="I682" t="str">
        <f t="shared" si="0"/>
        <v>XL / Full Print</v>
      </c>
      <c r="J682" s="20" t="s">
        <v>3670</v>
      </c>
      <c r="K682" s="20" t="s">
        <v>3666</v>
      </c>
      <c r="L682" s="20" t="s">
        <v>3667</v>
      </c>
      <c r="M682" s="16"/>
      <c r="O682" s="1" t="s">
        <v>3668</v>
      </c>
      <c r="P682" s="18">
        <v>46368</v>
      </c>
      <c r="Q682" s="16" t="s">
        <v>57</v>
      </c>
      <c r="R682" s="16" t="s">
        <v>35</v>
      </c>
      <c r="S682" s="16">
        <v>2192869912</v>
      </c>
      <c r="T682" s="16" t="s">
        <v>59</v>
      </c>
    </row>
    <row r="683" spans="1:20" ht="13.2" hidden="1" x14ac:dyDescent="0.25">
      <c r="A683" s="29" t="s">
        <v>386</v>
      </c>
      <c r="C683" s="16" t="s">
        <v>25</v>
      </c>
      <c r="D683" s="17" t="s">
        <v>26</v>
      </c>
      <c r="E683" s="16" t="s">
        <v>3662</v>
      </c>
      <c r="F683" s="18" t="s">
        <v>3663</v>
      </c>
      <c r="G683" s="16">
        <v>2</v>
      </c>
      <c r="H683" s="19" t="s">
        <v>2118</v>
      </c>
      <c r="I683" t="str">
        <f t="shared" si="0"/>
        <v>L / Full Print</v>
      </c>
      <c r="J683" s="20" t="s">
        <v>2119</v>
      </c>
      <c r="K683" s="20" t="s">
        <v>3666</v>
      </c>
      <c r="L683" s="20" t="s">
        <v>3667</v>
      </c>
      <c r="M683" s="16"/>
      <c r="O683" s="1" t="s">
        <v>3668</v>
      </c>
      <c r="P683" s="18">
        <v>46368</v>
      </c>
      <c r="Q683" s="16" t="s">
        <v>57</v>
      </c>
      <c r="R683" s="16" t="s">
        <v>35</v>
      </c>
      <c r="S683" s="16">
        <v>2192869912</v>
      </c>
      <c r="T683" s="16" t="s">
        <v>59</v>
      </c>
    </row>
    <row r="684" spans="1:20" ht="13.2" hidden="1" x14ac:dyDescent="0.25">
      <c r="A684" s="32" t="s">
        <v>60</v>
      </c>
      <c r="C684" s="16" t="s">
        <v>25</v>
      </c>
      <c r="D684" s="17" t="s">
        <v>26</v>
      </c>
      <c r="E684" s="16" t="s">
        <v>3671</v>
      </c>
      <c r="F684" s="18" t="s">
        <v>3672</v>
      </c>
      <c r="G684" s="16">
        <v>1</v>
      </c>
      <c r="H684" s="19" t="s">
        <v>3673</v>
      </c>
      <c r="I684" t="str">
        <f t="shared" si="0"/>
        <v>hirt - hoodie 3D #l - UNISEX T-SHIRT 3D / M / All print</v>
      </c>
      <c r="J684" s="20" t="s">
        <v>1386</v>
      </c>
      <c r="K684" s="20" t="s">
        <v>3674</v>
      </c>
      <c r="L684" s="20" t="s">
        <v>3675</v>
      </c>
      <c r="M684" s="16"/>
      <c r="O684" s="1" t="s">
        <v>3676</v>
      </c>
      <c r="P684" s="18">
        <v>38114</v>
      </c>
      <c r="Q684" s="16" t="s">
        <v>211</v>
      </c>
      <c r="R684" s="16" t="s">
        <v>35</v>
      </c>
      <c r="S684" s="16">
        <v>2513668109</v>
      </c>
      <c r="T684" s="16" t="s">
        <v>212</v>
      </c>
    </row>
    <row r="685" spans="1:20" ht="13.2" hidden="1" x14ac:dyDescent="0.25">
      <c r="A685" s="15" t="s">
        <v>110</v>
      </c>
      <c r="C685" s="16" t="s">
        <v>25</v>
      </c>
      <c r="D685" s="17" t="s">
        <v>26</v>
      </c>
      <c r="E685" s="16" t="s">
        <v>3677</v>
      </c>
      <c r="F685" s="18" t="s">
        <v>3678</v>
      </c>
      <c r="G685" s="16">
        <v>2</v>
      </c>
      <c r="H685" s="19" t="s">
        <v>3679</v>
      </c>
      <c r="I685" t="str">
        <f t="shared" si="0"/>
        <v>AOP UNISEX HOODIE / M / All Print</v>
      </c>
      <c r="J685" s="20" t="s">
        <v>3680</v>
      </c>
      <c r="K685" s="20" t="s">
        <v>3681</v>
      </c>
      <c r="L685" s="20" t="s">
        <v>3682</v>
      </c>
      <c r="M685" s="16"/>
      <c r="O685" s="1" t="s">
        <v>3683</v>
      </c>
      <c r="P685" s="18">
        <v>12845</v>
      </c>
      <c r="Q685" s="16" t="s">
        <v>305</v>
      </c>
      <c r="R685" s="16" t="s">
        <v>35</v>
      </c>
      <c r="S685" s="16">
        <f>15182223996</f>
        <v>15182223996</v>
      </c>
      <c r="T685" s="16" t="s">
        <v>306</v>
      </c>
    </row>
    <row r="686" spans="1:20" ht="13.2" hidden="1" x14ac:dyDescent="0.25">
      <c r="A686" s="28" t="s">
        <v>246</v>
      </c>
      <c r="C686" s="16" t="s">
        <v>25</v>
      </c>
      <c r="D686" s="17" t="s">
        <v>26</v>
      </c>
      <c r="E686" s="16" t="s">
        <v>3684</v>
      </c>
      <c r="F686" s="18" t="s">
        <v>3685</v>
      </c>
      <c r="G686" s="16">
        <v>1</v>
      </c>
      <c r="H686" s="19" t="s">
        <v>3686</v>
      </c>
      <c r="I686" t="str">
        <f t="shared" si="0"/>
        <v>AOP Unisex Raglan Hoodie / S / All Print</v>
      </c>
      <c r="J686" s="20" t="s">
        <v>3687</v>
      </c>
      <c r="K686" s="20" t="s">
        <v>3688</v>
      </c>
      <c r="L686" s="16" t="s">
        <v>3689</v>
      </c>
      <c r="N686" s="1"/>
      <c r="O686" s="18" t="s">
        <v>3690</v>
      </c>
      <c r="P686" s="16">
        <v>92882</v>
      </c>
      <c r="Q686" s="16" t="s">
        <v>546</v>
      </c>
      <c r="R686" s="16" t="s">
        <v>35</v>
      </c>
      <c r="S686" s="16">
        <v>9513104624</v>
      </c>
      <c r="T686" s="1" t="s">
        <v>547</v>
      </c>
    </row>
    <row r="687" spans="1:20" ht="13.2" hidden="1" x14ac:dyDescent="0.25">
      <c r="A687" s="29" t="s">
        <v>86</v>
      </c>
      <c r="C687" s="16" t="s">
        <v>25</v>
      </c>
      <c r="D687" s="17" t="s">
        <v>26</v>
      </c>
      <c r="E687" s="16" t="s">
        <v>3691</v>
      </c>
      <c r="F687" s="18" t="s">
        <v>3692</v>
      </c>
      <c r="G687" s="16">
        <v>1</v>
      </c>
      <c r="H687" s="19" t="s">
        <v>3693</v>
      </c>
      <c r="I687" t="str">
        <f t="shared" si="0"/>
        <v>hirt 3D - M / Full Print</v>
      </c>
      <c r="J687" s="20" t="s">
        <v>3694</v>
      </c>
      <c r="K687" s="20" t="s">
        <v>3695</v>
      </c>
      <c r="L687" s="16" t="s">
        <v>3696</v>
      </c>
      <c r="M687" s="1" t="s">
        <v>3697</v>
      </c>
      <c r="N687" s="1"/>
      <c r="O687" s="18" t="s">
        <v>3698</v>
      </c>
      <c r="P687" s="16">
        <v>66442</v>
      </c>
      <c r="Q687" s="16" t="s">
        <v>339</v>
      </c>
      <c r="R687" s="16" t="s">
        <v>35</v>
      </c>
      <c r="S687" s="16">
        <v>6234766884</v>
      </c>
      <c r="T687" s="1" t="s">
        <v>340</v>
      </c>
    </row>
    <row r="688" spans="1:20" ht="13.2" hidden="1" x14ac:dyDescent="0.25">
      <c r="A688" s="32" t="s">
        <v>60</v>
      </c>
      <c r="C688" s="16" t="s">
        <v>25</v>
      </c>
      <c r="D688" s="17" t="s">
        <v>26</v>
      </c>
      <c r="E688" s="16" t="s">
        <v>3699</v>
      </c>
      <c r="F688" s="18" t="s">
        <v>3700</v>
      </c>
      <c r="G688" s="16">
        <v>2</v>
      </c>
      <c r="H688" s="19" t="s">
        <v>2662</v>
      </c>
      <c r="I688" t="str">
        <f t="shared" si="0"/>
        <v>HOODIE RAGLAN SLEEVE / XL / All Print</v>
      </c>
      <c r="J688" s="20" t="s">
        <v>2663</v>
      </c>
      <c r="K688" s="20" t="s">
        <v>3701</v>
      </c>
      <c r="L688" s="16" t="s">
        <v>3702</v>
      </c>
      <c r="N688" s="1"/>
      <c r="O688" s="18" t="s">
        <v>3703</v>
      </c>
      <c r="P688" s="16">
        <v>60140</v>
      </c>
      <c r="Q688" s="16" t="s">
        <v>69</v>
      </c>
      <c r="R688" s="16" t="s">
        <v>35</v>
      </c>
      <c r="S688" s="16">
        <v>8475515769</v>
      </c>
      <c r="T688" s="1" t="s">
        <v>71</v>
      </c>
    </row>
    <row r="689" spans="1:27" ht="13.2" hidden="1" x14ac:dyDescent="0.25">
      <c r="A689" s="32" t="s">
        <v>60</v>
      </c>
      <c r="C689" s="16" t="s">
        <v>25</v>
      </c>
      <c r="D689" s="17" t="s">
        <v>26</v>
      </c>
      <c r="E689" s="16" t="s">
        <v>3699</v>
      </c>
      <c r="F689" s="18" t="s">
        <v>3700</v>
      </c>
      <c r="G689" s="16">
        <v>1</v>
      </c>
      <c r="H689" s="19" t="s">
        <v>3242</v>
      </c>
      <c r="I689" t="str">
        <f t="shared" si="0"/>
        <v>HOODIE RAGLAN SLEEVE / L / All Print</v>
      </c>
      <c r="J689" s="20" t="s">
        <v>2663</v>
      </c>
      <c r="K689" s="20" t="s">
        <v>3701</v>
      </c>
      <c r="L689" s="16" t="s">
        <v>3702</v>
      </c>
      <c r="N689" s="1"/>
      <c r="O689" s="18" t="s">
        <v>3703</v>
      </c>
      <c r="P689" s="16">
        <v>60140</v>
      </c>
      <c r="Q689" s="16" t="s">
        <v>69</v>
      </c>
      <c r="R689" s="16" t="s">
        <v>35</v>
      </c>
      <c r="S689" s="16">
        <v>8475515769</v>
      </c>
      <c r="T689" s="1" t="s">
        <v>71</v>
      </c>
    </row>
    <row r="690" spans="1:27" ht="13.2" hidden="1" x14ac:dyDescent="0.25">
      <c r="A690" s="54"/>
      <c r="B690" s="3"/>
      <c r="C690" s="23" t="s">
        <v>25</v>
      </c>
      <c r="D690" s="23" t="s">
        <v>5</v>
      </c>
      <c r="E690" s="23" t="s">
        <v>3704</v>
      </c>
      <c r="F690" s="24" t="s">
        <v>3705</v>
      </c>
      <c r="G690" s="23">
        <v>1</v>
      </c>
      <c r="H690" s="25" t="s">
        <v>3706</v>
      </c>
      <c r="I690" s="3" t="str">
        <f t="shared" si="0"/>
        <v>HOODIE RAGLAN SLEEVE / L / All Print</v>
      </c>
      <c r="J690" s="26" t="s">
        <v>3707</v>
      </c>
      <c r="K690" s="26" t="s">
        <v>3708</v>
      </c>
      <c r="L690" s="23" t="s">
        <v>3709</v>
      </c>
      <c r="M690" s="3"/>
      <c r="N690" s="27"/>
      <c r="O690" s="24" t="s">
        <v>3710</v>
      </c>
      <c r="P690" s="23">
        <v>64474</v>
      </c>
      <c r="Q690" s="23" t="s">
        <v>34</v>
      </c>
      <c r="R690" s="23" t="s">
        <v>35</v>
      </c>
      <c r="S690" s="23">
        <v>8163890834</v>
      </c>
      <c r="T690" s="27" t="s">
        <v>36</v>
      </c>
      <c r="U690" s="3"/>
      <c r="V690" s="3"/>
      <c r="W690" s="3"/>
      <c r="X690" s="3"/>
      <c r="Y690" s="3"/>
      <c r="Z690" s="3"/>
      <c r="AA690" s="3"/>
    </row>
    <row r="691" spans="1:27" ht="13.2" hidden="1" x14ac:dyDescent="0.25">
      <c r="A691" s="54"/>
      <c r="B691" s="3"/>
      <c r="C691" s="23" t="s">
        <v>25</v>
      </c>
      <c r="D691" s="23" t="s">
        <v>5</v>
      </c>
      <c r="E691" s="23" t="s">
        <v>3704</v>
      </c>
      <c r="F691" s="24" t="s">
        <v>3705</v>
      </c>
      <c r="G691" s="23">
        <v>1</v>
      </c>
      <c r="H691" s="25" t="s">
        <v>3711</v>
      </c>
      <c r="I691" s="3" t="str">
        <f t="shared" si="0"/>
        <v>HOODIE RAGLAN SLEEVE / XL / All print</v>
      </c>
      <c r="J691" s="26" t="s">
        <v>2787</v>
      </c>
      <c r="K691" s="26" t="s">
        <v>3708</v>
      </c>
      <c r="L691" s="23" t="s">
        <v>3709</v>
      </c>
      <c r="M691" s="3"/>
      <c r="N691" s="27"/>
      <c r="O691" s="24" t="s">
        <v>3710</v>
      </c>
      <c r="P691" s="23">
        <v>64474</v>
      </c>
      <c r="Q691" s="23" t="s">
        <v>34</v>
      </c>
      <c r="R691" s="23" t="s">
        <v>35</v>
      </c>
      <c r="S691" s="23">
        <v>8163890834</v>
      </c>
      <c r="T691" s="27" t="s">
        <v>36</v>
      </c>
      <c r="U691" s="3"/>
      <c r="V691" s="3"/>
      <c r="W691" s="3"/>
      <c r="X691" s="3"/>
      <c r="Y691" s="3"/>
      <c r="Z691" s="3"/>
      <c r="AA691" s="3"/>
    </row>
    <row r="692" spans="1:27" ht="13.2" hidden="1" x14ac:dyDescent="0.25">
      <c r="A692" s="15" t="s">
        <v>24</v>
      </c>
      <c r="C692" s="16" t="s">
        <v>25</v>
      </c>
      <c r="D692" s="17" t="s">
        <v>26</v>
      </c>
      <c r="E692" s="16" t="s">
        <v>3712</v>
      </c>
      <c r="F692" s="18" t="s">
        <v>3705</v>
      </c>
      <c r="G692" s="16">
        <v>1</v>
      </c>
      <c r="H692" s="19" t="s">
        <v>3706</v>
      </c>
      <c r="I692" t="str">
        <f t="shared" si="0"/>
        <v>HOODIE RAGLAN SLEEVE / L / All Print</v>
      </c>
      <c r="J692" s="20" t="s">
        <v>3707</v>
      </c>
      <c r="K692" s="20" t="s">
        <v>3708</v>
      </c>
      <c r="L692" s="16" t="s">
        <v>3709</v>
      </c>
      <c r="N692" s="1"/>
      <c r="O692" s="18" t="s">
        <v>3710</v>
      </c>
      <c r="P692" s="16">
        <v>64474</v>
      </c>
      <c r="Q692" s="16" t="s">
        <v>34</v>
      </c>
      <c r="R692" s="16" t="s">
        <v>35</v>
      </c>
      <c r="S692" s="16">
        <v>8163890834</v>
      </c>
      <c r="T692" s="1" t="s">
        <v>36</v>
      </c>
    </row>
    <row r="693" spans="1:27" ht="13.2" hidden="1" x14ac:dyDescent="0.25">
      <c r="A693" s="29" t="s">
        <v>386</v>
      </c>
      <c r="C693" s="16" t="s">
        <v>25</v>
      </c>
      <c r="D693" s="17" t="s">
        <v>26</v>
      </c>
      <c r="E693" s="16" t="s">
        <v>3713</v>
      </c>
      <c r="F693" s="18" t="s">
        <v>3714</v>
      </c>
      <c r="G693" s="16">
        <v>1</v>
      </c>
      <c r="H693" s="19" t="s">
        <v>3715</v>
      </c>
      <c r="I693" t="str">
        <f t="shared" si="0"/>
        <v>hirt 3D #181221H - 2XL / Full Print</v>
      </c>
      <c r="J693" s="20" t="s">
        <v>3716</v>
      </c>
      <c r="K693" s="20" t="s">
        <v>3717</v>
      </c>
      <c r="L693" s="16" t="s">
        <v>3718</v>
      </c>
      <c r="N693" s="1"/>
      <c r="O693" s="18" t="s">
        <v>3719</v>
      </c>
      <c r="P693" s="16">
        <v>97471</v>
      </c>
      <c r="Q693" s="16" t="s">
        <v>1653</v>
      </c>
      <c r="R693" s="16" t="s">
        <v>35</v>
      </c>
      <c r="S693" s="16">
        <v>5414306460</v>
      </c>
      <c r="T693" s="1" t="s">
        <v>1654</v>
      </c>
    </row>
    <row r="694" spans="1:27" ht="13.2" hidden="1" x14ac:dyDescent="0.25">
      <c r="A694" s="29" t="s">
        <v>386</v>
      </c>
      <c r="C694" s="16" t="s">
        <v>25</v>
      </c>
      <c r="D694" s="17" t="s">
        <v>26</v>
      </c>
      <c r="E694" s="16" t="s">
        <v>3713</v>
      </c>
      <c r="F694" s="18" t="s">
        <v>3714</v>
      </c>
      <c r="G694" s="16">
        <v>1</v>
      </c>
      <c r="H694" s="19" t="s">
        <v>3720</v>
      </c>
      <c r="I694" t="str">
        <f t="shared" si="0"/>
        <v>hirt 3D #181221H - M / Full Print</v>
      </c>
      <c r="J694" s="20" t="s">
        <v>3721</v>
      </c>
      <c r="K694" s="20" t="s">
        <v>3717</v>
      </c>
      <c r="L694" s="16" t="s">
        <v>3718</v>
      </c>
      <c r="N694" s="1"/>
      <c r="O694" s="18" t="s">
        <v>3719</v>
      </c>
      <c r="P694" s="16">
        <v>97471</v>
      </c>
      <c r="Q694" s="16" t="s">
        <v>1653</v>
      </c>
      <c r="R694" s="16" t="s">
        <v>35</v>
      </c>
      <c r="S694" s="16">
        <v>5414306460</v>
      </c>
      <c r="T694" s="1" t="s">
        <v>1654</v>
      </c>
    </row>
    <row r="695" spans="1:27" ht="13.2" hidden="1" x14ac:dyDescent="0.25">
      <c r="A695" s="29" t="s">
        <v>386</v>
      </c>
      <c r="C695" s="16" t="s">
        <v>25</v>
      </c>
      <c r="D695" s="17" t="s">
        <v>26</v>
      </c>
      <c r="E695" s="16" t="s">
        <v>3713</v>
      </c>
      <c r="F695" s="18" t="s">
        <v>3714</v>
      </c>
      <c r="G695" s="16">
        <v>1</v>
      </c>
      <c r="H695" s="19" t="s">
        <v>3722</v>
      </c>
      <c r="I695" t="str">
        <f t="shared" si="0"/>
        <v>hirt 3D #11121H - XL / Full Print</v>
      </c>
      <c r="J695" s="20" t="s">
        <v>3723</v>
      </c>
      <c r="K695" s="20" t="s">
        <v>3717</v>
      </c>
      <c r="L695" s="16" t="s">
        <v>3718</v>
      </c>
      <c r="N695" s="1"/>
      <c r="O695" s="18" t="s">
        <v>3719</v>
      </c>
      <c r="P695" s="16">
        <v>97471</v>
      </c>
      <c r="Q695" s="16" t="s">
        <v>1653</v>
      </c>
      <c r="R695" s="16" t="s">
        <v>35</v>
      </c>
      <c r="S695" s="16">
        <v>5414306460</v>
      </c>
      <c r="T695" s="1" t="s">
        <v>1654</v>
      </c>
    </row>
    <row r="696" spans="1:27" ht="13.2" hidden="1" x14ac:dyDescent="0.25">
      <c r="A696" s="29" t="s">
        <v>386</v>
      </c>
      <c r="C696" s="16" t="s">
        <v>25</v>
      </c>
      <c r="D696" s="17" t="s">
        <v>26</v>
      </c>
      <c r="E696" s="16" t="s">
        <v>3713</v>
      </c>
      <c r="F696" s="18" t="s">
        <v>3714</v>
      </c>
      <c r="G696" s="16">
        <v>1</v>
      </c>
      <c r="H696" s="19" t="s">
        <v>3724</v>
      </c>
      <c r="I696" t="str">
        <f t="shared" si="0"/>
        <v>hirt 3D #11121H - 2XL / Full Print</v>
      </c>
      <c r="J696" s="20" t="s">
        <v>3725</v>
      </c>
      <c r="K696" s="20" t="s">
        <v>3717</v>
      </c>
      <c r="L696" s="16" t="s">
        <v>3718</v>
      </c>
      <c r="N696" s="1"/>
      <c r="O696" s="18" t="s">
        <v>3719</v>
      </c>
      <c r="P696" s="16">
        <v>97471</v>
      </c>
      <c r="Q696" s="16" t="s">
        <v>1653</v>
      </c>
      <c r="R696" s="16" t="s">
        <v>35</v>
      </c>
      <c r="S696" s="16">
        <v>5414306460</v>
      </c>
      <c r="T696" s="1" t="s">
        <v>1654</v>
      </c>
    </row>
    <row r="697" spans="1:27" ht="13.2" hidden="1" x14ac:dyDescent="0.25">
      <c r="A697" s="28" t="s">
        <v>524</v>
      </c>
      <c r="C697" s="16" t="s">
        <v>25</v>
      </c>
      <c r="D697" s="17" t="s">
        <v>26</v>
      </c>
      <c r="E697" s="16" t="s">
        <v>3726</v>
      </c>
      <c r="F697" s="18" t="s">
        <v>3727</v>
      </c>
      <c r="G697" s="16">
        <v>1</v>
      </c>
      <c r="H697" s="19" t="s">
        <v>3728</v>
      </c>
      <c r="I697" t="str">
        <f t="shared" si="0"/>
        <v>2XL / Full Print</v>
      </c>
      <c r="J697" s="20" t="s">
        <v>3729</v>
      </c>
      <c r="K697" s="20" t="s">
        <v>3730</v>
      </c>
      <c r="L697" s="16" t="s">
        <v>3731</v>
      </c>
      <c r="N697" s="1"/>
      <c r="O697" s="18" t="s">
        <v>3732</v>
      </c>
      <c r="P697" s="16">
        <v>60545</v>
      </c>
      <c r="Q697" s="16" t="s">
        <v>69</v>
      </c>
      <c r="R697" s="16" t="s">
        <v>35</v>
      </c>
      <c r="S697" s="16">
        <v>6304532797</v>
      </c>
      <c r="T697" s="1" t="s">
        <v>71</v>
      </c>
    </row>
    <row r="698" spans="1:27" ht="13.2" hidden="1" x14ac:dyDescent="0.25">
      <c r="A698" s="29" t="s">
        <v>86</v>
      </c>
      <c r="C698" s="16" t="s">
        <v>25</v>
      </c>
      <c r="D698" s="17" t="s">
        <v>26</v>
      </c>
      <c r="E698" s="16" t="s">
        <v>3733</v>
      </c>
      <c r="F698" s="18" t="s">
        <v>3734</v>
      </c>
      <c r="G698" s="16">
        <v>1</v>
      </c>
      <c r="H698" s="19" t="s">
        <v>3735</v>
      </c>
      <c r="I698" t="str">
        <f t="shared" si="0"/>
        <v>My Home My Blood Skull Hoodie 3D #070921h - AOP Unisex Raglan Hoodie / L / All print</v>
      </c>
      <c r="J698" s="20" t="s">
        <v>3736</v>
      </c>
      <c r="K698" s="20" t="s">
        <v>3737</v>
      </c>
      <c r="L698" s="16" t="s">
        <v>3738</v>
      </c>
      <c r="M698" s="1">
        <v>24</v>
      </c>
      <c r="N698" s="1"/>
      <c r="O698" s="18" t="s">
        <v>1197</v>
      </c>
      <c r="P698" s="16">
        <v>59105</v>
      </c>
      <c r="Q698" s="16" t="s">
        <v>1023</v>
      </c>
      <c r="R698" s="16" t="s">
        <v>35</v>
      </c>
      <c r="S698" s="16">
        <v>4066475071</v>
      </c>
      <c r="T698" s="1" t="s">
        <v>1024</v>
      </c>
    </row>
    <row r="699" spans="1:27" ht="13.2" hidden="1" x14ac:dyDescent="0.25">
      <c r="A699" s="32" t="s">
        <v>60</v>
      </c>
      <c r="C699" s="16" t="s">
        <v>25</v>
      </c>
      <c r="D699" s="17" t="s">
        <v>26</v>
      </c>
      <c r="E699" s="16" t="s">
        <v>3733</v>
      </c>
      <c r="F699" s="18" t="s">
        <v>3734</v>
      </c>
      <c r="G699" s="16">
        <v>1</v>
      </c>
      <c r="H699" s="19" t="s">
        <v>3739</v>
      </c>
      <c r="I699" t="str">
        <f t="shared" si="0"/>
        <v>AOP Unisex Raglan Hoodie / L / All print</v>
      </c>
      <c r="J699" s="20" t="s">
        <v>3740</v>
      </c>
      <c r="K699" s="20" t="s">
        <v>3737</v>
      </c>
      <c r="L699" s="16" t="s">
        <v>3738</v>
      </c>
      <c r="M699" s="1">
        <v>24</v>
      </c>
      <c r="N699" s="1"/>
      <c r="O699" s="18" t="s">
        <v>1197</v>
      </c>
      <c r="P699" s="16">
        <v>59105</v>
      </c>
      <c r="Q699" s="16" t="s">
        <v>1023</v>
      </c>
      <c r="R699" s="16" t="s">
        <v>35</v>
      </c>
      <c r="S699" s="16">
        <v>4066475071</v>
      </c>
      <c r="T699" s="1" t="s">
        <v>1024</v>
      </c>
    </row>
    <row r="700" spans="1:27" ht="13.2" hidden="1" x14ac:dyDescent="0.25">
      <c r="A700" s="15" t="s">
        <v>24</v>
      </c>
      <c r="C700" s="16" t="s">
        <v>25</v>
      </c>
      <c r="D700" s="17" t="s">
        <v>26</v>
      </c>
      <c r="E700" s="16" t="s">
        <v>3733</v>
      </c>
      <c r="F700" s="18" t="s">
        <v>3734</v>
      </c>
      <c r="G700" s="16">
        <v>1</v>
      </c>
      <c r="H700" s="19" t="s">
        <v>3741</v>
      </c>
      <c r="I700" t="str">
        <f t="shared" si="0"/>
        <v>AOP Unisex Raglan Hoodie / M / All print</v>
      </c>
      <c r="J700" s="20" t="s">
        <v>3742</v>
      </c>
      <c r="K700" s="20" t="s">
        <v>3737</v>
      </c>
      <c r="L700" s="16" t="s">
        <v>3738</v>
      </c>
      <c r="M700" s="1">
        <v>24</v>
      </c>
      <c r="N700" s="1"/>
      <c r="O700" s="18" t="s">
        <v>1197</v>
      </c>
      <c r="P700" s="16">
        <v>59105</v>
      </c>
      <c r="Q700" s="16" t="s">
        <v>1023</v>
      </c>
      <c r="R700" s="16" t="s">
        <v>35</v>
      </c>
      <c r="S700" s="16">
        <v>4066475071</v>
      </c>
      <c r="T700" s="1" t="s">
        <v>1024</v>
      </c>
    </row>
    <row r="701" spans="1:27" ht="13.2" hidden="1" x14ac:dyDescent="0.25">
      <c r="A701" s="29" t="s">
        <v>86</v>
      </c>
      <c r="C701" s="16" t="s">
        <v>202</v>
      </c>
      <c r="D701" s="17" t="s">
        <v>26</v>
      </c>
      <c r="E701" s="16" t="s">
        <v>3743</v>
      </c>
      <c r="F701" s="18" t="s">
        <v>3744</v>
      </c>
      <c r="G701" s="16">
        <v>1</v>
      </c>
      <c r="H701" s="19" t="s">
        <v>3745</v>
      </c>
      <c r="I701" t="str">
        <f t="shared" si="0"/>
        <v>US Full</v>
      </c>
      <c r="J701" s="20" t="s">
        <v>765</v>
      </c>
      <c r="K701" s="20" t="s">
        <v>3746</v>
      </c>
      <c r="L701" s="16" t="s">
        <v>3747</v>
      </c>
      <c r="N701" s="1"/>
      <c r="O701" s="18" t="s">
        <v>3748</v>
      </c>
      <c r="P701" s="16">
        <v>11933</v>
      </c>
      <c r="Q701" s="16" t="s">
        <v>305</v>
      </c>
      <c r="R701" s="16" t="s">
        <v>35</v>
      </c>
      <c r="S701" s="16">
        <v>6312764257</v>
      </c>
      <c r="T701" s="1" t="s">
        <v>306</v>
      </c>
    </row>
    <row r="702" spans="1:27" ht="13.2" hidden="1" x14ac:dyDescent="0.25">
      <c r="A702" s="29" t="s">
        <v>86</v>
      </c>
      <c r="C702" s="16" t="s">
        <v>191</v>
      </c>
      <c r="D702" s="17" t="s">
        <v>26</v>
      </c>
      <c r="E702" s="16" t="s">
        <v>3749</v>
      </c>
      <c r="F702" s="18" t="s">
        <v>3750</v>
      </c>
      <c r="G702" s="16">
        <v>1</v>
      </c>
      <c r="H702" s="19" t="s">
        <v>3751</v>
      </c>
      <c r="I702" t="str">
        <f t="shared" si="0"/>
        <v>24X36in / Full Print</v>
      </c>
      <c r="J702" s="20" t="s">
        <v>3752</v>
      </c>
      <c r="K702" s="20" t="s">
        <v>3753</v>
      </c>
      <c r="L702" s="16" t="s">
        <v>3754</v>
      </c>
      <c r="N702" s="1"/>
      <c r="O702" s="18" t="s">
        <v>189</v>
      </c>
      <c r="P702" s="16">
        <v>15301</v>
      </c>
      <c r="Q702" s="16" t="s">
        <v>422</v>
      </c>
      <c r="R702" s="16" t="s">
        <v>35</v>
      </c>
      <c r="S702" s="16" t="s">
        <v>3755</v>
      </c>
      <c r="T702" s="1" t="s">
        <v>423</v>
      </c>
    </row>
    <row r="703" spans="1:27" ht="13.2" hidden="1" x14ac:dyDescent="0.25">
      <c r="A703" s="15" t="s">
        <v>2142</v>
      </c>
      <c r="C703" s="16" t="s">
        <v>191</v>
      </c>
      <c r="D703" s="17" t="s">
        <v>26</v>
      </c>
      <c r="E703" s="16" t="s">
        <v>3756</v>
      </c>
      <c r="F703" s="18" t="s">
        <v>3757</v>
      </c>
      <c r="G703" s="16">
        <v>1</v>
      </c>
      <c r="H703" s="19" t="s">
        <v>3758</v>
      </c>
      <c r="I703" t="str">
        <f t="shared" si="0"/>
        <v>16X24in</v>
      </c>
      <c r="J703" s="20" t="s">
        <v>866</v>
      </c>
      <c r="K703" s="20" t="s">
        <v>3759</v>
      </c>
      <c r="L703" s="16" t="s">
        <v>3760</v>
      </c>
      <c r="N703" s="1"/>
      <c r="O703" s="18" t="s">
        <v>3761</v>
      </c>
      <c r="P703" s="16">
        <v>37421</v>
      </c>
      <c r="Q703" s="16" t="s">
        <v>211</v>
      </c>
      <c r="R703" s="16" t="s">
        <v>35</v>
      </c>
      <c r="S703" s="16">
        <v>4232088342</v>
      </c>
      <c r="T703" s="1" t="s">
        <v>212</v>
      </c>
    </row>
    <row r="704" spans="1:27" ht="13.2" hidden="1" x14ac:dyDescent="0.25">
      <c r="A704" s="22" t="s">
        <v>263</v>
      </c>
      <c r="B704" s="3"/>
      <c r="C704" s="23" t="s">
        <v>25</v>
      </c>
      <c r="D704" s="23" t="s">
        <v>5</v>
      </c>
      <c r="E704" s="23" t="s">
        <v>3762</v>
      </c>
      <c r="F704" s="24" t="s">
        <v>3763</v>
      </c>
      <c r="G704" s="23">
        <v>1</v>
      </c>
      <c r="H704" s="25" t="s">
        <v>3764</v>
      </c>
      <c r="I704" s="3" t="str">
        <f t="shared" si="0"/>
        <v>2XL / Full Print</v>
      </c>
      <c r="J704" s="26" t="s">
        <v>3765</v>
      </c>
      <c r="K704" s="26" t="s">
        <v>3766</v>
      </c>
      <c r="L704" s="23" t="s">
        <v>3767</v>
      </c>
      <c r="M704" s="27" t="s">
        <v>3768</v>
      </c>
      <c r="N704" s="27"/>
      <c r="O704" s="24" t="s">
        <v>3769</v>
      </c>
      <c r="P704" s="23">
        <v>54701</v>
      </c>
      <c r="Q704" s="23" t="s">
        <v>1115</v>
      </c>
      <c r="R704" s="23" t="s">
        <v>35</v>
      </c>
      <c r="S704" s="23">
        <v>7155637011</v>
      </c>
      <c r="T704" s="27" t="s">
        <v>1116</v>
      </c>
      <c r="U704" s="3"/>
      <c r="V704" s="3"/>
      <c r="W704" s="3"/>
      <c r="X704" s="3"/>
      <c r="Y704" s="3"/>
      <c r="Z704" s="3"/>
      <c r="AA704" s="3"/>
    </row>
    <row r="705" spans="1:27" ht="13.2" hidden="1" x14ac:dyDescent="0.25">
      <c r="A705" s="22" t="s">
        <v>263</v>
      </c>
      <c r="B705" s="3"/>
      <c r="C705" s="23" t="s">
        <v>25</v>
      </c>
      <c r="D705" s="23" t="s">
        <v>5</v>
      </c>
      <c r="E705" s="23" t="s">
        <v>3762</v>
      </c>
      <c r="F705" s="24" t="s">
        <v>3763</v>
      </c>
      <c r="G705" s="23">
        <v>1</v>
      </c>
      <c r="H705" s="25" t="s">
        <v>3770</v>
      </c>
      <c r="I705" s="3" t="str">
        <f t="shared" si="0"/>
        <v>L / Full Print</v>
      </c>
      <c r="J705" s="26" t="s">
        <v>3771</v>
      </c>
      <c r="K705" s="26" t="s">
        <v>3766</v>
      </c>
      <c r="L705" s="23" t="s">
        <v>3767</v>
      </c>
      <c r="M705" s="27" t="s">
        <v>3768</v>
      </c>
      <c r="N705" s="27"/>
      <c r="O705" s="24" t="s">
        <v>3769</v>
      </c>
      <c r="P705" s="23">
        <v>54701</v>
      </c>
      <c r="Q705" s="23" t="s">
        <v>1115</v>
      </c>
      <c r="R705" s="23" t="s">
        <v>35</v>
      </c>
      <c r="S705" s="23">
        <v>7155637011</v>
      </c>
      <c r="T705" s="27" t="s">
        <v>1116</v>
      </c>
      <c r="U705" s="3"/>
      <c r="V705" s="3"/>
      <c r="W705" s="3"/>
      <c r="X705" s="3"/>
      <c r="Y705" s="3"/>
      <c r="Z705" s="3"/>
      <c r="AA705" s="3"/>
    </row>
    <row r="706" spans="1:27" ht="13.2" hidden="1" x14ac:dyDescent="0.25">
      <c r="A706" s="22" t="s">
        <v>86</v>
      </c>
      <c r="B706" s="3"/>
      <c r="C706" s="23" t="s">
        <v>25</v>
      </c>
      <c r="D706" s="23" t="s">
        <v>5</v>
      </c>
      <c r="E706" s="23" t="s">
        <v>3762</v>
      </c>
      <c r="F706" s="24" t="s">
        <v>3763</v>
      </c>
      <c r="G706" s="23">
        <v>1</v>
      </c>
      <c r="H706" s="25" t="s">
        <v>3772</v>
      </c>
      <c r="I706" s="3" t="str">
        <f t="shared" si="0"/>
        <v>TANK TOP / M / All Print</v>
      </c>
      <c r="J706" s="26" t="s">
        <v>3773</v>
      </c>
      <c r="K706" s="26" t="s">
        <v>3766</v>
      </c>
      <c r="L706" s="23" t="s">
        <v>3767</v>
      </c>
      <c r="M706" s="27" t="s">
        <v>3768</v>
      </c>
      <c r="N706" s="27"/>
      <c r="O706" s="24" t="s">
        <v>3769</v>
      </c>
      <c r="P706" s="23">
        <v>54701</v>
      </c>
      <c r="Q706" s="23" t="s">
        <v>1115</v>
      </c>
      <c r="R706" s="23" t="s">
        <v>35</v>
      </c>
      <c r="S706" s="23">
        <v>7155637011</v>
      </c>
      <c r="T706" s="27" t="s">
        <v>1116</v>
      </c>
      <c r="U706" s="3"/>
      <c r="V706" s="3"/>
      <c r="W706" s="3"/>
      <c r="X706" s="3"/>
      <c r="Y706" s="3"/>
      <c r="Z706" s="3"/>
      <c r="AA706" s="3"/>
    </row>
    <row r="707" spans="1:27" ht="13.2" hidden="1" x14ac:dyDescent="0.25">
      <c r="A707" s="30" t="s">
        <v>120</v>
      </c>
      <c r="C707" s="16" t="s">
        <v>25</v>
      </c>
      <c r="D707" s="17" t="s">
        <v>26</v>
      </c>
      <c r="E707" s="16" t="s">
        <v>3774</v>
      </c>
      <c r="F707" s="18" t="s">
        <v>3775</v>
      </c>
      <c r="G707" s="16">
        <v>1</v>
      </c>
      <c r="H707" s="19" t="s">
        <v>3776</v>
      </c>
      <c r="I707" t="str">
        <f t="shared" si="0"/>
        <v>AOP UNISEX HOODIE / L / All Print</v>
      </c>
      <c r="J707" s="20" t="s">
        <v>390</v>
      </c>
      <c r="K707" s="20" t="s">
        <v>3777</v>
      </c>
      <c r="L707" s="16" t="s">
        <v>3778</v>
      </c>
      <c r="N707" s="1"/>
      <c r="O707" s="18" t="s">
        <v>3779</v>
      </c>
      <c r="P707" s="16">
        <v>4963</v>
      </c>
      <c r="Q707" s="16" t="s">
        <v>490</v>
      </c>
      <c r="R707" s="16" t="s">
        <v>35</v>
      </c>
      <c r="S707" s="16">
        <v>2073145497</v>
      </c>
      <c r="T707" s="1" t="s">
        <v>491</v>
      </c>
    </row>
    <row r="708" spans="1:27" ht="13.2" hidden="1" x14ac:dyDescent="0.25">
      <c r="A708" s="28" t="s">
        <v>120</v>
      </c>
      <c r="C708" s="16" t="s">
        <v>202</v>
      </c>
      <c r="D708" s="17" t="s">
        <v>26</v>
      </c>
      <c r="E708" s="16" t="s">
        <v>3780</v>
      </c>
      <c r="F708" s="18" t="s">
        <v>3781</v>
      </c>
      <c r="G708" s="16">
        <v>1</v>
      </c>
      <c r="H708" s="19" t="s">
        <v>2102</v>
      </c>
      <c r="I708" t="str">
        <f t="shared" si="0"/>
        <v>XL / Full Print</v>
      </c>
      <c r="J708" s="20" t="s">
        <v>2103</v>
      </c>
      <c r="K708" s="20" t="s">
        <v>3782</v>
      </c>
      <c r="L708" s="16" t="s">
        <v>3783</v>
      </c>
      <c r="M708" s="1">
        <v>115</v>
      </c>
      <c r="N708" s="1"/>
      <c r="O708" s="18" t="s">
        <v>3784</v>
      </c>
      <c r="P708" s="16">
        <v>29483</v>
      </c>
      <c r="Q708" s="16" t="s">
        <v>129</v>
      </c>
      <c r="R708" s="16" t="s">
        <v>35</v>
      </c>
      <c r="S708" s="16">
        <v>8035295351</v>
      </c>
      <c r="T708" s="1" t="s">
        <v>130</v>
      </c>
    </row>
    <row r="709" spans="1:27" ht="13.2" hidden="1" x14ac:dyDescent="0.25">
      <c r="A709" s="15" t="s">
        <v>24</v>
      </c>
      <c r="C709" s="16" t="s">
        <v>25</v>
      </c>
      <c r="D709" s="17" t="s">
        <v>26</v>
      </c>
      <c r="E709" s="16" t="s">
        <v>3785</v>
      </c>
      <c r="F709" s="18" t="s">
        <v>3786</v>
      </c>
      <c r="G709" s="16">
        <v>1</v>
      </c>
      <c r="H709" s="19" t="s">
        <v>3787</v>
      </c>
      <c r="I709" t="str">
        <f t="shared" si="0"/>
        <v>jogger 3D #v - AOP Unisex Raglan Hoodie / 2XL / All print</v>
      </c>
      <c r="J709" s="20" t="s">
        <v>1205</v>
      </c>
      <c r="K709" s="20" t="s">
        <v>3788</v>
      </c>
      <c r="L709" s="16" t="s">
        <v>3789</v>
      </c>
      <c r="N709" s="1"/>
      <c r="O709" s="18" t="s">
        <v>3790</v>
      </c>
      <c r="P709" s="16">
        <v>2632</v>
      </c>
      <c r="Q709" s="16" t="s">
        <v>359</v>
      </c>
      <c r="R709" s="16" t="s">
        <v>35</v>
      </c>
      <c r="S709" s="16">
        <v>5082800298</v>
      </c>
      <c r="T709" s="1" t="s">
        <v>360</v>
      </c>
    </row>
    <row r="710" spans="1:27" ht="13.2" hidden="1" x14ac:dyDescent="0.25">
      <c r="A710" s="21" t="s">
        <v>38</v>
      </c>
      <c r="C710" s="16" t="s">
        <v>25</v>
      </c>
      <c r="D710" s="17" t="s">
        <v>26</v>
      </c>
      <c r="E710" s="16" t="s">
        <v>3791</v>
      </c>
      <c r="F710" s="18" t="s">
        <v>3792</v>
      </c>
      <c r="G710" s="16">
        <v>1</v>
      </c>
      <c r="H710" s="19" t="s">
        <v>3793</v>
      </c>
      <c r="I710" t="str">
        <f t="shared" si="0"/>
        <v>AOP Unisex Raglan Hoodie / XL / All print</v>
      </c>
      <c r="J710" s="20" t="s">
        <v>183</v>
      </c>
      <c r="K710" s="20" t="s">
        <v>3794</v>
      </c>
      <c r="L710" s="16" t="s">
        <v>3795</v>
      </c>
      <c r="N710" s="1"/>
      <c r="O710" s="18" t="s">
        <v>3796</v>
      </c>
      <c r="P710" s="16">
        <v>24550</v>
      </c>
      <c r="Q710" s="16" t="s">
        <v>169</v>
      </c>
      <c r="R710" s="16" t="s">
        <v>35</v>
      </c>
      <c r="S710" s="16">
        <v>5408554112</v>
      </c>
      <c r="T710" s="1" t="s">
        <v>170</v>
      </c>
    </row>
    <row r="711" spans="1:27" ht="13.2" hidden="1" x14ac:dyDescent="0.25">
      <c r="A711" s="21" t="s">
        <v>38</v>
      </c>
      <c r="C711" s="16" t="s">
        <v>25</v>
      </c>
      <c r="D711" s="17" t="s">
        <v>26</v>
      </c>
      <c r="E711" s="16" t="s">
        <v>3791</v>
      </c>
      <c r="F711" s="18" t="s">
        <v>3792</v>
      </c>
      <c r="G711" s="16">
        <v>1</v>
      </c>
      <c r="H711" s="19" t="s">
        <v>3793</v>
      </c>
      <c r="I711" t="str">
        <f t="shared" si="0"/>
        <v>AOP Unisex Raglan Hoodie / XL / All print</v>
      </c>
      <c r="J711" s="20" t="s">
        <v>183</v>
      </c>
      <c r="K711" s="20" t="s">
        <v>3794</v>
      </c>
      <c r="L711" s="16" t="s">
        <v>3795</v>
      </c>
      <c r="N711" s="1"/>
      <c r="O711" s="18" t="s">
        <v>3796</v>
      </c>
      <c r="P711" s="16">
        <v>24550</v>
      </c>
      <c r="Q711" s="16" t="s">
        <v>169</v>
      </c>
      <c r="R711" s="16" t="s">
        <v>35</v>
      </c>
      <c r="S711" s="16">
        <v>5408554112</v>
      </c>
      <c r="T711" s="1" t="s">
        <v>170</v>
      </c>
    </row>
    <row r="712" spans="1:27" ht="13.2" hidden="1" x14ac:dyDescent="0.25">
      <c r="A712" s="28" t="s">
        <v>246</v>
      </c>
      <c r="C712" s="16" t="s">
        <v>191</v>
      </c>
      <c r="D712" s="17" t="s">
        <v>26</v>
      </c>
      <c r="E712" s="16" t="s">
        <v>3797</v>
      </c>
      <c r="F712" s="18" t="s">
        <v>3798</v>
      </c>
      <c r="G712" s="16">
        <v>1</v>
      </c>
      <c r="H712" s="19" t="s">
        <v>3799</v>
      </c>
      <c r="I712" t="str">
        <f t="shared" si="0"/>
        <v>60x80 in</v>
      </c>
      <c r="J712" s="20" t="s">
        <v>686</v>
      </c>
      <c r="K712" s="20" t="s">
        <v>3800</v>
      </c>
      <c r="L712" s="16" t="s">
        <v>3801</v>
      </c>
      <c r="N712" s="1"/>
      <c r="O712" s="18" t="s">
        <v>3802</v>
      </c>
      <c r="P712" s="16">
        <v>38058</v>
      </c>
      <c r="Q712" s="16" t="s">
        <v>211</v>
      </c>
      <c r="R712" s="16" t="s">
        <v>35</v>
      </c>
      <c r="S712" s="16">
        <v>7315144542</v>
      </c>
      <c r="T712" s="1" t="s">
        <v>212</v>
      </c>
    </row>
    <row r="713" spans="1:27" ht="13.2" hidden="1" x14ac:dyDescent="0.25">
      <c r="A713" s="55"/>
      <c r="B713" s="56"/>
      <c r="C713" s="57"/>
      <c r="D713" s="57"/>
      <c r="E713" s="57"/>
      <c r="F713" s="58"/>
      <c r="G713" s="57"/>
      <c r="H713" s="59"/>
      <c r="I713" s="60"/>
      <c r="J713" s="60"/>
      <c r="K713" s="60"/>
      <c r="L713" s="57"/>
      <c r="M713" s="56"/>
      <c r="N713" s="61"/>
      <c r="O713" s="58"/>
      <c r="P713" s="57"/>
      <c r="Q713" s="57"/>
      <c r="R713" s="57"/>
      <c r="S713" s="57"/>
      <c r="T713" s="56"/>
      <c r="U713" s="56"/>
      <c r="V713" s="56"/>
      <c r="W713" s="56"/>
      <c r="X713" s="56"/>
      <c r="Y713" s="56"/>
      <c r="Z713" s="56"/>
      <c r="AA713" s="56"/>
    </row>
    <row r="714" spans="1:27" ht="13.2" hidden="1" x14ac:dyDescent="0.25">
      <c r="A714" s="9"/>
      <c r="C714" s="16"/>
      <c r="D714" s="16"/>
      <c r="E714" s="16"/>
      <c r="F714" s="18"/>
      <c r="G714" s="16"/>
      <c r="H714" s="19"/>
      <c r="I714" s="20"/>
      <c r="J714" s="20"/>
      <c r="K714" s="20"/>
      <c r="L714" s="16"/>
      <c r="N714" s="1"/>
      <c r="O714" s="18"/>
      <c r="P714" s="16"/>
      <c r="Q714" s="16"/>
      <c r="R714" s="16"/>
      <c r="S714" s="16"/>
    </row>
    <row r="715" spans="1:27" ht="13.2" hidden="1" x14ac:dyDescent="0.25">
      <c r="A715" s="9"/>
      <c r="C715" s="16"/>
      <c r="D715" s="16"/>
      <c r="E715" s="16"/>
      <c r="F715" s="18"/>
      <c r="G715" s="16"/>
      <c r="H715" s="19"/>
      <c r="I715" s="20"/>
      <c r="J715" s="20"/>
      <c r="K715" s="20"/>
      <c r="L715" s="16"/>
      <c r="N715" s="1"/>
      <c r="O715" s="18"/>
      <c r="P715" s="16"/>
      <c r="Q715" s="16"/>
      <c r="R715" s="16"/>
      <c r="S715" s="16"/>
    </row>
    <row r="716" spans="1:27" ht="13.2" hidden="1" x14ac:dyDescent="0.25">
      <c r="A716" s="9"/>
      <c r="B716" s="62">
        <v>44599</v>
      </c>
      <c r="C716" s="16"/>
      <c r="D716" s="16"/>
      <c r="E716" s="16"/>
      <c r="F716" s="18"/>
      <c r="G716" s="16"/>
      <c r="H716" s="19"/>
      <c r="I716" s="20"/>
      <c r="J716" s="20"/>
      <c r="K716" s="20"/>
      <c r="L716" s="16"/>
      <c r="N716" s="1"/>
      <c r="O716" s="18"/>
      <c r="P716" s="16"/>
      <c r="Q716" s="16"/>
      <c r="R716" s="16"/>
      <c r="S716" s="16"/>
    </row>
    <row r="717" spans="1:27" ht="13.2" hidden="1" x14ac:dyDescent="0.25">
      <c r="A717" s="15" t="s">
        <v>24</v>
      </c>
      <c r="C717" s="16" t="s">
        <v>25</v>
      </c>
      <c r="D717" s="17" t="s">
        <v>26</v>
      </c>
      <c r="E717" s="16" t="s">
        <v>3803</v>
      </c>
      <c r="F717" s="18" t="s">
        <v>3804</v>
      </c>
      <c r="G717" s="16">
        <v>1</v>
      </c>
      <c r="H717" s="19" t="s">
        <v>3805</v>
      </c>
      <c r="I717" t="str">
        <f t="shared" ref="I717:I764" si="6">RIGHT(H717,LEN(H717) - (FIND("-",H717) + 1))</f>
        <v>HOODIE RAGLAN SLEEVE ZIP-UP / 4XL / All print</v>
      </c>
      <c r="J717" s="20" t="s">
        <v>2787</v>
      </c>
      <c r="K717" s="20" t="s">
        <v>3806</v>
      </c>
      <c r="L717" s="20" t="s">
        <v>3807</v>
      </c>
      <c r="M717" s="16"/>
      <c r="O717" s="1" t="s">
        <v>901</v>
      </c>
      <c r="P717" s="18">
        <v>80128</v>
      </c>
      <c r="Q717" s="16" t="s">
        <v>430</v>
      </c>
      <c r="R717" s="16" t="s">
        <v>35</v>
      </c>
      <c r="S717" s="16">
        <v>7202905247</v>
      </c>
      <c r="T717" s="16" t="s">
        <v>432</v>
      </c>
    </row>
    <row r="718" spans="1:27" ht="13.2" hidden="1" x14ac:dyDescent="0.25">
      <c r="A718" s="28" t="s">
        <v>246</v>
      </c>
      <c r="C718" s="16" t="s">
        <v>191</v>
      </c>
      <c r="D718" s="17" t="s">
        <v>3808</v>
      </c>
      <c r="E718" s="16" t="s">
        <v>3809</v>
      </c>
      <c r="F718" s="18" t="s">
        <v>3810</v>
      </c>
      <c r="G718" s="16">
        <v>1</v>
      </c>
      <c r="H718" s="19" t="s">
        <v>3811</v>
      </c>
      <c r="I718" t="str">
        <f t="shared" si="6"/>
        <v>60x80 in</v>
      </c>
      <c r="J718" s="20" t="s">
        <v>686</v>
      </c>
      <c r="K718" s="20" t="s">
        <v>3812</v>
      </c>
      <c r="L718" s="20" t="s">
        <v>3813</v>
      </c>
      <c r="M718" s="16"/>
      <c r="O718" s="1" t="s">
        <v>1629</v>
      </c>
      <c r="P718" s="18">
        <v>98118</v>
      </c>
      <c r="Q718" s="16" t="s">
        <v>189</v>
      </c>
      <c r="R718" s="16" t="s">
        <v>35</v>
      </c>
      <c r="S718" s="16">
        <v>2064098050</v>
      </c>
      <c r="T718" s="16" t="s">
        <v>190</v>
      </c>
    </row>
    <row r="719" spans="1:27" ht="13.2" hidden="1" x14ac:dyDescent="0.25">
      <c r="A719" s="28" t="s">
        <v>246</v>
      </c>
      <c r="C719" s="16" t="s">
        <v>61</v>
      </c>
      <c r="D719" s="17" t="s">
        <v>26</v>
      </c>
      <c r="E719" s="16" t="s">
        <v>3814</v>
      </c>
      <c r="F719" s="18" t="s">
        <v>3815</v>
      </c>
      <c r="G719" s="16">
        <v>1</v>
      </c>
      <c r="H719" s="19" t="s">
        <v>3816</v>
      </c>
      <c r="I719" t="str">
        <f t="shared" si="6"/>
        <v>6XL / Full Print</v>
      </c>
      <c r="J719" s="20" t="s">
        <v>3817</v>
      </c>
      <c r="K719" s="20" t="s">
        <v>3818</v>
      </c>
      <c r="L719" s="20" t="s">
        <v>3819</v>
      </c>
      <c r="M719" s="16"/>
      <c r="O719" s="1" t="s">
        <v>3820</v>
      </c>
      <c r="P719" s="18">
        <v>57104</v>
      </c>
      <c r="Q719" s="16" t="s">
        <v>2733</v>
      </c>
      <c r="R719" s="16" t="s">
        <v>35</v>
      </c>
      <c r="S719" s="16">
        <v>6056106730</v>
      </c>
      <c r="T719" s="16" t="s">
        <v>2734</v>
      </c>
    </row>
    <row r="720" spans="1:27" ht="13.2" hidden="1" x14ac:dyDescent="0.25">
      <c r="A720" s="15" t="s">
        <v>24</v>
      </c>
      <c r="C720" s="16" t="s">
        <v>61</v>
      </c>
      <c r="D720" s="17" t="s">
        <v>26</v>
      </c>
      <c r="E720" s="16" t="s">
        <v>3821</v>
      </c>
      <c r="F720" s="18" t="s">
        <v>3822</v>
      </c>
      <c r="G720" s="16">
        <v>1</v>
      </c>
      <c r="H720" s="19" t="s">
        <v>3823</v>
      </c>
      <c r="I720" t="str">
        <f t="shared" si="6"/>
        <v>S / Full Print</v>
      </c>
      <c r="J720" s="20" t="s">
        <v>3824</v>
      </c>
      <c r="K720" s="20" t="s">
        <v>3825</v>
      </c>
      <c r="L720" s="20" t="s">
        <v>3826</v>
      </c>
      <c r="M720" s="16" t="s">
        <v>3827</v>
      </c>
      <c r="O720" s="1" t="s">
        <v>3828</v>
      </c>
      <c r="P720" s="18">
        <v>57248</v>
      </c>
      <c r="Q720" s="16" t="s">
        <v>2733</v>
      </c>
      <c r="R720" s="16" t="s">
        <v>35</v>
      </c>
      <c r="S720" s="16">
        <v>6052379687</v>
      </c>
      <c r="T720" s="16" t="s">
        <v>2734</v>
      </c>
    </row>
    <row r="721" spans="1:27" ht="13.2" hidden="1" x14ac:dyDescent="0.25">
      <c r="A721" s="15" t="s">
        <v>24</v>
      </c>
      <c r="C721" s="16" t="s">
        <v>61</v>
      </c>
      <c r="D721" s="17" t="s">
        <v>26</v>
      </c>
      <c r="E721" s="16" t="s">
        <v>3829</v>
      </c>
      <c r="F721" s="18" t="s">
        <v>3830</v>
      </c>
      <c r="G721" s="16">
        <v>1</v>
      </c>
      <c r="H721" s="19" t="s">
        <v>3831</v>
      </c>
      <c r="I721" t="str">
        <f t="shared" si="6"/>
        <v>Joggers #v - AOP Unisex Raglan Zip Hoodie / 2XL / All Print</v>
      </c>
      <c r="J721" s="20" t="s">
        <v>1808</v>
      </c>
      <c r="K721" s="20" t="s">
        <v>3832</v>
      </c>
      <c r="L721" s="20" t="s">
        <v>3833</v>
      </c>
      <c r="M721" s="16"/>
      <c r="O721" s="1" t="s">
        <v>3834</v>
      </c>
      <c r="P721" s="18">
        <v>16101</v>
      </c>
      <c r="Q721" s="16" t="s">
        <v>422</v>
      </c>
      <c r="R721" s="16" t="s">
        <v>35</v>
      </c>
      <c r="S721" s="16">
        <v>7246149272</v>
      </c>
      <c r="T721" s="16" t="s">
        <v>423</v>
      </c>
    </row>
    <row r="722" spans="1:27" ht="13.2" hidden="1" x14ac:dyDescent="0.25">
      <c r="A722" s="15" t="s">
        <v>24</v>
      </c>
      <c r="C722" s="16" t="s">
        <v>61</v>
      </c>
      <c r="D722" s="17" t="s">
        <v>26</v>
      </c>
      <c r="E722" s="16" t="s">
        <v>3829</v>
      </c>
      <c r="F722" s="18" t="s">
        <v>3830</v>
      </c>
      <c r="G722" s="16">
        <v>1</v>
      </c>
      <c r="H722" s="19" t="s">
        <v>3835</v>
      </c>
      <c r="I722" t="str">
        <f t="shared" si="6"/>
        <v>Joggers #v - AOP Unisex Joggers / L / All Print</v>
      </c>
      <c r="J722" s="20" t="s">
        <v>2255</v>
      </c>
      <c r="K722" s="20" t="s">
        <v>3832</v>
      </c>
      <c r="L722" s="20" t="s">
        <v>3833</v>
      </c>
      <c r="M722" s="16"/>
      <c r="O722" s="1" t="s">
        <v>3834</v>
      </c>
      <c r="P722" s="18">
        <v>16101</v>
      </c>
      <c r="Q722" s="16" t="s">
        <v>422</v>
      </c>
      <c r="R722" s="16" t="s">
        <v>35</v>
      </c>
      <c r="S722" s="16">
        <v>7246149272</v>
      </c>
      <c r="T722" s="16" t="s">
        <v>423</v>
      </c>
    </row>
    <row r="723" spans="1:27" ht="13.2" hidden="1" x14ac:dyDescent="0.25">
      <c r="A723" s="15" t="s">
        <v>614</v>
      </c>
      <c r="C723" s="16" t="s">
        <v>191</v>
      </c>
      <c r="D723" s="17" t="s">
        <v>26</v>
      </c>
      <c r="E723" s="16" t="s">
        <v>3836</v>
      </c>
      <c r="F723" s="18" t="s">
        <v>3837</v>
      </c>
      <c r="G723" s="16">
        <v>1</v>
      </c>
      <c r="H723" s="19" t="s">
        <v>3838</v>
      </c>
      <c r="I723" t="str">
        <f t="shared" si="6"/>
        <v>60x80 IN</v>
      </c>
      <c r="J723" s="20" t="s">
        <v>3839</v>
      </c>
      <c r="K723" s="20" t="s">
        <v>3840</v>
      </c>
      <c r="L723" s="20" t="s">
        <v>3841</v>
      </c>
      <c r="M723" s="16"/>
      <c r="O723" s="1" t="s">
        <v>3842</v>
      </c>
      <c r="P723" s="18">
        <v>79070</v>
      </c>
      <c r="Q723" s="16" t="s">
        <v>151</v>
      </c>
      <c r="R723" s="16" t="s">
        <v>35</v>
      </c>
      <c r="S723" s="16">
        <v>8069770484</v>
      </c>
      <c r="T723" s="16" t="s">
        <v>152</v>
      </c>
    </row>
    <row r="724" spans="1:27" ht="13.2" hidden="1" x14ac:dyDescent="0.25">
      <c r="A724" s="32" t="s">
        <v>60</v>
      </c>
      <c r="C724" s="16" t="s">
        <v>25</v>
      </c>
      <c r="D724" s="17" t="s">
        <v>26</v>
      </c>
      <c r="E724" s="16" t="s">
        <v>3843</v>
      </c>
      <c r="F724" s="18" t="s">
        <v>3844</v>
      </c>
      <c r="G724" s="16">
        <v>1</v>
      </c>
      <c r="H724" s="19" t="s">
        <v>3845</v>
      </c>
      <c r="I724" t="str">
        <f t="shared" si="6"/>
        <v>AOP Unisex Raglan Zip Hoodie / M / All print</v>
      </c>
      <c r="J724" s="20" t="s">
        <v>3846</v>
      </c>
      <c r="K724" s="20" t="s">
        <v>3847</v>
      </c>
      <c r="L724" s="20" t="s">
        <v>3848</v>
      </c>
      <c r="M724" s="16" t="s">
        <v>3849</v>
      </c>
      <c r="O724" s="1" t="s">
        <v>3850</v>
      </c>
      <c r="P724" s="18">
        <v>78112</v>
      </c>
      <c r="Q724" s="16" t="s">
        <v>151</v>
      </c>
      <c r="R724" s="16" t="s">
        <v>35</v>
      </c>
      <c r="S724" s="16">
        <v>3373787996</v>
      </c>
      <c r="T724" s="16" t="s">
        <v>152</v>
      </c>
    </row>
    <row r="725" spans="1:27" ht="13.2" hidden="1" x14ac:dyDescent="0.25">
      <c r="A725" s="63" t="s">
        <v>120</v>
      </c>
      <c r="C725" s="16" t="s">
        <v>25</v>
      </c>
      <c r="D725" s="17" t="s">
        <v>26</v>
      </c>
      <c r="E725" s="16" t="s">
        <v>3851</v>
      </c>
      <c r="F725" s="18" t="s">
        <v>3852</v>
      </c>
      <c r="G725" s="16">
        <v>1</v>
      </c>
      <c r="H725" s="19" t="s">
        <v>3853</v>
      </c>
      <c r="I725" t="str">
        <f t="shared" si="6"/>
        <v>AOP UNISEX HOODIE / 4XL / All Print</v>
      </c>
      <c r="J725" s="20" t="s">
        <v>3854</v>
      </c>
      <c r="K725" s="20" t="s">
        <v>3855</v>
      </c>
      <c r="L725" s="20" t="s">
        <v>3856</v>
      </c>
      <c r="M725" s="16"/>
      <c r="O725" s="1" t="s">
        <v>3857</v>
      </c>
      <c r="P725" s="18">
        <v>66061</v>
      </c>
      <c r="Q725" s="16" t="s">
        <v>339</v>
      </c>
      <c r="R725" s="16" t="s">
        <v>35</v>
      </c>
      <c r="S725" s="16">
        <v>9139911987</v>
      </c>
      <c r="T725" s="16" t="s">
        <v>340</v>
      </c>
    </row>
    <row r="726" spans="1:27" ht="13.2" hidden="1" x14ac:dyDescent="0.25">
      <c r="A726" s="29" t="s">
        <v>86</v>
      </c>
      <c r="B726" s="41"/>
      <c r="C726" s="17" t="s">
        <v>25</v>
      </c>
      <c r="D726" s="17" t="s">
        <v>26</v>
      </c>
      <c r="E726" s="17" t="s">
        <v>3858</v>
      </c>
      <c r="F726" s="42" t="s">
        <v>3859</v>
      </c>
      <c r="G726" s="17">
        <v>1</v>
      </c>
      <c r="H726" s="43" t="s">
        <v>3860</v>
      </c>
      <c r="I726" s="41" t="str">
        <f t="shared" si="6"/>
        <v>2XL / Full Print</v>
      </c>
      <c r="J726" s="44" t="s">
        <v>165</v>
      </c>
      <c r="K726" s="44" t="s">
        <v>3861</v>
      </c>
      <c r="L726" s="44" t="s">
        <v>3862</v>
      </c>
      <c r="M726" s="17"/>
      <c r="N726" s="41"/>
      <c r="O726" s="2" t="s">
        <v>3863</v>
      </c>
      <c r="P726" s="42">
        <v>21613</v>
      </c>
      <c r="Q726" s="17" t="s">
        <v>636</v>
      </c>
      <c r="R726" s="17" t="s">
        <v>35</v>
      </c>
      <c r="S726" s="17">
        <v>4435210478</v>
      </c>
      <c r="T726" s="17" t="s">
        <v>637</v>
      </c>
      <c r="U726" s="41"/>
      <c r="V726" s="41"/>
      <c r="W726" s="41"/>
      <c r="X726" s="41"/>
      <c r="Y726" s="41"/>
      <c r="Z726" s="41"/>
      <c r="AA726" s="41"/>
    </row>
    <row r="727" spans="1:27" ht="13.2" hidden="1" x14ac:dyDescent="0.25">
      <c r="A727" s="63" t="s">
        <v>120</v>
      </c>
      <c r="C727" s="16" t="s">
        <v>25</v>
      </c>
      <c r="D727" s="17" t="s">
        <v>26</v>
      </c>
      <c r="E727" s="16" t="s">
        <v>3864</v>
      </c>
      <c r="F727" s="18" t="s">
        <v>3865</v>
      </c>
      <c r="G727" s="16">
        <v>1</v>
      </c>
      <c r="H727" s="19" t="s">
        <v>3866</v>
      </c>
      <c r="I727" t="str">
        <f t="shared" si="6"/>
        <v>AOP Unisex Raglan Hoodie / 2XL / All print</v>
      </c>
      <c r="J727" s="20" t="s">
        <v>3867</v>
      </c>
      <c r="K727" s="20" t="s">
        <v>3868</v>
      </c>
      <c r="L727" s="20" t="s">
        <v>3869</v>
      </c>
      <c r="M727" s="16"/>
      <c r="O727" s="1" t="s">
        <v>3870</v>
      </c>
      <c r="P727" s="18">
        <v>30252</v>
      </c>
      <c r="Q727" s="16" t="s">
        <v>286</v>
      </c>
      <c r="R727" s="16" t="s">
        <v>35</v>
      </c>
      <c r="S727" s="16">
        <v>4708001029</v>
      </c>
      <c r="T727" s="16" t="s">
        <v>287</v>
      </c>
    </row>
    <row r="728" spans="1:27" ht="13.2" hidden="1" x14ac:dyDescent="0.25">
      <c r="A728" s="63" t="s">
        <v>120</v>
      </c>
      <c r="C728" s="16" t="s">
        <v>25</v>
      </c>
      <c r="D728" s="17" t="s">
        <v>26</v>
      </c>
      <c r="E728" s="16" t="s">
        <v>3864</v>
      </c>
      <c r="F728" s="18" t="s">
        <v>3865</v>
      </c>
      <c r="G728" s="16">
        <v>1</v>
      </c>
      <c r="H728" s="19" t="s">
        <v>3871</v>
      </c>
      <c r="I728" t="str">
        <f t="shared" si="6"/>
        <v>AOP Unisex Raglan Hoodie / XL / All print</v>
      </c>
      <c r="J728" s="20" t="s">
        <v>3872</v>
      </c>
      <c r="K728" s="20" t="s">
        <v>3868</v>
      </c>
      <c r="L728" s="20" t="s">
        <v>3869</v>
      </c>
      <c r="M728" s="16"/>
      <c r="O728" s="1" t="s">
        <v>3870</v>
      </c>
      <c r="P728" s="18">
        <v>30252</v>
      </c>
      <c r="Q728" s="16" t="s">
        <v>286</v>
      </c>
      <c r="R728" s="16" t="s">
        <v>35</v>
      </c>
      <c r="S728" s="16">
        <v>4708001029</v>
      </c>
      <c r="T728" s="16" t="s">
        <v>287</v>
      </c>
    </row>
    <row r="729" spans="1:27" ht="13.2" hidden="1" x14ac:dyDescent="0.25">
      <c r="A729" s="63" t="s">
        <v>120</v>
      </c>
      <c r="C729" s="16" t="s">
        <v>202</v>
      </c>
      <c r="D729" s="17" t="s">
        <v>26</v>
      </c>
      <c r="E729" s="16" t="s">
        <v>3873</v>
      </c>
      <c r="F729" s="18" t="s">
        <v>3874</v>
      </c>
      <c r="G729" s="16">
        <v>1</v>
      </c>
      <c r="H729" s="19" t="s">
        <v>3875</v>
      </c>
      <c r="I729" t="str">
        <f t="shared" si="6"/>
        <v>4XL / Black Sleeve White</v>
      </c>
      <c r="J729" s="20" t="s">
        <v>3876</v>
      </c>
      <c r="K729" s="20" t="s">
        <v>3877</v>
      </c>
      <c r="L729" s="20" t="s">
        <v>3878</v>
      </c>
      <c r="M729" s="16"/>
      <c r="O729" s="1" t="s">
        <v>3879</v>
      </c>
      <c r="P729" s="18">
        <v>12193</v>
      </c>
      <c r="Q729" s="16" t="s">
        <v>305</v>
      </c>
      <c r="R729" s="16" t="s">
        <v>35</v>
      </c>
      <c r="S729" s="16">
        <v>5185772531</v>
      </c>
      <c r="T729" s="16" t="s">
        <v>306</v>
      </c>
    </row>
    <row r="730" spans="1:27" ht="13.2" hidden="1" x14ac:dyDescent="0.25">
      <c r="A730" s="64" t="s">
        <v>120</v>
      </c>
      <c r="B730" s="3"/>
      <c r="C730" s="23" t="s">
        <v>25</v>
      </c>
      <c r="D730" s="23" t="s">
        <v>5</v>
      </c>
      <c r="E730" s="23" t="s">
        <v>3880</v>
      </c>
      <c r="F730" s="24" t="s">
        <v>3881</v>
      </c>
      <c r="G730" s="23">
        <v>1</v>
      </c>
      <c r="H730" s="25" t="s">
        <v>959</v>
      </c>
      <c r="I730" s="3" t="str">
        <f t="shared" si="6"/>
        <v>Shorts / 2XL / Full Print</v>
      </c>
      <c r="J730" s="26" t="s">
        <v>960</v>
      </c>
      <c r="K730" s="26" t="s">
        <v>3882</v>
      </c>
      <c r="L730" s="26" t="s">
        <v>3883</v>
      </c>
      <c r="M730" s="23"/>
      <c r="N730" s="3"/>
      <c r="O730" s="27" t="s">
        <v>3884</v>
      </c>
      <c r="P730" s="24">
        <v>55920</v>
      </c>
      <c r="Q730" s="23" t="s">
        <v>963</v>
      </c>
      <c r="R730" s="23" t="s">
        <v>35</v>
      </c>
      <c r="S730" s="23">
        <v>5072692337</v>
      </c>
      <c r="T730" s="23" t="s">
        <v>964</v>
      </c>
      <c r="U730" s="3"/>
      <c r="V730" s="3"/>
      <c r="W730" s="3"/>
      <c r="X730" s="3"/>
      <c r="Y730" s="3"/>
      <c r="Z730" s="3"/>
      <c r="AA730" s="3"/>
    </row>
    <row r="731" spans="1:27" ht="13.2" hidden="1" x14ac:dyDescent="0.25">
      <c r="A731" s="15" t="s">
        <v>24</v>
      </c>
      <c r="C731" s="16" t="s">
        <v>191</v>
      </c>
      <c r="D731" s="17" t="s">
        <v>26</v>
      </c>
      <c r="E731" s="16" t="s">
        <v>3885</v>
      </c>
      <c r="F731" s="18" t="s">
        <v>3886</v>
      </c>
      <c r="G731" s="16">
        <v>1</v>
      </c>
      <c r="H731" s="19" t="s">
        <v>3887</v>
      </c>
      <c r="I731" t="str">
        <f t="shared" si="6"/>
        <v>50x60 in</v>
      </c>
      <c r="J731" s="20" t="s">
        <v>686</v>
      </c>
      <c r="K731" s="20" t="s">
        <v>3888</v>
      </c>
      <c r="L731" s="20" t="s">
        <v>3889</v>
      </c>
      <c r="M731" s="16"/>
      <c r="O731" s="1" t="s">
        <v>3890</v>
      </c>
      <c r="P731" s="18">
        <v>60035</v>
      </c>
      <c r="Q731" s="16" t="s">
        <v>69</v>
      </c>
      <c r="R731" s="16" t="s">
        <v>35</v>
      </c>
      <c r="S731" s="16">
        <v>4796598123</v>
      </c>
      <c r="T731" s="16" t="s">
        <v>71</v>
      </c>
    </row>
    <row r="732" spans="1:27" ht="13.2" hidden="1" x14ac:dyDescent="0.25">
      <c r="A732" s="29" t="s">
        <v>86</v>
      </c>
      <c r="C732" s="16" t="s">
        <v>25</v>
      </c>
      <c r="D732" s="17" t="s">
        <v>26</v>
      </c>
      <c r="E732" s="16" t="s">
        <v>3891</v>
      </c>
      <c r="F732" s="18" t="s">
        <v>3892</v>
      </c>
      <c r="G732" s="16">
        <v>1</v>
      </c>
      <c r="H732" s="19" t="s">
        <v>3893</v>
      </c>
      <c r="I732" t="str">
        <f t="shared" si="6"/>
        <v>Hawaiian Shirt / XL / Full Print</v>
      </c>
      <c r="J732" s="20" t="s">
        <v>3894</v>
      </c>
      <c r="K732" s="20" t="s">
        <v>3895</v>
      </c>
      <c r="L732" s="20" t="s">
        <v>3896</v>
      </c>
      <c r="M732" s="16"/>
      <c r="O732" s="1" t="s">
        <v>3897</v>
      </c>
      <c r="P732" s="18">
        <v>53142</v>
      </c>
      <c r="Q732" s="16" t="s">
        <v>1115</v>
      </c>
      <c r="R732" s="16" t="s">
        <v>35</v>
      </c>
      <c r="S732" s="16">
        <v>2625150720</v>
      </c>
      <c r="T732" s="16" t="s">
        <v>1116</v>
      </c>
    </row>
    <row r="733" spans="1:27" ht="13.2" hidden="1" x14ac:dyDescent="0.25">
      <c r="A733" s="15" t="s">
        <v>24</v>
      </c>
      <c r="C733" s="16" t="s">
        <v>61</v>
      </c>
      <c r="D733" s="17" t="s">
        <v>26</v>
      </c>
      <c r="E733" s="16" t="s">
        <v>3898</v>
      </c>
      <c r="F733" s="18" t="s">
        <v>3899</v>
      </c>
      <c r="G733" s="16">
        <v>1</v>
      </c>
      <c r="H733" s="19" t="s">
        <v>3831</v>
      </c>
      <c r="I733" t="str">
        <f t="shared" si="6"/>
        <v>Joggers #v - AOP Unisex Raglan Zip Hoodie / 2XL / All Print</v>
      </c>
      <c r="J733" s="20" t="s">
        <v>1808</v>
      </c>
      <c r="K733" s="20" t="s">
        <v>3900</v>
      </c>
      <c r="L733" s="20" t="s">
        <v>3901</v>
      </c>
      <c r="M733" s="16" t="s">
        <v>3902</v>
      </c>
      <c r="O733" s="1" t="s">
        <v>3048</v>
      </c>
      <c r="P733" s="18">
        <v>63138</v>
      </c>
      <c r="Q733" s="16" t="s">
        <v>34</v>
      </c>
      <c r="R733" s="16" t="s">
        <v>35</v>
      </c>
      <c r="S733" s="16">
        <v>3146448452</v>
      </c>
      <c r="T733" s="16" t="s">
        <v>36</v>
      </c>
    </row>
    <row r="734" spans="1:27" ht="13.2" hidden="1" x14ac:dyDescent="0.25">
      <c r="A734" s="15" t="s">
        <v>24</v>
      </c>
      <c r="C734" s="16" t="s">
        <v>61</v>
      </c>
      <c r="D734" s="17" t="s">
        <v>26</v>
      </c>
      <c r="E734" s="16" t="s">
        <v>3898</v>
      </c>
      <c r="F734" s="18" t="s">
        <v>3899</v>
      </c>
      <c r="G734" s="16">
        <v>1</v>
      </c>
      <c r="H734" s="19" t="s">
        <v>3903</v>
      </c>
      <c r="I734" t="str">
        <f t="shared" si="6"/>
        <v>Joggers #v - AOP Unisex Joggers / 2XL / All Print</v>
      </c>
      <c r="J734" s="20" t="s">
        <v>2500</v>
      </c>
      <c r="K734" s="20" t="s">
        <v>3900</v>
      </c>
      <c r="L734" s="20" t="s">
        <v>3901</v>
      </c>
      <c r="M734" s="16" t="s">
        <v>3902</v>
      </c>
      <c r="O734" s="1" t="s">
        <v>3048</v>
      </c>
      <c r="P734" s="18">
        <v>63138</v>
      </c>
      <c r="Q734" s="16" t="s">
        <v>34</v>
      </c>
      <c r="R734" s="16" t="s">
        <v>35</v>
      </c>
      <c r="S734" s="16">
        <v>3146448452</v>
      </c>
      <c r="T734" s="16" t="s">
        <v>36</v>
      </c>
    </row>
    <row r="735" spans="1:27" ht="13.2" hidden="1" x14ac:dyDescent="0.25">
      <c r="A735" s="21" t="s">
        <v>761</v>
      </c>
      <c r="B735" s="41"/>
      <c r="C735" s="17" t="s">
        <v>25</v>
      </c>
      <c r="D735" s="17" t="s">
        <v>26</v>
      </c>
      <c r="E735" s="17" t="s">
        <v>3904</v>
      </c>
      <c r="F735" s="42" t="s">
        <v>3905</v>
      </c>
      <c r="G735" s="17">
        <v>1</v>
      </c>
      <c r="H735" s="43" t="s">
        <v>3906</v>
      </c>
      <c r="I735" s="41" t="str">
        <f t="shared" si="6"/>
        <v>hirt - 4XL / Green</v>
      </c>
      <c r="J735" s="44" t="s">
        <v>3907</v>
      </c>
      <c r="K735" s="44" t="s">
        <v>3908</v>
      </c>
      <c r="L735" s="44" t="s">
        <v>3909</v>
      </c>
      <c r="M735" s="17"/>
      <c r="N735" s="41"/>
      <c r="O735" s="2" t="s">
        <v>3910</v>
      </c>
      <c r="P735" s="42">
        <v>50310</v>
      </c>
      <c r="Q735" s="17" t="s">
        <v>892</v>
      </c>
      <c r="R735" s="17" t="s">
        <v>35</v>
      </c>
      <c r="S735" s="17">
        <v>5152513246</v>
      </c>
      <c r="T735" s="17" t="s">
        <v>893</v>
      </c>
      <c r="U735" s="41"/>
      <c r="V735" s="41"/>
      <c r="W735" s="41"/>
      <c r="X735" s="41"/>
      <c r="Y735" s="41"/>
      <c r="Z735" s="41"/>
      <c r="AA735" s="41"/>
    </row>
    <row r="736" spans="1:27" ht="13.2" hidden="1" x14ac:dyDescent="0.25">
      <c r="A736" s="63" t="s">
        <v>120</v>
      </c>
      <c r="C736" s="16" t="s">
        <v>25</v>
      </c>
      <c r="D736" s="17" t="s">
        <v>26</v>
      </c>
      <c r="E736" s="16" t="s">
        <v>3904</v>
      </c>
      <c r="F736" s="18" t="s">
        <v>3905</v>
      </c>
      <c r="G736" s="16">
        <v>1</v>
      </c>
      <c r="H736" s="19" t="s">
        <v>3911</v>
      </c>
      <c r="I736" t="str">
        <f t="shared" si="6"/>
        <v>hirt #KV - Unisex Short Sleeve Classic Tee / BLACK / 4XL</v>
      </c>
      <c r="J736" s="20" t="s">
        <v>3912</v>
      </c>
      <c r="K736" s="20" t="s">
        <v>3908</v>
      </c>
      <c r="L736" s="20" t="s">
        <v>3909</v>
      </c>
      <c r="M736" s="16"/>
      <c r="O736" s="1" t="s">
        <v>3910</v>
      </c>
      <c r="P736" s="18">
        <v>50310</v>
      </c>
      <c r="Q736" s="16" t="s">
        <v>892</v>
      </c>
      <c r="R736" s="16" t="s">
        <v>35</v>
      </c>
      <c r="S736" s="16">
        <v>5152513246</v>
      </c>
      <c r="T736" s="16" t="s">
        <v>893</v>
      </c>
    </row>
    <row r="737" spans="1:20" ht="13.2" hidden="1" x14ac:dyDescent="0.25">
      <c r="A737" s="63" t="s">
        <v>120</v>
      </c>
      <c r="C737" s="16" t="s">
        <v>25</v>
      </c>
      <c r="D737" s="17" t="s">
        <v>26</v>
      </c>
      <c r="E737" s="16" t="s">
        <v>3913</v>
      </c>
      <c r="F737" s="18" t="s">
        <v>3534</v>
      </c>
      <c r="G737" s="16">
        <v>1</v>
      </c>
      <c r="H737" s="19" t="s">
        <v>3914</v>
      </c>
      <c r="I737" t="str">
        <f t="shared" si="6"/>
        <v>HOODIE RAGLAN SLEEVE / M / All Print</v>
      </c>
      <c r="J737" s="20" t="s">
        <v>1312</v>
      </c>
      <c r="K737" s="20" t="s">
        <v>3536</v>
      </c>
      <c r="L737" s="20" t="s">
        <v>3537</v>
      </c>
      <c r="M737" s="16"/>
      <c r="O737" s="1" t="s">
        <v>3538</v>
      </c>
      <c r="P737" s="18">
        <v>16038</v>
      </c>
      <c r="Q737" s="16" t="s">
        <v>422</v>
      </c>
      <c r="R737" s="16" t="s">
        <v>35</v>
      </c>
      <c r="S737" s="16">
        <v>4784146467</v>
      </c>
      <c r="T737" s="16" t="s">
        <v>423</v>
      </c>
    </row>
    <row r="738" spans="1:20" ht="13.2" hidden="1" x14ac:dyDescent="0.25">
      <c r="A738" s="29" t="s">
        <v>86</v>
      </c>
      <c r="C738" s="16" t="s">
        <v>25</v>
      </c>
      <c r="D738" s="17" t="s">
        <v>26</v>
      </c>
      <c r="E738" s="16" t="s">
        <v>3915</v>
      </c>
      <c r="F738" s="18" t="s">
        <v>3916</v>
      </c>
      <c r="G738" s="16">
        <v>1</v>
      </c>
      <c r="H738" s="19" t="s">
        <v>3917</v>
      </c>
      <c r="I738" t="str">
        <f t="shared" si="6"/>
        <v>Hawaiian Shirt / 2XL / Full Print</v>
      </c>
      <c r="J738" s="20" t="s">
        <v>3918</v>
      </c>
      <c r="K738" s="20" t="s">
        <v>3919</v>
      </c>
      <c r="L738" s="20" t="s">
        <v>3920</v>
      </c>
      <c r="M738" s="16"/>
      <c r="O738" s="1" t="s">
        <v>3921</v>
      </c>
      <c r="P738" s="18">
        <v>37066</v>
      </c>
      <c r="Q738" s="16" t="s">
        <v>211</v>
      </c>
      <c r="R738" s="16" t="s">
        <v>35</v>
      </c>
      <c r="S738" s="16">
        <v>6156362596</v>
      </c>
      <c r="T738" s="16" t="s">
        <v>212</v>
      </c>
    </row>
    <row r="739" spans="1:20" ht="13.2" hidden="1" x14ac:dyDescent="0.25">
      <c r="A739" s="15" t="s">
        <v>614</v>
      </c>
      <c r="C739" s="16" t="s">
        <v>191</v>
      </c>
      <c r="D739" s="17" t="s">
        <v>3922</v>
      </c>
      <c r="E739" s="16" t="s">
        <v>3923</v>
      </c>
      <c r="F739" s="18" t="s">
        <v>3924</v>
      </c>
      <c r="G739" s="16">
        <v>1</v>
      </c>
      <c r="H739" s="19" t="s">
        <v>3925</v>
      </c>
      <c r="I739" t="str">
        <f t="shared" si="6"/>
        <v>50x60 IN</v>
      </c>
      <c r="J739" s="20" t="s">
        <v>3926</v>
      </c>
      <c r="K739" s="20" t="s">
        <v>3927</v>
      </c>
      <c r="L739" s="20" t="s">
        <v>3928</v>
      </c>
      <c r="M739" s="16" t="s">
        <v>3929</v>
      </c>
      <c r="O739" s="1" t="s">
        <v>305</v>
      </c>
      <c r="P739" s="18">
        <v>10039</v>
      </c>
      <c r="Q739" s="16" t="s">
        <v>305</v>
      </c>
      <c r="R739" s="16" t="s">
        <v>35</v>
      </c>
      <c r="S739" s="16">
        <v>3473677772</v>
      </c>
      <c r="T739" s="16" t="s">
        <v>306</v>
      </c>
    </row>
    <row r="740" spans="1:20" ht="13.2" hidden="1" x14ac:dyDescent="0.25">
      <c r="A740" s="32" t="s">
        <v>60</v>
      </c>
      <c r="C740" s="16" t="s">
        <v>191</v>
      </c>
      <c r="D740" s="17" t="s">
        <v>26</v>
      </c>
      <c r="E740" s="16" t="s">
        <v>3930</v>
      </c>
      <c r="F740" s="18" t="s">
        <v>3931</v>
      </c>
      <c r="G740" s="16">
        <v>1</v>
      </c>
      <c r="H740" s="19" t="s">
        <v>3932</v>
      </c>
      <c r="I740" t="str">
        <f t="shared" si="6"/>
        <v>60x80 in</v>
      </c>
      <c r="J740" s="20" t="s">
        <v>452</v>
      </c>
      <c r="K740" s="20" t="s">
        <v>3933</v>
      </c>
      <c r="L740" s="20" t="s">
        <v>3934</v>
      </c>
      <c r="M740" s="16"/>
      <c r="O740" s="1" t="s">
        <v>3935</v>
      </c>
      <c r="P740" s="18">
        <v>55449</v>
      </c>
      <c r="Q740" s="16" t="s">
        <v>963</v>
      </c>
      <c r="R740" s="16" t="s">
        <v>35</v>
      </c>
      <c r="S740" s="16">
        <v>6519004242</v>
      </c>
      <c r="T740" s="16" t="s">
        <v>964</v>
      </c>
    </row>
    <row r="741" spans="1:20" ht="13.2" hidden="1" x14ac:dyDescent="0.25">
      <c r="A741" s="29" t="s">
        <v>86</v>
      </c>
      <c r="C741" s="16" t="s">
        <v>25</v>
      </c>
      <c r="D741" s="17" t="s">
        <v>26</v>
      </c>
      <c r="E741" s="16" t="s">
        <v>3936</v>
      </c>
      <c r="F741" s="18" t="s">
        <v>3937</v>
      </c>
      <c r="G741" s="16">
        <v>2</v>
      </c>
      <c r="H741" s="19" t="s">
        <v>3938</v>
      </c>
      <c r="I741" t="str">
        <f t="shared" si="6"/>
        <v>Hawaiian Shirt / 3XL / Full Print</v>
      </c>
      <c r="J741" s="20" t="s">
        <v>3939</v>
      </c>
      <c r="K741" s="20" t="s">
        <v>3940</v>
      </c>
      <c r="L741" s="20" t="s">
        <v>3941</v>
      </c>
      <c r="M741" s="16"/>
      <c r="O741" s="1" t="s">
        <v>3942</v>
      </c>
      <c r="P741" s="18">
        <v>43055</v>
      </c>
      <c r="Q741" s="16" t="s">
        <v>105</v>
      </c>
      <c r="R741" s="16" t="s">
        <v>35</v>
      </c>
      <c r="S741" s="16" t="s">
        <v>3943</v>
      </c>
      <c r="T741" s="16" t="s">
        <v>107</v>
      </c>
    </row>
    <row r="742" spans="1:20" ht="13.2" hidden="1" x14ac:dyDescent="0.25">
      <c r="A742" s="29" t="s">
        <v>86</v>
      </c>
      <c r="C742" s="16" t="s">
        <v>25</v>
      </c>
      <c r="D742" s="17" t="s">
        <v>26</v>
      </c>
      <c r="E742" s="16" t="s">
        <v>3936</v>
      </c>
      <c r="F742" s="18" t="s">
        <v>3937</v>
      </c>
      <c r="G742" s="16">
        <v>1</v>
      </c>
      <c r="H742" s="19" t="s">
        <v>3944</v>
      </c>
      <c r="I742" t="str">
        <f t="shared" si="6"/>
        <v>Beach Shorts #030122h - Hawaiian shirt / 3XL / Full Print</v>
      </c>
      <c r="J742" s="20" t="s">
        <v>3945</v>
      </c>
      <c r="K742" s="20" t="s">
        <v>3940</v>
      </c>
      <c r="L742" s="20" t="s">
        <v>3941</v>
      </c>
      <c r="M742" s="16"/>
      <c r="O742" s="1" t="s">
        <v>3942</v>
      </c>
      <c r="P742" s="18">
        <v>43055</v>
      </c>
      <c r="Q742" s="16" t="s">
        <v>105</v>
      </c>
      <c r="R742" s="16" t="s">
        <v>35</v>
      </c>
      <c r="S742" s="16" t="s">
        <v>3943</v>
      </c>
      <c r="T742" s="16" t="s">
        <v>107</v>
      </c>
    </row>
    <row r="743" spans="1:20" ht="13.2" hidden="1" x14ac:dyDescent="0.25">
      <c r="A743" s="21" t="s">
        <v>38</v>
      </c>
      <c r="C743" s="16" t="s">
        <v>25</v>
      </c>
      <c r="D743" s="17" t="s">
        <v>26</v>
      </c>
      <c r="E743" s="16" t="s">
        <v>3946</v>
      </c>
      <c r="F743" s="18" t="s">
        <v>3947</v>
      </c>
      <c r="G743" s="16">
        <v>1</v>
      </c>
      <c r="H743" s="19" t="s">
        <v>3948</v>
      </c>
      <c r="I743" t="str">
        <f t="shared" si="6"/>
        <v>AOP UNISEX HOODIE / 3XL / All Print</v>
      </c>
      <c r="J743" s="20" t="s">
        <v>3949</v>
      </c>
      <c r="K743" s="20" t="s">
        <v>3950</v>
      </c>
      <c r="L743" s="20" t="s">
        <v>3951</v>
      </c>
      <c r="M743" s="16"/>
      <c r="O743" s="1" t="s">
        <v>3952</v>
      </c>
      <c r="P743" s="18">
        <v>3276</v>
      </c>
      <c r="Q743" s="16" t="s">
        <v>295</v>
      </c>
      <c r="R743" s="16" t="s">
        <v>35</v>
      </c>
      <c r="S743" s="16">
        <v>6035818643</v>
      </c>
      <c r="T743" s="16" t="s">
        <v>296</v>
      </c>
    </row>
    <row r="744" spans="1:20" ht="13.2" hidden="1" x14ac:dyDescent="0.25">
      <c r="A744" s="21" t="s">
        <v>38</v>
      </c>
      <c r="C744" s="16" t="s">
        <v>25</v>
      </c>
      <c r="D744" s="17" t="s">
        <v>26</v>
      </c>
      <c r="E744" s="16" t="s">
        <v>3946</v>
      </c>
      <c r="F744" s="18" t="s">
        <v>3947</v>
      </c>
      <c r="G744" s="16">
        <v>1</v>
      </c>
      <c r="H744" s="19" t="s">
        <v>3953</v>
      </c>
      <c r="I744" t="str">
        <f t="shared" si="6"/>
        <v>AOP Unisex Raglan Hoodie / 3XL / All print</v>
      </c>
      <c r="J744" s="20" t="s">
        <v>3954</v>
      </c>
      <c r="K744" s="20" t="s">
        <v>3950</v>
      </c>
      <c r="L744" s="20" t="s">
        <v>3951</v>
      </c>
      <c r="M744" s="16"/>
      <c r="O744" s="1" t="s">
        <v>3952</v>
      </c>
      <c r="P744" s="18">
        <v>3276</v>
      </c>
      <c r="Q744" s="16" t="s">
        <v>295</v>
      </c>
      <c r="R744" s="16" t="s">
        <v>35</v>
      </c>
      <c r="S744" s="16">
        <v>6035818643</v>
      </c>
      <c r="T744" s="16" t="s">
        <v>296</v>
      </c>
    </row>
    <row r="745" spans="1:20" ht="13.2" hidden="1" x14ac:dyDescent="0.25">
      <c r="A745" s="21" t="s">
        <v>761</v>
      </c>
      <c r="C745" s="16" t="s">
        <v>25</v>
      </c>
      <c r="D745" s="17" t="s">
        <v>26</v>
      </c>
      <c r="E745" s="16" t="s">
        <v>3955</v>
      </c>
      <c r="F745" s="18" t="s">
        <v>3534</v>
      </c>
      <c r="G745" s="16">
        <v>1</v>
      </c>
      <c r="H745" s="19" t="s">
        <v>3956</v>
      </c>
      <c r="I745" t="str">
        <f t="shared" si="6"/>
        <v>M / Full Print</v>
      </c>
      <c r="J745" s="20" t="s">
        <v>1685</v>
      </c>
      <c r="K745" s="20" t="s">
        <v>3536</v>
      </c>
      <c r="L745" s="20" t="s">
        <v>3537</v>
      </c>
      <c r="M745" s="16"/>
      <c r="O745" s="1" t="s">
        <v>3538</v>
      </c>
      <c r="P745" s="18">
        <v>16038</v>
      </c>
      <c r="Q745" s="16" t="s">
        <v>422</v>
      </c>
      <c r="R745" s="16" t="s">
        <v>35</v>
      </c>
      <c r="S745" s="16">
        <v>4784146467</v>
      </c>
      <c r="T745" s="16" t="s">
        <v>423</v>
      </c>
    </row>
    <row r="746" spans="1:20" ht="13.2" hidden="1" x14ac:dyDescent="0.25">
      <c r="A746" s="63" t="s">
        <v>120</v>
      </c>
      <c r="C746" s="16" t="s">
        <v>25</v>
      </c>
      <c r="D746" s="17" t="s">
        <v>26</v>
      </c>
      <c r="E746" s="16" t="s">
        <v>3957</v>
      </c>
      <c r="F746" s="18" t="s">
        <v>3958</v>
      </c>
      <c r="G746" s="16">
        <v>1</v>
      </c>
      <c r="H746" s="19" t="s">
        <v>3959</v>
      </c>
      <c r="I746" t="str">
        <f t="shared" si="6"/>
        <v>AOP UNISEX HOODIE / M / All Print</v>
      </c>
      <c r="J746" s="20" t="s">
        <v>3960</v>
      </c>
      <c r="K746" s="20" t="s">
        <v>3961</v>
      </c>
      <c r="L746" s="20" t="s">
        <v>3962</v>
      </c>
      <c r="M746" s="16"/>
      <c r="O746" s="1" t="s">
        <v>3963</v>
      </c>
      <c r="P746" s="18">
        <v>95037</v>
      </c>
      <c r="Q746" s="16" t="s">
        <v>546</v>
      </c>
      <c r="R746" s="16" t="s">
        <v>35</v>
      </c>
      <c r="S746" s="16">
        <v>4088135865</v>
      </c>
      <c r="T746" s="16" t="s">
        <v>547</v>
      </c>
    </row>
    <row r="747" spans="1:20" ht="13.2" x14ac:dyDescent="0.25">
      <c r="A747" s="29" t="s">
        <v>201</v>
      </c>
      <c r="C747" s="16" t="s">
        <v>202</v>
      </c>
      <c r="D747" s="17" t="s">
        <v>26</v>
      </c>
      <c r="E747" s="16" t="s">
        <v>3964</v>
      </c>
      <c r="F747" s="18" t="s">
        <v>3965</v>
      </c>
      <c r="G747" s="16">
        <v>1</v>
      </c>
      <c r="H747" s="19" t="s">
        <v>783</v>
      </c>
      <c r="I747" t="str">
        <f t="shared" si="6"/>
        <v>2XL / Full Print</v>
      </c>
      <c r="J747" s="20" t="s">
        <v>784</v>
      </c>
      <c r="K747" s="20" t="s">
        <v>3966</v>
      </c>
      <c r="L747" s="20" t="s">
        <v>3967</v>
      </c>
      <c r="M747" s="16"/>
      <c r="O747" s="1" t="s">
        <v>3968</v>
      </c>
      <c r="P747" s="18">
        <v>36518</v>
      </c>
      <c r="Q747" s="16" t="s">
        <v>645</v>
      </c>
      <c r="R747" s="16" t="s">
        <v>35</v>
      </c>
      <c r="S747" s="16">
        <v>2053256551</v>
      </c>
      <c r="T747" s="16" t="s">
        <v>646</v>
      </c>
    </row>
    <row r="748" spans="1:20" ht="13.2" hidden="1" x14ac:dyDescent="0.25">
      <c r="A748" s="28" t="s">
        <v>246</v>
      </c>
      <c r="C748" s="16" t="s">
        <v>61</v>
      </c>
      <c r="D748" s="17" t="s">
        <v>26</v>
      </c>
      <c r="E748" s="16" t="s">
        <v>3969</v>
      </c>
      <c r="F748" s="18" t="s">
        <v>3970</v>
      </c>
      <c r="G748" s="16">
        <v>1</v>
      </c>
      <c r="H748" s="19" t="s">
        <v>3971</v>
      </c>
      <c r="I748" t="str">
        <f t="shared" si="6"/>
        <v>One size / All print</v>
      </c>
      <c r="J748" s="20" t="s">
        <v>3972</v>
      </c>
      <c r="K748" s="20" t="s">
        <v>3973</v>
      </c>
      <c r="L748" s="20" t="s">
        <v>3974</v>
      </c>
      <c r="M748" s="16"/>
      <c r="O748" s="1" t="s">
        <v>3975</v>
      </c>
      <c r="P748" s="18">
        <v>44077</v>
      </c>
      <c r="Q748" s="16" t="s">
        <v>105</v>
      </c>
      <c r="R748" s="16" t="s">
        <v>35</v>
      </c>
      <c r="S748" s="16">
        <v>440897981</v>
      </c>
      <c r="T748" s="16" t="s">
        <v>107</v>
      </c>
    </row>
    <row r="749" spans="1:20" ht="13.2" hidden="1" x14ac:dyDescent="0.25">
      <c r="A749" s="32" t="s">
        <v>60</v>
      </c>
      <c r="C749" s="16" t="s">
        <v>25</v>
      </c>
      <c r="D749" s="17" t="s">
        <v>26</v>
      </c>
      <c r="E749" s="16" t="s">
        <v>3976</v>
      </c>
      <c r="F749" s="18" t="s">
        <v>3977</v>
      </c>
      <c r="G749" s="16">
        <v>1</v>
      </c>
      <c r="H749" s="19" t="s">
        <v>3978</v>
      </c>
      <c r="I749" t="str">
        <f t="shared" si="6"/>
        <v>HOODIE RAGLAN SLEEVE ZIP-UP / L / All Print</v>
      </c>
      <c r="J749" s="20" t="s">
        <v>3979</v>
      </c>
      <c r="K749" s="20" t="s">
        <v>3980</v>
      </c>
      <c r="L749" s="20" t="s">
        <v>3981</v>
      </c>
      <c r="M749" s="16"/>
      <c r="O749" s="1" t="s">
        <v>3982</v>
      </c>
      <c r="P749" s="18">
        <v>22060</v>
      </c>
      <c r="Q749" s="16" t="s">
        <v>169</v>
      </c>
      <c r="R749" s="16" t="s">
        <v>35</v>
      </c>
      <c r="S749" s="16">
        <v>4058761794</v>
      </c>
      <c r="T749" s="16" t="s">
        <v>170</v>
      </c>
    </row>
    <row r="750" spans="1:20" ht="13.2" hidden="1" x14ac:dyDescent="0.25">
      <c r="A750" s="63" t="s">
        <v>120</v>
      </c>
      <c r="C750" s="16" t="s">
        <v>191</v>
      </c>
      <c r="D750" s="17" t="s">
        <v>26</v>
      </c>
      <c r="E750" s="16" t="s">
        <v>3983</v>
      </c>
      <c r="F750" s="18" t="s">
        <v>3984</v>
      </c>
      <c r="G750" s="16">
        <v>1</v>
      </c>
      <c r="H750" s="19" t="s">
        <v>3058</v>
      </c>
      <c r="I750" t="str">
        <f t="shared" si="6"/>
        <v>12X18in / All print</v>
      </c>
      <c r="J750" s="20" t="s">
        <v>3059</v>
      </c>
      <c r="K750" s="20" t="s">
        <v>3985</v>
      </c>
      <c r="L750" s="20" t="s">
        <v>3986</v>
      </c>
      <c r="M750" s="16"/>
      <c r="O750" s="1" t="s">
        <v>2114</v>
      </c>
      <c r="P750" s="18">
        <v>27603</v>
      </c>
      <c r="Q750" s="16" t="s">
        <v>1374</v>
      </c>
      <c r="R750" s="16" t="s">
        <v>35</v>
      </c>
      <c r="S750" s="16">
        <v>19105838608</v>
      </c>
      <c r="T750" s="16" t="s">
        <v>1375</v>
      </c>
    </row>
    <row r="751" spans="1:20" ht="13.2" hidden="1" x14ac:dyDescent="0.25">
      <c r="A751" s="21" t="s">
        <v>38</v>
      </c>
      <c r="C751" s="16" t="s">
        <v>3987</v>
      </c>
      <c r="D751" s="17" t="s">
        <v>26</v>
      </c>
      <c r="E751" s="16" t="s">
        <v>3988</v>
      </c>
      <c r="F751" s="18" t="s">
        <v>3989</v>
      </c>
      <c r="G751" s="16">
        <v>1</v>
      </c>
      <c r="H751" s="19" t="s">
        <v>3990</v>
      </c>
      <c r="I751" t="str">
        <f t="shared" si="6"/>
        <v>Ceramic Mug / White / 15oz</v>
      </c>
      <c r="J751" s="20" t="s">
        <v>3991</v>
      </c>
      <c r="K751" s="20" t="s">
        <v>3992</v>
      </c>
      <c r="L751" s="20" t="s">
        <v>3993</v>
      </c>
      <c r="M751" s="16"/>
      <c r="O751" s="1" t="s">
        <v>3994</v>
      </c>
      <c r="P751" s="18">
        <v>90020</v>
      </c>
      <c r="Q751" s="16" t="s">
        <v>546</v>
      </c>
      <c r="R751" s="16" t="s">
        <v>35</v>
      </c>
      <c r="S751" s="16">
        <v>2136750889</v>
      </c>
      <c r="T751" s="16" t="s">
        <v>547</v>
      </c>
    </row>
    <row r="752" spans="1:20" ht="13.2" hidden="1" x14ac:dyDescent="0.25">
      <c r="A752" s="21" t="s">
        <v>263</v>
      </c>
      <c r="C752" s="16" t="s">
        <v>25</v>
      </c>
      <c r="D752" s="17" t="s">
        <v>26</v>
      </c>
      <c r="E752" s="16" t="s">
        <v>3995</v>
      </c>
      <c r="F752" s="18" t="s">
        <v>3996</v>
      </c>
      <c r="G752" s="16">
        <v>1</v>
      </c>
      <c r="H752" s="19" t="s">
        <v>3997</v>
      </c>
      <c r="I752" t="str">
        <f t="shared" si="6"/>
        <v>Hoodie - AOP UNISEX HOODIE / M / All Print</v>
      </c>
      <c r="J752" s="20" t="s">
        <v>3998</v>
      </c>
      <c r="K752" s="20" t="s">
        <v>3999</v>
      </c>
      <c r="L752" s="20" t="s">
        <v>4000</v>
      </c>
      <c r="M752" s="16"/>
      <c r="O752" s="1" t="s">
        <v>4001</v>
      </c>
      <c r="P752" s="18">
        <v>8817</v>
      </c>
      <c r="Q752" s="16" t="s">
        <v>464</v>
      </c>
      <c r="R752" s="16" t="s">
        <v>35</v>
      </c>
      <c r="S752" s="16">
        <v>8482190422</v>
      </c>
      <c r="T752" s="16" t="s">
        <v>465</v>
      </c>
    </row>
    <row r="753" spans="1:20" ht="13.2" x14ac:dyDescent="0.25">
      <c r="A753" s="21" t="s">
        <v>49</v>
      </c>
      <c r="C753" s="16" t="s">
        <v>25</v>
      </c>
      <c r="D753" s="17" t="s">
        <v>26</v>
      </c>
      <c r="E753" s="16" t="s">
        <v>4002</v>
      </c>
      <c r="F753" s="18" t="s">
        <v>4003</v>
      </c>
      <c r="G753" s="16">
        <v>1</v>
      </c>
      <c r="H753" s="19" t="s">
        <v>4004</v>
      </c>
      <c r="I753" t="str">
        <f t="shared" si="6"/>
        <v>HOODIE RAGLAN SLEEVE / 4XL / All Print</v>
      </c>
      <c r="J753" s="20" t="s">
        <v>598</v>
      </c>
      <c r="K753" s="20" t="s">
        <v>4005</v>
      </c>
      <c r="L753" s="20" t="s">
        <v>4006</v>
      </c>
      <c r="M753" s="16"/>
      <c r="O753" s="1" t="s">
        <v>4007</v>
      </c>
      <c r="P753" s="18">
        <v>65804</v>
      </c>
      <c r="Q753" s="16" t="s">
        <v>34</v>
      </c>
      <c r="R753" s="16" t="s">
        <v>35</v>
      </c>
      <c r="S753" s="16">
        <v>4179429292</v>
      </c>
      <c r="T753" s="16" t="s">
        <v>36</v>
      </c>
    </row>
    <row r="754" spans="1:20" ht="13.2" hidden="1" x14ac:dyDescent="0.25">
      <c r="A754" s="21" t="s">
        <v>38</v>
      </c>
      <c r="C754" s="16" t="s">
        <v>25</v>
      </c>
      <c r="D754" s="17" t="s">
        <v>26</v>
      </c>
      <c r="E754" s="16" t="s">
        <v>4008</v>
      </c>
      <c r="F754" s="18" t="s">
        <v>4009</v>
      </c>
      <c r="G754" s="16">
        <v>1</v>
      </c>
      <c r="H754" s="19" t="s">
        <v>4010</v>
      </c>
      <c r="I754" t="str">
        <f t="shared" si="6"/>
        <v>HOODIE RAGLAN SLEEVE ZIP-UP / M / All Print</v>
      </c>
      <c r="J754" s="20" t="s">
        <v>4011</v>
      </c>
      <c r="K754" s="20" t="s">
        <v>4012</v>
      </c>
      <c r="L754" s="20" t="s">
        <v>4013</v>
      </c>
      <c r="M754" s="16">
        <v>1802</v>
      </c>
      <c r="O754" s="1" t="s">
        <v>4014</v>
      </c>
      <c r="P754" s="18">
        <v>82401</v>
      </c>
      <c r="Q754" s="16" t="s">
        <v>2412</v>
      </c>
      <c r="R754" s="16" t="s">
        <v>35</v>
      </c>
      <c r="S754" s="16">
        <v>3077636686</v>
      </c>
      <c r="T754" s="16" t="s">
        <v>2413</v>
      </c>
    </row>
    <row r="755" spans="1:20" ht="13.2" hidden="1" x14ac:dyDescent="0.25">
      <c r="A755" s="29" t="s">
        <v>86</v>
      </c>
      <c r="C755" s="16" t="s">
        <v>25</v>
      </c>
      <c r="D755" s="17" t="s">
        <v>26</v>
      </c>
      <c r="E755" s="16" t="s">
        <v>4015</v>
      </c>
      <c r="F755" s="18" t="s">
        <v>4016</v>
      </c>
      <c r="G755" s="16">
        <v>1</v>
      </c>
      <c r="H755" s="19" t="s">
        <v>4017</v>
      </c>
      <c r="I755" t="str">
        <f t="shared" si="6"/>
        <v>hirt - hoodie 3D #121121h - UNISEX T-SHIRT 3D / L / All print</v>
      </c>
      <c r="J755" s="20" t="s">
        <v>888</v>
      </c>
      <c r="K755" s="20" t="s">
        <v>4018</v>
      </c>
      <c r="L755" s="20" t="s">
        <v>4019</v>
      </c>
      <c r="M755" s="16"/>
      <c r="O755" s="1" t="s">
        <v>1605</v>
      </c>
      <c r="P755" s="18">
        <v>92109</v>
      </c>
      <c r="Q755" s="16" t="s">
        <v>546</v>
      </c>
      <c r="R755" s="16" t="s">
        <v>35</v>
      </c>
      <c r="S755" s="16">
        <v>8587294506</v>
      </c>
      <c r="T755" s="16" t="s">
        <v>547</v>
      </c>
    </row>
    <row r="756" spans="1:20" ht="13.2" hidden="1" x14ac:dyDescent="0.25">
      <c r="A756" s="29" t="s">
        <v>86</v>
      </c>
      <c r="C756" s="16" t="s">
        <v>61</v>
      </c>
      <c r="D756" s="17" t="s">
        <v>26</v>
      </c>
      <c r="E756" s="16" t="s">
        <v>4020</v>
      </c>
      <c r="F756" s="18" t="s">
        <v>4021</v>
      </c>
      <c r="G756" s="16">
        <v>1</v>
      </c>
      <c r="H756" s="19" t="s">
        <v>4022</v>
      </c>
      <c r="I756" t="str">
        <f t="shared" si="6"/>
        <v>L / Full Print</v>
      </c>
      <c r="J756" s="45">
        <v>1000000000000000</v>
      </c>
      <c r="K756" s="20" t="s">
        <v>4023</v>
      </c>
      <c r="L756" s="20" t="s">
        <v>4024</v>
      </c>
      <c r="M756" s="16"/>
      <c r="O756" s="1" t="s">
        <v>1237</v>
      </c>
      <c r="P756" s="18">
        <v>85029</v>
      </c>
      <c r="Q756" s="16" t="s">
        <v>447</v>
      </c>
      <c r="R756" s="16" t="s">
        <v>35</v>
      </c>
      <c r="S756" s="16">
        <v>16027961163</v>
      </c>
      <c r="T756" s="16" t="s">
        <v>448</v>
      </c>
    </row>
    <row r="757" spans="1:20" ht="13.2" hidden="1" x14ac:dyDescent="0.25">
      <c r="A757" s="21" t="s">
        <v>38</v>
      </c>
      <c r="C757" s="16" t="s">
        <v>4025</v>
      </c>
      <c r="D757" s="17" t="s">
        <v>26</v>
      </c>
      <c r="E757" s="16" t="s">
        <v>4026</v>
      </c>
      <c r="F757" s="18" t="s">
        <v>4009</v>
      </c>
      <c r="G757" s="16">
        <v>1</v>
      </c>
      <c r="H757" s="19" t="s">
        <v>4010</v>
      </c>
      <c r="I757" t="str">
        <f t="shared" si="6"/>
        <v>HOODIE RAGLAN SLEEVE ZIP-UP / M / All Print</v>
      </c>
      <c r="J757" s="20" t="s">
        <v>4011</v>
      </c>
      <c r="K757" s="20" t="s">
        <v>4012</v>
      </c>
      <c r="L757" s="20" t="s">
        <v>4013</v>
      </c>
      <c r="M757" s="16">
        <v>1802</v>
      </c>
      <c r="O757" s="1" t="s">
        <v>4014</v>
      </c>
      <c r="P757" s="18">
        <v>82401</v>
      </c>
      <c r="Q757" s="16" t="s">
        <v>2412</v>
      </c>
      <c r="R757" s="16" t="s">
        <v>35</v>
      </c>
      <c r="S757" s="16">
        <v>3077636686</v>
      </c>
      <c r="T757" s="16" t="s">
        <v>2413</v>
      </c>
    </row>
    <row r="758" spans="1:20" ht="13.2" hidden="1" x14ac:dyDescent="0.25">
      <c r="A758" s="21" t="s">
        <v>38</v>
      </c>
      <c r="C758" s="16" t="s">
        <v>4025</v>
      </c>
      <c r="D758" s="17" t="s">
        <v>26</v>
      </c>
      <c r="E758" s="16" t="s">
        <v>4027</v>
      </c>
      <c r="F758" s="18" t="s">
        <v>4009</v>
      </c>
      <c r="G758" s="16">
        <v>1</v>
      </c>
      <c r="H758" s="19" t="s">
        <v>4028</v>
      </c>
      <c r="I758" t="str">
        <f t="shared" si="6"/>
        <v>HOODIE RAGLAN SLEEVE ZIP-UP / L / All Print</v>
      </c>
      <c r="J758" s="20" t="s">
        <v>4029</v>
      </c>
      <c r="K758" s="20" t="s">
        <v>4012</v>
      </c>
      <c r="L758" s="20" t="s">
        <v>4013</v>
      </c>
      <c r="M758" s="16">
        <v>1802</v>
      </c>
      <c r="O758" s="1" t="s">
        <v>4014</v>
      </c>
      <c r="P758" s="18">
        <v>82401</v>
      </c>
      <c r="Q758" s="16" t="s">
        <v>2412</v>
      </c>
      <c r="R758" s="16" t="s">
        <v>35</v>
      </c>
      <c r="S758" s="16">
        <v>3077636686</v>
      </c>
      <c r="T758" s="16" t="s">
        <v>2413</v>
      </c>
    </row>
    <row r="759" spans="1:20" ht="13.2" hidden="1" x14ac:dyDescent="0.25">
      <c r="A759" s="28" t="s">
        <v>246</v>
      </c>
      <c r="C759" s="16" t="s">
        <v>25</v>
      </c>
      <c r="D759" s="17" t="s">
        <v>26</v>
      </c>
      <c r="E759" s="16" t="s">
        <v>4030</v>
      </c>
      <c r="F759" s="18" t="s">
        <v>4031</v>
      </c>
      <c r="G759" s="16">
        <v>1</v>
      </c>
      <c r="H759" s="19" t="s">
        <v>4032</v>
      </c>
      <c r="I759" t="str">
        <f t="shared" si="6"/>
        <v>AOP Unisex Raglan Hoodie / 2XL / All Print</v>
      </c>
      <c r="J759" s="20" t="s">
        <v>4033</v>
      </c>
      <c r="K759" s="20" t="s">
        <v>4034</v>
      </c>
      <c r="L759" s="20" t="s">
        <v>4035</v>
      </c>
      <c r="M759" s="16"/>
      <c r="O759" s="1" t="s">
        <v>4036</v>
      </c>
      <c r="P759" s="18">
        <v>74401</v>
      </c>
      <c r="Q759" s="16" t="s">
        <v>713</v>
      </c>
      <c r="R759" s="16" t="s">
        <v>35</v>
      </c>
      <c r="S759" s="16">
        <v>9183902305</v>
      </c>
      <c r="T759" s="16" t="s">
        <v>714</v>
      </c>
    </row>
    <row r="760" spans="1:20" ht="13.2" hidden="1" x14ac:dyDescent="0.25">
      <c r="A760" s="63" t="s">
        <v>120</v>
      </c>
      <c r="C760" s="16" t="s">
        <v>191</v>
      </c>
      <c r="D760" s="17" t="s">
        <v>26</v>
      </c>
      <c r="E760" s="16" t="s">
        <v>4037</v>
      </c>
      <c r="F760" s="18" t="s">
        <v>4038</v>
      </c>
      <c r="G760" s="16">
        <v>1</v>
      </c>
      <c r="H760" s="19" t="s">
        <v>4039</v>
      </c>
      <c r="I760" t="str">
        <f t="shared" si="6"/>
        <v>16X24in / All print</v>
      </c>
      <c r="J760" s="20" t="s">
        <v>4040</v>
      </c>
      <c r="K760" s="20" t="s">
        <v>4041</v>
      </c>
      <c r="L760" s="20" t="s">
        <v>4042</v>
      </c>
      <c r="M760" s="16"/>
      <c r="O760" s="1" t="s">
        <v>4043</v>
      </c>
      <c r="P760" s="18">
        <v>48315</v>
      </c>
      <c r="Q760" s="16" t="s">
        <v>94</v>
      </c>
      <c r="R760" s="16" t="s">
        <v>35</v>
      </c>
      <c r="S760" s="16">
        <v>5866152135</v>
      </c>
      <c r="T760" s="16" t="s">
        <v>95</v>
      </c>
    </row>
    <row r="761" spans="1:20" ht="13.2" hidden="1" x14ac:dyDescent="0.25">
      <c r="A761" s="63" t="s">
        <v>120</v>
      </c>
      <c r="C761" s="16" t="s">
        <v>4025</v>
      </c>
      <c r="D761" s="17" t="s">
        <v>26</v>
      </c>
      <c r="E761" s="16" t="s">
        <v>4044</v>
      </c>
      <c r="F761" s="18" t="s">
        <v>4045</v>
      </c>
      <c r="G761" s="16">
        <v>1</v>
      </c>
      <c r="H761" s="19" t="s">
        <v>4046</v>
      </c>
      <c r="I761" t="str">
        <f t="shared" si="6"/>
        <v>HOODIE RAGLAN SLEEVE / M / All Print</v>
      </c>
      <c r="J761" s="20" t="s">
        <v>815</v>
      </c>
      <c r="K761" s="20" t="s">
        <v>4047</v>
      </c>
      <c r="L761" s="20" t="s">
        <v>4048</v>
      </c>
      <c r="M761" s="16"/>
      <c r="O761" s="1" t="s">
        <v>4049</v>
      </c>
      <c r="P761" s="18">
        <v>64029</v>
      </c>
      <c r="Q761" s="16" t="s">
        <v>34</v>
      </c>
      <c r="R761" s="16" t="s">
        <v>35</v>
      </c>
      <c r="S761" s="16">
        <v>8167393086</v>
      </c>
      <c r="T761" s="16" t="s">
        <v>36</v>
      </c>
    </row>
    <row r="762" spans="1:20" ht="13.2" hidden="1" x14ac:dyDescent="0.25">
      <c r="A762" s="29" t="s">
        <v>86</v>
      </c>
      <c r="C762" s="16" t="s">
        <v>61</v>
      </c>
      <c r="D762" s="65" t="s">
        <v>26</v>
      </c>
      <c r="E762" s="17" t="s">
        <v>4044</v>
      </c>
      <c r="F762" s="18" t="s">
        <v>4045</v>
      </c>
      <c r="G762" s="16">
        <v>1</v>
      </c>
      <c r="H762" s="19" t="s">
        <v>4050</v>
      </c>
      <c r="I762" t="str">
        <f t="shared" si="6"/>
        <v>Legging 3D #h - Tank top / M / ALL PRINT</v>
      </c>
      <c r="J762" s="20" t="s">
        <v>4051</v>
      </c>
      <c r="K762" s="20" t="s">
        <v>4047</v>
      </c>
      <c r="L762" s="20" t="s">
        <v>4048</v>
      </c>
      <c r="M762" s="16"/>
      <c r="O762" s="1" t="s">
        <v>4049</v>
      </c>
      <c r="P762" s="18">
        <v>64029</v>
      </c>
      <c r="Q762" s="16" t="s">
        <v>34</v>
      </c>
      <c r="R762" s="16" t="s">
        <v>35</v>
      </c>
      <c r="S762" s="16">
        <v>8167393086</v>
      </c>
      <c r="T762" s="16" t="s">
        <v>36</v>
      </c>
    </row>
    <row r="763" spans="1:20" ht="13.2" hidden="1" x14ac:dyDescent="0.25">
      <c r="A763" s="15" t="s">
        <v>110</v>
      </c>
      <c r="C763" s="16" t="s">
        <v>61</v>
      </c>
      <c r="D763" s="17" t="s">
        <v>26</v>
      </c>
      <c r="E763" s="16" t="s">
        <v>4052</v>
      </c>
      <c r="F763" s="18" t="s">
        <v>4053</v>
      </c>
      <c r="G763" s="16">
        <v>1</v>
      </c>
      <c r="H763" s="19" t="s">
        <v>4054</v>
      </c>
      <c r="I763" t="str">
        <f t="shared" si="6"/>
        <v>2XL / Full Print</v>
      </c>
      <c r="J763" s="20" t="s">
        <v>4055</v>
      </c>
      <c r="K763" s="20" t="s">
        <v>4056</v>
      </c>
      <c r="L763" s="20" t="s">
        <v>4057</v>
      </c>
      <c r="M763" s="16"/>
      <c r="O763" s="1" t="s">
        <v>138</v>
      </c>
      <c r="P763" s="18">
        <v>43015</v>
      </c>
      <c r="Q763" s="16" t="s">
        <v>105</v>
      </c>
      <c r="R763" s="16" t="s">
        <v>35</v>
      </c>
      <c r="S763" s="16">
        <v>6144036062</v>
      </c>
      <c r="T763" s="16" t="s">
        <v>107</v>
      </c>
    </row>
    <row r="764" spans="1:20" ht="13.2" hidden="1" x14ac:dyDescent="0.25">
      <c r="A764" s="15" t="s">
        <v>110</v>
      </c>
      <c r="C764" s="16" t="s">
        <v>61</v>
      </c>
      <c r="D764" s="17" t="s">
        <v>26</v>
      </c>
      <c r="E764" s="16" t="s">
        <v>4052</v>
      </c>
      <c r="F764" s="18" t="s">
        <v>4053</v>
      </c>
      <c r="G764" s="16">
        <v>1</v>
      </c>
      <c r="H764" s="19" t="s">
        <v>4054</v>
      </c>
      <c r="I764" t="str">
        <f t="shared" si="6"/>
        <v>2XL / Full Print</v>
      </c>
      <c r="J764" s="20" t="s">
        <v>4055</v>
      </c>
      <c r="K764" s="20" t="s">
        <v>4056</v>
      </c>
      <c r="L764" s="20" t="s">
        <v>4057</v>
      </c>
      <c r="M764" s="16"/>
      <c r="O764" s="1" t="s">
        <v>138</v>
      </c>
      <c r="P764" s="18">
        <v>43015</v>
      </c>
      <c r="Q764" s="16" t="s">
        <v>105</v>
      </c>
      <c r="R764" s="16" t="s">
        <v>35</v>
      </c>
      <c r="S764" s="16">
        <v>6144036062</v>
      </c>
      <c r="T764" s="16" t="s">
        <v>107</v>
      </c>
    </row>
    <row r="765" spans="1:20" ht="13.2" hidden="1" x14ac:dyDescent="0.25">
      <c r="A765" s="29" t="s">
        <v>86</v>
      </c>
      <c r="C765" s="16" t="s">
        <v>25</v>
      </c>
      <c r="D765" s="17" t="s">
        <v>26</v>
      </c>
      <c r="E765" s="16" t="s">
        <v>4058</v>
      </c>
      <c r="F765" s="18" t="s">
        <v>4059</v>
      </c>
      <c r="G765" s="16">
        <v>1</v>
      </c>
      <c r="H765" s="19" t="s">
        <v>4060</v>
      </c>
      <c r="I765" s="66" t="s">
        <v>4061</v>
      </c>
      <c r="J765" s="20" t="s">
        <v>4062</v>
      </c>
      <c r="K765" s="20" t="s">
        <v>4063</v>
      </c>
      <c r="L765" s="20" t="s">
        <v>4064</v>
      </c>
      <c r="M765" s="16"/>
      <c r="O765" s="1" t="s">
        <v>4065</v>
      </c>
      <c r="P765" s="18">
        <v>22405</v>
      </c>
      <c r="Q765" s="16" t="s">
        <v>169</v>
      </c>
      <c r="R765" s="16" t="s">
        <v>35</v>
      </c>
      <c r="S765" s="16">
        <v>5408404673</v>
      </c>
      <c r="T765" s="16" t="s">
        <v>170</v>
      </c>
    </row>
    <row r="766" spans="1:20" ht="13.2" hidden="1" x14ac:dyDescent="0.25">
      <c r="A766" s="29" t="s">
        <v>86</v>
      </c>
      <c r="C766" s="16" t="s">
        <v>25</v>
      </c>
      <c r="D766" s="17" t="s">
        <v>26</v>
      </c>
      <c r="E766" s="16" t="s">
        <v>4058</v>
      </c>
      <c r="F766" s="18" t="s">
        <v>4059</v>
      </c>
      <c r="G766" s="16">
        <v>1</v>
      </c>
      <c r="H766" s="19" t="s">
        <v>4066</v>
      </c>
      <c r="I766" s="66" t="s">
        <v>4067</v>
      </c>
      <c r="J766" s="20" t="s">
        <v>4068</v>
      </c>
      <c r="K766" s="20" t="s">
        <v>4063</v>
      </c>
      <c r="L766" s="20" t="s">
        <v>4064</v>
      </c>
      <c r="M766" s="16"/>
      <c r="O766" s="1" t="s">
        <v>4065</v>
      </c>
      <c r="P766" s="18">
        <v>22405</v>
      </c>
      <c r="Q766" s="16" t="s">
        <v>169</v>
      </c>
      <c r="R766" s="16" t="s">
        <v>35</v>
      </c>
      <c r="S766" s="16">
        <v>5408404673</v>
      </c>
      <c r="T766" s="16" t="s">
        <v>170</v>
      </c>
    </row>
    <row r="767" spans="1:20" ht="13.2" hidden="1" x14ac:dyDescent="0.25">
      <c r="A767" s="32" t="s">
        <v>60</v>
      </c>
      <c r="C767" s="16" t="s">
        <v>25</v>
      </c>
      <c r="D767" s="17" t="s">
        <v>26</v>
      </c>
      <c r="E767" s="16" t="s">
        <v>4069</v>
      </c>
      <c r="F767" s="18" t="s">
        <v>4070</v>
      </c>
      <c r="G767" s="16">
        <v>1</v>
      </c>
      <c r="H767" s="19" t="s">
        <v>4071</v>
      </c>
      <c r="I767" s="66" t="s">
        <v>4072</v>
      </c>
      <c r="J767" s="20" t="s">
        <v>4073</v>
      </c>
      <c r="K767" s="20" t="s">
        <v>4074</v>
      </c>
      <c r="L767" s="20" t="s">
        <v>4075</v>
      </c>
      <c r="M767" s="16"/>
      <c r="O767" s="1" t="s">
        <v>4076</v>
      </c>
      <c r="P767" s="18">
        <v>23464</v>
      </c>
      <c r="Q767" s="16" t="s">
        <v>169</v>
      </c>
      <c r="R767" s="16" t="s">
        <v>35</v>
      </c>
      <c r="S767" s="16">
        <v>7576269294</v>
      </c>
      <c r="T767" s="16" t="s">
        <v>170</v>
      </c>
    </row>
    <row r="768" spans="1:20" ht="13.2" hidden="1" x14ac:dyDescent="0.25">
      <c r="A768" s="29" t="s">
        <v>86</v>
      </c>
      <c r="C768" s="16" t="s">
        <v>25</v>
      </c>
      <c r="D768" s="17" t="s">
        <v>3450</v>
      </c>
      <c r="E768" s="16" t="s">
        <v>4077</v>
      </c>
      <c r="F768" s="18" t="s">
        <v>4078</v>
      </c>
      <c r="G768" s="16">
        <v>1</v>
      </c>
      <c r="H768" s="19" t="s">
        <v>4079</v>
      </c>
      <c r="I768" t="str">
        <f t="shared" ref="I768:I771" si="7">RIGHT(H768,LEN(H768) - (FIND("-",H768) + 1))</f>
        <v>hirt 3d #h - S / Full Print</v>
      </c>
      <c r="J768" s="20" t="s">
        <v>4080</v>
      </c>
      <c r="K768" s="20" t="s">
        <v>4081</v>
      </c>
      <c r="L768" s="20" t="s">
        <v>4082</v>
      </c>
      <c r="M768" s="16"/>
      <c r="O768" s="1" t="s">
        <v>4083</v>
      </c>
      <c r="P768" s="18">
        <v>70360</v>
      </c>
      <c r="Q768" s="16" t="s">
        <v>1258</v>
      </c>
      <c r="R768" s="16" t="s">
        <v>35</v>
      </c>
      <c r="S768" s="16">
        <v>9858566945</v>
      </c>
      <c r="T768" s="16" t="s">
        <v>1259</v>
      </c>
    </row>
    <row r="769" spans="1:20" ht="13.2" hidden="1" x14ac:dyDescent="0.25">
      <c r="A769" s="32" t="s">
        <v>60</v>
      </c>
      <c r="C769" s="16" t="s">
        <v>25</v>
      </c>
      <c r="D769" s="17" t="s">
        <v>26</v>
      </c>
      <c r="E769" s="16" t="s">
        <v>4084</v>
      </c>
      <c r="F769" s="18" t="s">
        <v>4085</v>
      </c>
      <c r="G769" s="16">
        <v>1</v>
      </c>
      <c r="H769" s="19" t="s">
        <v>4086</v>
      </c>
      <c r="I769" t="str">
        <f t="shared" si="7"/>
        <v>HOODIE RAGLAN SLEEVE / M / All Print</v>
      </c>
      <c r="J769" s="20" t="s">
        <v>4087</v>
      </c>
      <c r="K769" s="20" t="s">
        <v>4088</v>
      </c>
      <c r="L769" s="20" t="s">
        <v>4089</v>
      </c>
      <c r="M769" s="16"/>
      <c r="O769" s="1" t="s">
        <v>4090</v>
      </c>
      <c r="P769" s="18">
        <v>8724</v>
      </c>
      <c r="Q769" s="16" t="s">
        <v>464</v>
      </c>
      <c r="R769" s="16" t="s">
        <v>35</v>
      </c>
      <c r="S769" s="16">
        <v>7323030333</v>
      </c>
      <c r="T769" s="16" t="s">
        <v>465</v>
      </c>
    </row>
    <row r="770" spans="1:20" ht="13.2" hidden="1" x14ac:dyDescent="0.25">
      <c r="A770" s="32" t="s">
        <v>60</v>
      </c>
      <c r="C770" s="16" t="s">
        <v>25</v>
      </c>
      <c r="D770" s="17" t="s">
        <v>26</v>
      </c>
      <c r="E770" s="16" t="s">
        <v>4084</v>
      </c>
      <c r="F770" s="18" t="s">
        <v>4085</v>
      </c>
      <c r="G770" s="16">
        <v>1</v>
      </c>
      <c r="H770" s="19" t="s">
        <v>4091</v>
      </c>
      <c r="I770" t="str">
        <f t="shared" si="7"/>
        <v>HOODIE RAGLAN SLEEVE / L / All Print</v>
      </c>
      <c r="J770" s="20" t="s">
        <v>4087</v>
      </c>
      <c r="K770" s="20" t="s">
        <v>4088</v>
      </c>
      <c r="L770" s="20" t="s">
        <v>4089</v>
      </c>
      <c r="M770" s="16"/>
      <c r="O770" s="1" t="s">
        <v>4090</v>
      </c>
      <c r="P770" s="18">
        <v>8724</v>
      </c>
      <c r="Q770" s="16" t="s">
        <v>464</v>
      </c>
      <c r="R770" s="16" t="s">
        <v>35</v>
      </c>
      <c r="S770" s="16">
        <v>7323030333</v>
      </c>
      <c r="T770" s="16" t="s">
        <v>465</v>
      </c>
    </row>
    <row r="771" spans="1:20" ht="13.2" hidden="1" x14ac:dyDescent="0.25">
      <c r="A771" s="15" t="s">
        <v>24</v>
      </c>
      <c r="C771" s="16" t="s">
        <v>25</v>
      </c>
      <c r="D771" s="33" t="s">
        <v>664</v>
      </c>
      <c r="E771" s="16" t="s">
        <v>4092</v>
      </c>
      <c r="F771" s="18" t="s">
        <v>4093</v>
      </c>
      <c r="G771" s="16">
        <v>1</v>
      </c>
      <c r="H771" s="19" t="s">
        <v>4094</v>
      </c>
      <c r="I771" t="str">
        <f t="shared" si="7"/>
        <v>AOP Unisex Raglan Hoodie / 3XL / All print</v>
      </c>
      <c r="J771" s="20" t="s">
        <v>4095</v>
      </c>
      <c r="K771" s="20" t="s">
        <v>4096</v>
      </c>
      <c r="L771" s="20" t="s">
        <v>4097</v>
      </c>
      <c r="M771" s="16"/>
      <c r="O771" s="1" t="s">
        <v>4098</v>
      </c>
      <c r="P771" s="18">
        <v>16823</v>
      </c>
      <c r="Q771" s="16" t="s">
        <v>422</v>
      </c>
      <c r="R771" s="16" t="s">
        <v>35</v>
      </c>
      <c r="S771" s="16">
        <v>8147610188</v>
      </c>
      <c r="T771" s="16" t="s">
        <v>423</v>
      </c>
    </row>
    <row r="772" spans="1:20" ht="13.2" hidden="1" x14ac:dyDescent="0.25">
      <c r="A772" s="15" t="s">
        <v>24</v>
      </c>
      <c r="C772" s="16" t="s">
        <v>25</v>
      </c>
      <c r="D772" s="17" t="s">
        <v>26</v>
      </c>
      <c r="E772" s="16" t="s">
        <v>4099</v>
      </c>
      <c r="F772" s="18" t="s">
        <v>4100</v>
      </c>
      <c r="G772" s="16">
        <v>1</v>
      </c>
      <c r="H772" s="19" t="s">
        <v>4101</v>
      </c>
      <c r="I772" s="66" t="s">
        <v>4102</v>
      </c>
      <c r="J772" s="20" t="s">
        <v>4103</v>
      </c>
      <c r="K772" s="20" t="s">
        <v>4104</v>
      </c>
      <c r="L772" s="20" t="s">
        <v>4105</v>
      </c>
      <c r="M772" s="16"/>
      <c r="O772" s="1" t="s">
        <v>3668</v>
      </c>
      <c r="P772" s="18">
        <v>15946</v>
      </c>
      <c r="Q772" s="16" t="s">
        <v>422</v>
      </c>
      <c r="R772" s="16" t="s">
        <v>35</v>
      </c>
      <c r="S772" s="16">
        <v>8143307816</v>
      </c>
      <c r="T772" s="16" t="s">
        <v>423</v>
      </c>
    </row>
    <row r="773" spans="1:20" ht="13.2" hidden="1" x14ac:dyDescent="0.25">
      <c r="A773" s="29" t="s">
        <v>86</v>
      </c>
      <c r="C773" s="16" t="s">
        <v>191</v>
      </c>
      <c r="D773" s="17" t="s">
        <v>26</v>
      </c>
      <c r="E773" s="16" t="s">
        <v>4106</v>
      </c>
      <c r="F773" s="18" t="s">
        <v>4107</v>
      </c>
      <c r="G773" s="16">
        <v>1</v>
      </c>
      <c r="H773" s="19" t="s">
        <v>4108</v>
      </c>
      <c r="I773" t="str">
        <f t="shared" ref="I773:I793" si="8">RIGHT(H773,LEN(H773) - (FIND("-",H773) + 1))</f>
        <v>12X18in</v>
      </c>
      <c r="J773" s="20" t="s">
        <v>411</v>
      </c>
      <c r="K773" s="20" t="s">
        <v>4109</v>
      </c>
      <c r="L773" s="20" t="s">
        <v>4110</v>
      </c>
      <c r="M773" s="16"/>
      <c r="O773" s="1" t="s">
        <v>4111</v>
      </c>
      <c r="P773" s="18">
        <v>78660</v>
      </c>
      <c r="Q773" s="16" t="s">
        <v>151</v>
      </c>
      <c r="R773" s="16" t="s">
        <v>35</v>
      </c>
      <c r="S773" s="16">
        <v>5123188947</v>
      </c>
      <c r="T773" s="16" t="s">
        <v>152</v>
      </c>
    </row>
    <row r="774" spans="1:20" ht="13.2" hidden="1" x14ac:dyDescent="0.25">
      <c r="A774" s="28" t="s">
        <v>246</v>
      </c>
      <c r="C774" s="16" t="s">
        <v>25</v>
      </c>
      <c r="D774" s="17" t="s">
        <v>26</v>
      </c>
      <c r="E774" s="16" t="s">
        <v>4112</v>
      </c>
      <c r="F774" s="18" t="s">
        <v>4113</v>
      </c>
      <c r="G774" s="16">
        <v>1</v>
      </c>
      <c r="H774" s="19" t="s">
        <v>4114</v>
      </c>
      <c r="I774" t="str">
        <f t="shared" si="8"/>
        <v>XL / Full Print</v>
      </c>
      <c r="J774" s="20" t="s">
        <v>4115</v>
      </c>
      <c r="K774" s="20" t="s">
        <v>4116</v>
      </c>
      <c r="L774" s="20" t="s">
        <v>4117</v>
      </c>
      <c r="M774" s="16"/>
      <c r="O774" s="1" t="s">
        <v>4118</v>
      </c>
      <c r="P774" s="18">
        <v>95119</v>
      </c>
      <c r="Q774" s="16" t="s">
        <v>546</v>
      </c>
      <c r="R774" s="16" t="s">
        <v>35</v>
      </c>
      <c r="S774" s="16">
        <v>4088596103</v>
      </c>
      <c r="T774" s="16" t="s">
        <v>547</v>
      </c>
    </row>
    <row r="775" spans="1:20" ht="13.2" hidden="1" x14ac:dyDescent="0.25">
      <c r="A775" s="15" t="s">
        <v>24</v>
      </c>
      <c r="C775" s="16" t="s">
        <v>61</v>
      </c>
      <c r="D775" s="17" t="s">
        <v>26</v>
      </c>
      <c r="E775" s="16" t="s">
        <v>4119</v>
      </c>
      <c r="F775" s="18" t="s">
        <v>4120</v>
      </c>
      <c r="G775" s="16">
        <v>1</v>
      </c>
      <c r="H775" s="19" t="s">
        <v>4121</v>
      </c>
      <c r="I775" t="str">
        <f t="shared" si="8"/>
        <v>S / Full Print</v>
      </c>
      <c r="J775" s="20" t="s">
        <v>97</v>
      </c>
      <c r="K775" s="20" t="s">
        <v>4122</v>
      </c>
      <c r="L775" s="20" t="s">
        <v>4123</v>
      </c>
      <c r="M775" s="16"/>
      <c r="O775" s="1" t="s">
        <v>4124</v>
      </c>
      <c r="P775" s="18">
        <v>28214</v>
      </c>
      <c r="Q775" s="16" t="s">
        <v>1374</v>
      </c>
      <c r="R775" s="16" t="s">
        <v>35</v>
      </c>
      <c r="S775" s="16">
        <v>7042416787</v>
      </c>
      <c r="T775" s="16" t="s">
        <v>1375</v>
      </c>
    </row>
    <row r="776" spans="1:20" ht="13.2" hidden="1" x14ac:dyDescent="0.25">
      <c r="A776" s="21" t="s">
        <v>38</v>
      </c>
      <c r="C776" s="16" t="s">
        <v>25</v>
      </c>
      <c r="D776" s="17" t="s">
        <v>26</v>
      </c>
      <c r="E776" s="16" t="s">
        <v>4125</v>
      </c>
      <c r="F776" s="18" t="s">
        <v>4126</v>
      </c>
      <c r="G776" s="16">
        <v>1</v>
      </c>
      <c r="H776" s="19" t="s">
        <v>4127</v>
      </c>
      <c r="I776" t="str">
        <f t="shared" si="8"/>
        <v>Full Printed / L</v>
      </c>
      <c r="J776" s="20" t="s">
        <v>4128</v>
      </c>
      <c r="K776" s="20" t="s">
        <v>4129</v>
      </c>
      <c r="L776" s="20" t="s">
        <v>4130</v>
      </c>
      <c r="M776" s="16"/>
      <c r="O776" s="1" t="s">
        <v>4131</v>
      </c>
      <c r="P776" s="18">
        <v>3582</v>
      </c>
      <c r="Q776" s="16" t="s">
        <v>295</v>
      </c>
      <c r="R776" s="16" t="s">
        <v>35</v>
      </c>
      <c r="S776" s="16">
        <v>3602391802</v>
      </c>
      <c r="T776" s="16" t="s">
        <v>296</v>
      </c>
    </row>
    <row r="777" spans="1:20" ht="13.2" hidden="1" x14ac:dyDescent="0.25">
      <c r="A777" s="28" t="s">
        <v>120</v>
      </c>
      <c r="C777" s="16" t="s">
        <v>25</v>
      </c>
      <c r="D777" s="17" t="s">
        <v>26</v>
      </c>
      <c r="E777" s="16" t="s">
        <v>4132</v>
      </c>
      <c r="F777" s="18" t="s">
        <v>4133</v>
      </c>
      <c r="G777" s="16">
        <v>1</v>
      </c>
      <c r="H777" s="19" t="s">
        <v>4134</v>
      </c>
      <c r="I777" t="str">
        <f t="shared" si="8"/>
        <v>HOODIE RAGLAN SLEEVE ZIP-UP / 4XL / All Print</v>
      </c>
      <c r="J777" s="20" t="s">
        <v>4135</v>
      </c>
      <c r="K777" s="20" t="s">
        <v>4136</v>
      </c>
      <c r="L777" s="16" t="s">
        <v>4137</v>
      </c>
      <c r="N777" s="1"/>
      <c r="O777" s="18" t="s">
        <v>4138</v>
      </c>
      <c r="P777" s="16">
        <v>26374</v>
      </c>
      <c r="Q777" s="16" t="s">
        <v>690</v>
      </c>
      <c r="R777" s="16" t="s">
        <v>35</v>
      </c>
      <c r="S777" s="16">
        <v>3042900518</v>
      </c>
      <c r="T777" s="1" t="s">
        <v>691</v>
      </c>
    </row>
    <row r="778" spans="1:20" ht="13.2" hidden="1" x14ac:dyDescent="0.25">
      <c r="A778" s="21" t="s">
        <v>548</v>
      </c>
      <c r="C778" s="16" t="s">
        <v>25</v>
      </c>
      <c r="D778" s="17" t="s">
        <v>26</v>
      </c>
      <c r="E778" s="16" t="s">
        <v>4132</v>
      </c>
      <c r="F778" s="18" t="s">
        <v>4133</v>
      </c>
      <c r="G778" s="16">
        <v>1</v>
      </c>
      <c r="H778" s="19" t="s">
        <v>4139</v>
      </c>
      <c r="I778" t="str">
        <f t="shared" si="8"/>
        <v>hirt 3D - S / BLACK</v>
      </c>
      <c r="J778" s="20" t="s">
        <v>4140</v>
      </c>
      <c r="K778" s="20" t="s">
        <v>4136</v>
      </c>
      <c r="L778" s="16" t="s">
        <v>4137</v>
      </c>
      <c r="N778" s="1"/>
      <c r="O778" s="18" t="s">
        <v>4138</v>
      </c>
      <c r="P778" s="16">
        <v>26374</v>
      </c>
      <c r="Q778" s="16" t="s">
        <v>690</v>
      </c>
      <c r="R778" s="16" t="s">
        <v>35</v>
      </c>
      <c r="S778" s="16">
        <v>3042900518</v>
      </c>
      <c r="T778" s="1" t="s">
        <v>691</v>
      </c>
    </row>
    <row r="779" spans="1:20" ht="13.2" hidden="1" x14ac:dyDescent="0.25">
      <c r="A779" s="29" t="s">
        <v>86</v>
      </c>
      <c r="C779" s="16" t="s">
        <v>25</v>
      </c>
      <c r="D779" s="17" t="s">
        <v>26</v>
      </c>
      <c r="E779" s="16" t="s">
        <v>4141</v>
      </c>
      <c r="F779" s="18" t="s">
        <v>4142</v>
      </c>
      <c r="G779" s="16">
        <v>1</v>
      </c>
      <c r="H779" s="19" t="s">
        <v>1370</v>
      </c>
      <c r="I779" t="str">
        <f t="shared" si="8"/>
        <v>hirt - hoodie 3D #121121h - AOP Unisex Raglan Hoodie / 2XL / All print</v>
      </c>
      <c r="J779" s="20" t="s">
        <v>927</v>
      </c>
      <c r="K779" s="20" t="s">
        <v>4143</v>
      </c>
      <c r="L779" s="16" t="s">
        <v>4144</v>
      </c>
      <c r="N779" s="1"/>
      <c r="O779" s="18" t="s">
        <v>4145</v>
      </c>
      <c r="P779" s="16">
        <v>8046</v>
      </c>
      <c r="Q779" s="16" t="s">
        <v>464</v>
      </c>
      <c r="R779" s="16" t="s">
        <v>35</v>
      </c>
      <c r="S779" s="16">
        <v>3477796926</v>
      </c>
      <c r="T779" s="1" t="s">
        <v>465</v>
      </c>
    </row>
    <row r="780" spans="1:20" ht="13.2" hidden="1" x14ac:dyDescent="0.25">
      <c r="A780" s="21" t="s">
        <v>3369</v>
      </c>
      <c r="C780" s="16" t="s">
        <v>25</v>
      </c>
      <c r="D780" s="17" t="s">
        <v>26</v>
      </c>
      <c r="E780" s="16" t="s">
        <v>4146</v>
      </c>
      <c r="F780" s="18" t="s">
        <v>4147</v>
      </c>
      <c r="G780" s="16">
        <v>1</v>
      </c>
      <c r="H780" s="19" t="s">
        <v>4148</v>
      </c>
      <c r="I780" t="str">
        <f t="shared" si="8"/>
        <v>M / Full Printed</v>
      </c>
      <c r="J780" s="20" t="s">
        <v>4149</v>
      </c>
      <c r="K780" s="20" t="s">
        <v>4150</v>
      </c>
      <c r="L780" s="16" t="s">
        <v>4151</v>
      </c>
      <c r="N780" s="1"/>
      <c r="O780" s="18" t="s">
        <v>3259</v>
      </c>
      <c r="P780" s="16">
        <v>76013</v>
      </c>
      <c r="Q780" s="16" t="s">
        <v>151</v>
      </c>
      <c r="R780" s="16" t="s">
        <v>35</v>
      </c>
      <c r="S780" s="16">
        <v>8173007985</v>
      </c>
      <c r="T780" s="1" t="s">
        <v>152</v>
      </c>
    </row>
    <row r="781" spans="1:20" ht="13.2" hidden="1" x14ac:dyDescent="0.25">
      <c r="A781" s="32" t="s">
        <v>309</v>
      </c>
      <c r="C781" s="16" t="s">
        <v>25</v>
      </c>
      <c r="D781" s="17" t="s">
        <v>26</v>
      </c>
      <c r="E781" s="16" t="s">
        <v>4152</v>
      </c>
      <c r="F781" s="18" t="s">
        <v>4153</v>
      </c>
      <c r="G781" s="16">
        <v>1</v>
      </c>
      <c r="H781" s="19" t="s">
        <v>4154</v>
      </c>
      <c r="I781" t="str">
        <f t="shared" si="8"/>
        <v>HOODIE RAGLAN SLEEVE / L / All Print</v>
      </c>
      <c r="J781" s="20" t="s">
        <v>4155</v>
      </c>
      <c r="K781" s="20" t="s">
        <v>4156</v>
      </c>
      <c r="L781" s="16" t="s">
        <v>4157</v>
      </c>
      <c r="N781" s="1"/>
      <c r="O781" s="18" t="s">
        <v>4158</v>
      </c>
      <c r="P781" s="16">
        <v>20878</v>
      </c>
      <c r="Q781" s="16" t="s">
        <v>636</v>
      </c>
      <c r="R781" s="16" t="s">
        <v>35</v>
      </c>
      <c r="S781" s="16">
        <v>2408556638</v>
      </c>
      <c r="T781" s="1" t="s">
        <v>637</v>
      </c>
    </row>
    <row r="782" spans="1:20" ht="13.2" x14ac:dyDescent="0.25">
      <c r="A782" s="15" t="s">
        <v>2359</v>
      </c>
      <c r="C782" s="16" t="s">
        <v>25</v>
      </c>
      <c r="D782" s="17" t="s">
        <v>26</v>
      </c>
      <c r="E782" s="16" t="s">
        <v>4159</v>
      </c>
      <c r="F782" s="18" t="s">
        <v>4160</v>
      </c>
      <c r="G782" s="16">
        <v>1</v>
      </c>
      <c r="H782" s="19" t="s">
        <v>4161</v>
      </c>
      <c r="I782" t="str">
        <f t="shared" si="8"/>
        <v>M / Full Print</v>
      </c>
      <c r="J782" s="20" t="s">
        <v>4162</v>
      </c>
      <c r="K782" s="20" t="s">
        <v>4163</v>
      </c>
      <c r="L782" s="16" t="s">
        <v>4164</v>
      </c>
      <c r="N782" s="1"/>
      <c r="O782" s="18" t="s">
        <v>4165</v>
      </c>
      <c r="P782" s="16">
        <v>70032</v>
      </c>
      <c r="Q782" s="16" t="s">
        <v>1258</v>
      </c>
      <c r="R782" s="16" t="s">
        <v>35</v>
      </c>
      <c r="S782" s="16">
        <v>7132910517</v>
      </c>
      <c r="T782" s="1" t="s">
        <v>1259</v>
      </c>
    </row>
    <row r="783" spans="1:20" ht="13.2" hidden="1" x14ac:dyDescent="0.25">
      <c r="A783" s="28" t="s">
        <v>120</v>
      </c>
      <c r="C783" s="16" t="s">
        <v>202</v>
      </c>
      <c r="D783" s="17" t="s">
        <v>26</v>
      </c>
      <c r="E783" s="16" t="s">
        <v>4166</v>
      </c>
      <c r="F783" s="18" t="s">
        <v>4167</v>
      </c>
      <c r="G783" s="16">
        <v>1</v>
      </c>
      <c r="H783" s="19" t="s">
        <v>1059</v>
      </c>
      <c r="I783" t="str">
        <f t="shared" si="8"/>
        <v>Queen (200x230)cm</v>
      </c>
      <c r="J783" s="20" t="s">
        <v>1060</v>
      </c>
      <c r="K783" s="20" t="s">
        <v>4168</v>
      </c>
      <c r="L783" s="16" t="s">
        <v>4169</v>
      </c>
      <c r="N783" s="1"/>
      <c r="O783" s="18" t="s">
        <v>4170</v>
      </c>
      <c r="P783" s="16">
        <v>92028</v>
      </c>
      <c r="Q783" s="16" t="s">
        <v>546</v>
      </c>
      <c r="R783" s="16" t="s">
        <v>35</v>
      </c>
      <c r="S783" s="16">
        <v>7602779146</v>
      </c>
      <c r="T783" s="1" t="s">
        <v>547</v>
      </c>
    </row>
    <row r="784" spans="1:20" ht="13.2" hidden="1" x14ac:dyDescent="0.25">
      <c r="A784" s="21" t="s">
        <v>38</v>
      </c>
      <c r="C784" s="16" t="s">
        <v>25</v>
      </c>
      <c r="D784" s="17" t="s">
        <v>26</v>
      </c>
      <c r="E784" s="16" t="s">
        <v>4171</v>
      </c>
      <c r="F784" s="18" t="s">
        <v>4172</v>
      </c>
      <c r="G784" s="16">
        <v>2</v>
      </c>
      <c r="H784" s="19" t="s">
        <v>4173</v>
      </c>
      <c r="I784" t="str">
        <f t="shared" si="8"/>
        <v>AOP Unisex Raglan Hoodie / XL / All print</v>
      </c>
      <c r="J784" s="20" t="s">
        <v>42</v>
      </c>
      <c r="K784" s="20" t="s">
        <v>4174</v>
      </c>
      <c r="L784" s="16" t="s">
        <v>4175</v>
      </c>
      <c r="N784" s="1"/>
      <c r="O784" s="18" t="s">
        <v>1337</v>
      </c>
      <c r="P784" s="16">
        <v>83642</v>
      </c>
      <c r="Q784" s="16" t="s">
        <v>261</v>
      </c>
      <c r="R784" s="16" t="s">
        <v>35</v>
      </c>
      <c r="S784" s="16">
        <v>2084477266</v>
      </c>
      <c r="T784" s="1" t="s">
        <v>262</v>
      </c>
    </row>
    <row r="785" spans="1:27" ht="13.2" hidden="1" x14ac:dyDescent="0.25">
      <c r="A785" s="29" t="s">
        <v>86</v>
      </c>
      <c r="C785" s="16" t="s">
        <v>25</v>
      </c>
      <c r="D785" s="17" t="s">
        <v>26</v>
      </c>
      <c r="E785" s="16" t="s">
        <v>4176</v>
      </c>
      <c r="F785" s="18" t="s">
        <v>4177</v>
      </c>
      <c r="G785" s="16">
        <v>1</v>
      </c>
      <c r="H785" s="19" t="s">
        <v>4178</v>
      </c>
      <c r="I785" t="str">
        <f t="shared" si="8"/>
        <v>hirt 3d #031221h - 2XL / Black Blue</v>
      </c>
      <c r="J785" s="20" t="s">
        <v>4179</v>
      </c>
      <c r="K785" s="20" t="s">
        <v>4180</v>
      </c>
      <c r="L785" s="16" t="s">
        <v>4181</v>
      </c>
      <c r="N785" s="1"/>
      <c r="O785" s="18" t="s">
        <v>4182</v>
      </c>
      <c r="P785" s="16">
        <v>57555</v>
      </c>
      <c r="Q785" s="16" t="s">
        <v>2733</v>
      </c>
      <c r="R785" s="16" t="s">
        <v>35</v>
      </c>
      <c r="S785" s="16">
        <v>6058288373</v>
      </c>
      <c r="T785" s="1" t="s">
        <v>2734</v>
      </c>
    </row>
    <row r="786" spans="1:27" ht="13.2" hidden="1" x14ac:dyDescent="0.25">
      <c r="A786" s="29" t="s">
        <v>86</v>
      </c>
      <c r="C786" s="16" t="s">
        <v>25</v>
      </c>
      <c r="D786" s="17" t="s">
        <v>26</v>
      </c>
      <c r="E786" s="16" t="s">
        <v>4176</v>
      </c>
      <c r="F786" s="18" t="s">
        <v>4177</v>
      </c>
      <c r="G786" s="16">
        <v>1</v>
      </c>
      <c r="H786" s="19" t="s">
        <v>4178</v>
      </c>
      <c r="I786" t="str">
        <f t="shared" si="8"/>
        <v>hirt 3d #031221h - 2XL / Black Blue</v>
      </c>
      <c r="J786" s="20" t="s">
        <v>4179</v>
      </c>
      <c r="K786" s="20" t="s">
        <v>4180</v>
      </c>
      <c r="L786" s="16" t="s">
        <v>4181</v>
      </c>
      <c r="N786" s="1"/>
      <c r="O786" s="18" t="s">
        <v>4182</v>
      </c>
      <c r="P786" s="16">
        <v>57555</v>
      </c>
      <c r="Q786" s="16" t="s">
        <v>2733</v>
      </c>
      <c r="R786" s="16" t="s">
        <v>35</v>
      </c>
      <c r="S786" s="16">
        <v>6058288373</v>
      </c>
      <c r="T786" s="1" t="s">
        <v>2734</v>
      </c>
    </row>
    <row r="787" spans="1:27" ht="13.2" hidden="1" x14ac:dyDescent="0.25">
      <c r="A787" s="29" t="s">
        <v>386</v>
      </c>
      <c r="C787" s="16" t="s">
        <v>61</v>
      </c>
      <c r="D787" s="17" t="s">
        <v>26</v>
      </c>
      <c r="E787" s="16" t="s">
        <v>4183</v>
      </c>
      <c r="F787" s="18" t="s">
        <v>4184</v>
      </c>
      <c r="G787" s="16">
        <v>1</v>
      </c>
      <c r="H787" s="19" t="s">
        <v>4185</v>
      </c>
      <c r="I787" t="str">
        <f t="shared" si="8"/>
        <v>L / Full Print</v>
      </c>
      <c r="J787" s="20" t="s">
        <v>4186</v>
      </c>
      <c r="K787" s="20" t="s">
        <v>4187</v>
      </c>
      <c r="L787" s="16" t="s">
        <v>4188</v>
      </c>
      <c r="M787" s="1" t="s">
        <v>4189</v>
      </c>
      <c r="N787" s="1"/>
      <c r="O787" s="18" t="s">
        <v>4190</v>
      </c>
      <c r="P787" s="16">
        <v>12401</v>
      </c>
      <c r="Q787" s="16" t="s">
        <v>305</v>
      </c>
      <c r="R787" s="16" t="s">
        <v>35</v>
      </c>
      <c r="S787" s="16">
        <v>8454176595</v>
      </c>
      <c r="T787" s="1" t="s">
        <v>306</v>
      </c>
    </row>
    <row r="788" spans="1:27" ht="13.2" hidden="1" x14ac:dyDescent="0.25">
      <c r="A788" s="21" t="s">
        <v>38</v>
      </c>
      <c r="C788" s="16" t="s">
        <v>25</v>
      </c>
      <c r="D788" s="17" t="s">
        <v>26</v>
      </c>
      <c r="E788" s="16" t="s">
        <v>4191</v>
      </c>
      <c r="F788" s="18" t="s">
        <v>4192</v>
      </c>
      <c r="G788" s="16">
        <v>1</v>
      </c>
      <c r="H788" s="19" t="s">
        <v>48</v>
      </c>
      <c r="I788" t="str">
        <f t="shared" si="8"/>
        <v>AOP Unisex Raglan Hoodie / XL / All print</v>
      </c>
      <c r="J788" s="20" t="s">
        <v>42</v>
      </c>
      <c r="K788" s="20" t="s">
        <v>4193</v>
      </c>
      <c r="L788" s="16" t="s">
        <v>4194</v>
      </c>
      <c r="N788" s="1"/>
      <c r="O788" s="18" t="s">
        <v>4195</v>
      </c>
      <c r="P788" s="16">
        <v>55422</v>
      </c>
      <c r="Q788" s="16" t="s">
        <v>963</v>
      </c>
      <c r="R788" s="16" t="s">
        <v>35</v>
      </c>
      <c r="S788" s="16">
        <v>6122505056</v>
      </c>
      <c r="T788" s="1" t="s">
        <v>964</v>
      </c>
    </row>
    <row r="789" spans="1:27" ht="13.2" hidden="1" x14ac:dyDescent="0.25">
      <c r="A789" s="29" t="s">
        <v>86</v>
      </c>
      <c r="C789" s="16" t="s">
        <v>61</v>
      </c>
      <c r="D789" s="17" t="s">
        <v>26</v>
      </c>
      <c r="E789" s="16" t="s">
        <v>4196</v>
      </c>
      <c r="F789" s="18" t="s">
        <v>4197</v>
      </c>
      <c r="G789" s="16">
        <v>1</v>
      </c>
      <c r="H789" s="19" t="s">
        <v>4198</v>
      </c>
      <c r="I789" t="str">
        <f t="shared" si="8"/>
        <v>4XL / Full Print</v>
      </c>
      <c r="J789" s="20" t="s">
        <v>4199</v>
      </c>
      <c r="K789" s="20" t="s">
        <v>4200</v>
      </c>
      <c r="L789" s="16" t="s">
        <v>4201</v>
      </c>
      <c r="N789" s="1"/>
      <c r="O789" s="18" t="s">
        <v>4202</v>
      </c>
      <c r="P789" s="16">
        <v>67502</v>
      </c>
      <c r="Q789" s="16" t="s">
        <v>339</v>
      </c>
      <c r="R789" s="16" t="s">
        <v>35</v>
      </c>
      <c r="S789" s="16">
        <v>3362808697</v>
      </c>
      <c r="T789" s="1" t="s">
        <v>340</v>
      </c>
    </row>
    <row r="790" spans="1:27" ht="13.2" hidden="1" x14ac:dyDescent="0.25">
      <c r="A790" s="29" t="s">
        <v>86</v>
      </c>
      <c r="C790" s="16" t="s">
        <v>61</v>
      </c>
      <c r="D790" s="17" t="s">
        <v>26</v>
      </c>
      <c r="E790" s="16" t="s">
        <v>4203</v>
      </c>
      <c r="F790" s="18" t="s">
        <v>4204</v>
      </c>
      <c r="G790" s="16">
        <v>1</v>
      </c>
      <c r="H790" s="19" t="s">
        <v>4205</v>
      </c>
      <c r="I790" t="str">
        <f t="shared" si="8"/>
        <v>M / RED</v>
      </c>
      <c r="J790" s="20" t="s">
        <v>101</v>
      </c>
      <c r="K790" s="20" t="s">
        <v>4206</v>
      </c>
      <c r="L790" s="16" t="s">
        <v>4207</v>
      </c>
      <c r="N790" s="1"/>
      <c r="O790" s="18" t="s">
        <v>4208</v>
      </c>
      <c r="P790" s="16">
        <v>93635</v>
      </c>
      <c r="Q790" s="16" t="s">
        <v>546</v>
      </c>
      <c r="R790" s="16" t="s">
        <v>35</v>
      </c>
      <c r="S790" s="16">
        <v>5595776517</v>
      </c>
      <c r="T790" s="1" t="s">
        <v>547</v>
      </c>
    </row>
    <row r="791" spans="1:27" ht="13.2" hidden="1" x14ac:dyDescent="0.25">
      <c r="A791" s="29" t="s">
        <v>86</v>
      </c>
      <c r="C791" s="16" t="s">
        <v>61</v>
      </c>
      <c r="D791" s="17" t="s">
        <v>26</v>
      </c>
      <c r="E791" s="16" t="s">
        <v>4203</v>
      </c>
      <c r="F791" s="18" t="s">
        <v>4204</v>
      </c>
      <c r="G791" s="16">
        <v>1</v>
      </c>
      <c r="H791" s="19" t="s">
        <v>4209</v>
      </c>
      <c r="I791" t="str">
        <f t="shared" si="8"/>
        <v>S / RED</v>
      </c>
      <c r="J791" s="20" t="s">
        <v>3642</v>
      </c>
      <c r="K791" s="20" t="s">
        <v>4206</v>
      </c>
      <c r="L791" s="16" t="s">
        <v>4207</v>
      </c>
      <c r="N791" s="1"/>
      <c r="O791" s="18" t="s">
        <v>4208</v>
      </c>
      <c r="P791" s="16">
        <v>93635</v>
      </c>
      <c r="Q791" s="16" t="s">
        <v>546</v>
      </c>
      <c r="R791" s="16" t="s">
        <v>35</v>
      </c>
      <c r="S791" s="16">
        <v>5595776517</v>
      </c>
      <c r="T791" s="1" t="s">
        <v>547</v>
      </c>
    </row>
    <row r="792" spans="1:27" ht="13.2" hidden="1" x14ac:dyDescent="0.25">
      <c r="A792" s="15" t="s">
        <v>24</v>
      </c>
      <c r="C792" s="16" t="s">
        <v>25</v>
      </c>
      <c r="D792" s="17" t="s">
        <v>26</v>
      </c>
      <c r="E792" s="16" t="s">
        <v>4210</v>
      </c>
      <c r="F792" s="18" t="s">
        <v>4211</v>
      </c>
      <c r="G792" s="16">
        <v>1</v>
      </c>
      <c r="H792" s="19" t="s">
        <v>4212</v>
      </c>
      <c r="I792" t="str">
        <f t="shared" si="8"/>
        <v>HOODIE RAGLAN SLEEVE / M / All Print</v>
      </c>
      <c r="J792" s="20" t="s">
        <v>2550</v>
      </c>
      <c r="K792" s="20" t="s">
        <v>4213</v>
      </c>
      <c r="L792" s="16" t="s">
        <v>4214</v>
      </c>
      <c r="N792" s="1"/>
      <c r="O792" s="18" t="s">
        <v>4215</v>
      </c>
      <c r="P792" s="16">
        <v>77630</v>
      </c>
      <c r="Q792" s="16" t="s">
        <v>151</v>
      </c>
      <c r="R792" s="16" t="s">
        <v>35</v>
      </c>
      <c r="S792" s="16">
        <v>4096004479</v>
      </c>
      <c r="T792" s="1" t="s">
        <v>152</v>
      </c>
    </row>
    <row r="793" spans="1:27" ht="13.2" hidden="1" x14ac:dyDescent="0.25">
      <c r="A793" s="15" t="s">
        <v>24</v>
      </c>
      <c r="C793" s="16" t="s">
        <v>25</v>
      </c>
      <c r="D793" s="17" t="s">
        <v>26</v>
      </c>
      <c r="E793" s="16" t="s">
        <v>4216</v>
      </c>
      <c r="F793" s="18" t="s">
        <v>4211</v>
      </c>
      <c r="G793" s="16">
        <v>1</v>
      </c>
      <c r="H793" s="19" t="s">
        <v>4217</v>
      </c>
      <c r="I793" t="str">
        <f t="shared" si="8"/>
        <v>HOODIE RAGLAN SLEEVE / XL / All Print</v>
      </c>
      <c r="J793" s="20" t="s">
        <v>2550</v>
      </c>
      <c r="K793" s="20" t="s">
        <v>4218</v>
      </c>
      <c r="L793" s="16" t="s">
        <v>4219</v>
      </c>
      <c r="N793" s="1"/>
      <c r="O793" s="18" t="s">
        <v>4220</v>
      </c>
      <c r="P793" s="16">
        <v>31547</v>
      </c>
      <c r="Q793" s="16" t="s">
        <v>286</v>
      </c>
      <c r="R793" s="16" t="s">
        <v>35</v>
      </c>
      <c r="S793" s="16">
        <v>4096004479</v>
      </c>
      <c r="T793" s="1" t="s">
        <v>287</v>
      </c>
    </row>
    <row r="794" spans="1:27" ht="13.2" hidden="1" x14ac:dyDescent="0.25">
      <c r="A794" s="55"/>
      <c r="B794" s="56"/>
      <c r="C794" s="57"/>
      <c r="D794" s="57"/>
      <c r="E794" s="57"/>
      <c r="F794" s="58"/>
      <c r="G794" s="57"/>
      <c r="H794" s="59"/>
      <c r="I794" s="60"/>
      <c r="J794" s="60"/>
      <c r="K794" s="60"/>
      <c r="L794" s="57"/>
      <c r="M794" s="56"/>
      <c r="N794" s="61"/>
      <c r="O794" s="58"/>
      <c r="P794" s="57"/>
      <c r="Q794" s="57"/>
      <c r="R794" s="57"/>
      <c r="S794" s="57"/>
      <c r="T794" s="56"/>
      <c r="U794" s="56"/>
      <c r="V794" s="56"/>
      <c r="W794" s="56"/>
      <c r="X794" s="56"/>
      <c r="Y794" s="56"/>
      <c r="Z794" s="56"/>
      <c r="AA794" s="56"/>
    </row>
    <row r="795" spans="1:27" ht="13.2" hidden="1" x14ac:dyDescent="0.25">
      <c r="A795" s="9"/>
      <c r="C795" s="16"/>
      <c r="D795" s="16"/>
      <c r="E795" s="16"/>
      <c r="F795" s="18"/>
      <c r="G795" s="16"/>
      <c r="H795" s="19"/>
      <c r="I795" s="20"/>
      <c r="J795" s="20"/>
      <c r="K795" s="20"/>
      <c r="L795" s="16"/>
      <c r="N795" s="1"/>
      <c r="O795" s="18"/>
      <c r="P795" s="16"/>
      <c r="Q795" s="16"/>
      <c r="R795" s="16"/>
      <c r="S795" s="16"/>
    </row>
    <row r="796" spans="1:27" ht="13.2" hidden="1" x14ac:dyDescent="0.25">
      <c r="A796" s="9"/>
      <c r="C796" s="16"/>
      <c r="D796" s="16"/>
      <c r="E796" s="16"/>
      <c r="F796" s="18"/>
      <c r="G796" s="16"/>
      <c r="H796" s="19"/>
      <c r="I796" s="20"/>
      <c r="J796" s="20"/>
      <c r="K796" s="20"/>
      <c r="L796" s="16"/>
      <c r="N796" s="1"/>
      <c r="O796" s="18"/>
      <c r="P796" s="16"/>
      <c r="Q796" s="16"/>
      <c r="R796" s="16"/>
      <c r="S796" s="16"/>
    </row>
    <row r="797" spans="1:27" ht="13.2" hidden="1" x14ac:dyDescent="0.25">
      <c r="A797" s="9"/>
      <c r="B797" s="62">
        <v>44600</v>
      </c>
      <c r="C797" s="16"/>
      <c r="D797" s="16"/>
      <c r="E797" s="16"/>
      <c r="F797" s="18"/>
      <c r="G797" s="16"/>
      <c r="H797" s="19"/>
      <c r="I797" s="20"/>
      <c r="J797" s="20"/>
      <c r="K797" s="20"/>
      <c r="L797" s="16"/>
      <c r="N797" s="1"/>
      <c r="O797" s="18"/>
      <c r="P797" s="16"/>
      <c r="Q797" s="16"/>
      <c r="R797" s="16"/>
      <c r="S797" s="16"/>
    </row>
    <row r="798" spans="1:27" ht="13.2" hidden="1" x14ac:dyDescent="0.25">
      <c r="A798" s="28" t="s">
        <v>246</v>
      </c>
      <c r="C798" s="16" t="s">
        <v>25</v>
      </c>
      <c r="D798" s="17" t="s">
        <v>26</v>
      </c>
      <c r="E798" s="16" t="s">
        <v>4221</v>
      </c>
      <c r="F798" s="18" t="s">
        <v>4222</v>
      </c>
      <c r="G798" s="16">
        <v>1</v>
      </c>
      <c r="H798" s="19" t="s">
        <v>4223</v>
      </c>
      <c r="I798" t="str">
        <f t="shared" ref="I798:I804" si="9">RIGHT(H798,LEN(H798) - (FIND("-",H798) + 1))</f>
        <v>AOP Unisex Raglan Hoodie / L / All Print</v>
      </c>
      <c r="J798" s="20" t="s">
        <v>4224</v>
      </c>
      <c r="K798" s="20" t="s">
        <v>4225</v>
      </c>
      <c r="L798" s="20" t="s">
        <v>4226</v>
      </c>
      <c r="M798" s="16"/>
      <c r="O798" s="1" t="s">
        <v>4227</v>
      </c>
      <c r="P798" s="18">
        <v>99016</v>
      </c>
      <c r="Q798" s="16" t="s">
        <v>189</v>
      </c>
      <c r="R798" s="16" t="s">
        <v>35</v>
      </c>
      <c r="S798" s="16">
        <v>5092167173</v>
      </c>
      <c r="T798" s="16" t="s">
        <v>190</v>
      </c>
    </row>
    <row r="799" spans="1:27" ht="13.2" hidden="1" x14ac:dyDescent="0.25">
      <c r="A799" s="29" t="s">
        <v>86</v>
      </c>
      <c r="C799" s="16" t="s">
        <v>25</v>
      </c>
      <c r="D799" s="17" t="s">
        <v>26</v>
      </c>
      <c r="E799" s="16" t="s">
        <v>4221</v>
      </c>
      <c r="F799" s="18" t="s">
        <v>4222</v>
      </c>
      <c r="G799" s="16">
        <v>1</v>
      </c>
      <c r="H799" s="19" t="s">
        <v>4228</v>
      </c>
      <c r="I799" t="str">
        <f t="shared" si="9"/>
        <v>AOP Unisex Raglan Hoodie / L / All print</v>
      </c>
      <c r="J799" s="20" t="s">
        <v>4229</v>
      </c>
      <c r="K799" s="20" t="s">
        <v>4225</v>
      </c>
      <c r="L799" s="20" t="s">
        <v>4226</v>
      </c>
      <c r="M799" s="16"/>
      <c r="O799" s="1" t="s">
        <v>4227</v>
      </c>
      <c r="P799" s="18">
        <v>99016</v>
      </c>
      <c r="Q799" s="16" t="s">
        <v>189</v>
      </c>
      <c r="R799" s="16" t="s">
        <v>35</v>
      </c>
      <c r="S799" s="16">
        <v>5092167173</v>
      </c>
      <c r="T799" s="16" t="s">
        <v>190</v>
      </c>
    </row>
    <row r="800" spans="1:27" ht="13.2" hidden="1" x14ac:dyDescent="0.25">
      <c r="A800" s="67" t="s">
        <v>24</v>
      </c>
      <c r="C800" s="16" t="s">
        <v>25</v>
      </c>
      <c r="D800" s="17" t="s">
        <v>26</v>
      </c>
      <c r="E800" s="16" t="s">
        <v>4230</v>
      </c>
      <c r="F800" s="18" t="s">
        <v>4231</v>
      </c>
      <c r="G800" s="16">
        <v>1</v>
      </c>
      <c r="H800" s="19" t="s">
        <v>4232</v>
      </c>
      <c r="I800" t="str">
        <f t="shared" si="9"/>
        <v>hirt #v - L / Full print</v>
      </c>
      <c r="J800" s="20" t="s">
        <v>4233</v>
      </c>
      <c r="K800" s="20" t="s">
        <v>4234</v>
      </c>
      <c r="L800" s="20" t="s">
        <v>4235</v>
      </c>
      <c r="M800" s="16"/>
      <c r="O800" s="1" t="s">
        <v>4236</v>
      </c>
      <c r="P800" s="18">
        <v>24941</v>
      </c>
      <c r="Q800" s="16" t="s">
        <v>690</v>
      </c>
      <c r="R800" s="16" t="s">
        <v>35</v>
      </c>
      <c r="S800" s="16">
        <v>6814947367</v>
      </c>
      <c r="T800" s="16" t="s">
        <v>691</v>
      </c>
    </row>
    <row r="801" spans="1:27" ht="13.2" hidden="1" x14ac:dyDescent="0.25">
      <c r="A801" s="67" t="s">
        <v>24</v>
      </c>
      <c r="C801" s="16" t="s">
        <v>25</v>
      </c>
      <c r="D801" s="17" t="s">
        <v>26</v>
      </c>
      <c r="E801" s="16" t="s">
        <v>4230</v>
      </c>
      <c r="F801" s="18" t="s">
        <v>4231</v>
      </c>
      <c r="G801" s="16">
        <v>1</v>
      </c>
      <c r="H801" s="19" t="s">
        <v>4237</v>
      </c>
      <c r="I801" t="str">
        <f t="shared" si="9"/>
        <v>hirt #v - XL / Full print</v>
      </c>
      <c r="J801" s="20" t="s">
        <v>4238</v>
      </c>
      <c r="K801" s="20" t="s">
        <v>4234</v>
      </c>
      <c r="L801" s="20" t="s">
        <v>4235</v>
      </c>
      <c r="M801" s="16"/>
      <c r="O801" s="1" t="s">
        <v>4236</v>
      </c>
      <c r="P801" s="18">
        <v>24941</v>
      </c>
      <c r="Q801" s="16" t="s">
        <v>690</v>
      </c>
      <c r="R801" s="16" t="s">
        <v>35</v>
      </c>
      <c r="S801" s="16">
        <v>6814947367</v>
      </c>
      <c r="T801" s="16" t="s">
        <v>691</v>
      </c>
    </row>
    <row r="802" spans="1:27" ht="13.2" hidden="1" x14ac:dyDescent="0.25">
      <c r="A802" s="21" t="s">
        <v>38</v>
      </c>
      <c r="C802" s="16" t="s">
        <v>25</v>
      </c>
      <c r="D802" s="17" t="s">
        <v>26</v>
      </c>
      <c r="E802" s="16" t="s">
        <v>4239</v>
      </c>
      <c r="F802" s="18" t="s">
        <v>4240</v>
      </c>
      <c r="G802" s="16">
        <v>1</v>
      </c>
      <c r="H802" s="19" t="s">
        <v>4241</v>
      </c>
      <c r="I802" t="str">
        <f t="shared" si="9"/>
        <v>hirt 2D #HD - XL / Purple</v>
      </c>
      <c r="J802" s="20" t="s">
        <v>4242</v>
      </c>
      <c r="K802" s="20" t="s">
        <v>4243</v>
      </c>
      <c r="L802" s="20" t="s">
        <v>4244</v>
      </c>
      <c r="M802" s="16"/>
      <c r="O802" s="1" t="s">
        <v>4245</v>
      </c>
      <c r="P802" s="18">
        <v>32218</v>
      </c>
      <c r="Q802" s="16" t="s">
        <v>46</v>
      </c>
      <c r="R802" s="16" t="s">
        <v>35</v>
      </c>
      <c r="S802" s="16">
        <v>9044153400</v>
      </c>
      <c r="T802" s="16" t="s">
        <v>47</v>
      </c>
    </row>
    <row r="803" spans="1:27" ht="13.2" hidden="1" x14ac:dyDescent="0.25">
      <c r="A803" s="67" t="s">
        <v>110</v>
      </c>
      <c r="C803" s="16" t="s">
        <v>25</v>
      </c>
      <c r="D803" s="17" t="s">
        <v>26</v>
      </c>
      <c r="E803" s="16" t="s">
        <v>4246</v>
      </c>
      <c r="F803" s="18" t="s">
        <v>4247</v>
      </c>
      <c r="G803" s="16">
        <v>1</v>
      </c>
      <c r="H803" s="19" t="s">
        <v>4248</v>
      </c>
      <c r="I803" t="str">
        <f t="shared" si="9"/>
        <v>AOP UNISEX HOODIE / 2XL / All Print</v>
      </c>
      <c r="J803" s="20" t="s">
        <v>4249</v>
      </c>
      <c r="K803" s="20" t="s">
        <v>4250</v>
      </c>
      <c r="L803" s="20" t="s">
        <v>4251</v>
      </c>
      <c r="M803" s="16"/>
      <c r="O803" s="1" t="s">
        <v>1850</v>
      </c>
      <c r="P803" s="18">
        <v>62837</v>
      </c>
      <c r="Q803" s="16" t="s">
        <v>69</v>
      </c>
      <c r="R803" s="16" t="s">
        <v>35</v>
      </c>
      <c r="S803" s="16" t="s">
        <v>4252</v>
      </c>
      <c r="T803" s="16" t="s">
        <v>71</v>
      </c>
    </row>
    <row r="804" spans="1:27" ht="13.2" hidden="1" x14ac:dyDescent="0.25">
      <c r="A804" s="67" t="s">
        <v>110</v>
      </c>
      <c r="C804" s="16" t="s">
        <v>25</v>
      </c>
      <c r="D804" s="17" t="s">
        <v>26</v>
      </c>
      <c r="E804" s="16" t="s">
        <v>4246</v>
      </c>
      <c r="F804" s="18" t="s">
        <v>4247</v>
      </c>
      <c r="G804" s="16">
        <v>1</v>
      </c>
      <c r="H804" s="19" t="s">
        <v>4253</v>
      </c>
      <c r="I804" t="str">
        <f t="shared" si="9"/>
        <v>AOP UNISEX HOODIE / L / All Print</v>
      </c>
      <c r="J804" s="20" t="s">
        <v>4254</v>
      </c>
      <c r="K804" s="20" t="s">
        <v>4250</v>
      </c>
      <c r="L804" s="20" t="s">
        <v>4251</v>
      </c>
      <c r="M804" s="16"/>
      <c r="O804" s="1" t="s">
        <v>1850</v>
      </c>
      <c r="P804" s="18">
        <v>62837</v>
      </c>
      <c r="Q804" s="16" t="s">
        <v>69</v>
      </c>
      <c r="R804" s="16" t="s">
        <v>35</v>
      </c>
      <c r="S804" s="16" t="s">
        <v>4252</v>
      </c>
      <c r="T804" s="16" t="s">
        <v>71</v>
      </c>
    </row>
    <row r="805" spans="1:27" ht="13.2" hidden="1" x14ac:dyDescent="0.25">
      <c r="A805" s="67" t="s">
        <v>24</v>
      </c>
      <c r="C805" s="16" t="s">
        <v>25</v>
      </c>
      <c r="D805" s="17" t="s">
        <v>26</v>
      </c>
      <c r="E805" s="16" t="s">
        <v>4255</v>
      </c>
      <c r="F805" s="18" t="s">
        <v>4256</v>
      </c>
      <c r="G805" s="16">
        <v>1</v>
      </c>
      <c r="H805" s="19" t="s">
        <v>4257</v>
      </c>
      <c r="I805" s="66" t="s">
        <v>4258</v>
      </c>
      <c r="J805" s="20" t="s">
        <v>4259</v>
      </c>
      <c r="K805" s="20" t="s">
        <v>4260</v>
      </c>
      <c r="L805" s="20" t="s">
        <v>4261</v>
      </c>
      <c r="M805" s="16"/>
      <c r="O805" s="1" t="s">
        <v>4262</v>
      </c>
      <c r="P805" s="18">
        <v>13403</v>
      </c>
      <c r="Q805" s="16" t="s">
        <v>305</v>
      </c>
      <c r="R805" s="16" t="s">
        <v>35</v>
      </c>
      <c r="S805" s="16">
        <v>3157947245</v>
      </c>
      <c r="T805" s="16" t="s">
        <v>306</v>
      </c>
    </row>
    <row r="806" spans="1:27" ht="13.2" hidden="1" x14ac:dyDescent="0.25">
      <c r="A806" s="28" t="s">
        <v>120</v>
      </c>
      <c r="C806" s="16" t="s">
        <v>25</v>
      </c>
      <c r="D806" s="17" t="s">
        <v>26</v>
      </c>
      <c r="E806" s="16" t="s">
        <v>4263</v>
      </c>
      <c r="F806" s="18" t="s">
        <v>4256</v>
      </c>
      <c r="G806" s="16">
        <v>1</v>
      </c>
      <c r="H806" s="19" t="s">
        <v>4264</v>
      </c>
      <c r="I806" t="str">
        <f t="shared" ref="I806:I809" si="10">RIGHT(H806,LEN(H806) - (FIND("-",H806) + 1))</f>
        <v>AOP Unisex Raglan Hoodie / L / Dark blue</v>
      </c>
      <c r="J806" s="20" t="s">
        <v>888</v>
      </c>
      <c r="K806" s="20" t="s">
        <v>4260</v>
      </c>
      <c r="L806" s="20" t="s">
        <v>4261</v>
      </c>
      <c r="M806" s="16"/>
      <c r="O806" s="1" t="s">
        <v>4262</v>
      </c>
      <c r="P806" s="18">
        <v>13403</v>
      </c>
      <c r="Q806" s="16" t="s">
        <v>305</v>
      </c>
      <c r="R806" s="16" t="s">
        <v>35</v>
      </c>
      <c r="S806" s="16">
        <v>3157947245</v>
      </c>
      <c r="T806" s="16" t="s">
        <v>306</v>
      </c>
    </row>
    <row r="807" spans="1:27" ht="13.2" hidden="1" x14ac:dyDescent="0.25">
      <c r="A807" s="67" t="s">
        <v>110</v>
      </c>
      <c r="C807" s="16" t="s">
        <v>25</v>
      </c>
      <c r="D807" s="17" t="s">
        <v>26</v>
      </c>
      <c r="E807" s="16" t="s">
        <v>4265</v>
      </c>
      <c r="F807" s="18" t="s">
        <v>4266</v>
      </c>
      <c r="G807" s="16">
        <v>1</v>
      </c>
      <c r="H807" s="19" t="s">
        <v>4267</v>
      </c>
      <c r="I807" t="str">
        <f t="shared" si="10"/>
        <v>hirt 3D #231221V - 3XL / Full Print</v>
      </c>
      <c r="J807" s="20" t="s">
        <v>4268</v>
      </c>
      <c r="K807" s="20" t="s">
        <v>4269</v>
      </c>
      <c r="L807" s="20" t="s">
        <v>4270</v>
      </c>
      <c r="M807" s="16">
        <v>5</v>
      </c>
      <c r="O807" s="1" t="s">
        <v>4271</v>
      </c>
      <c r="P807" s="18">
        <v>37150</v>
      </c>
      <c r="Q807" s="16" t="s">
        <v>211</v>
      </c>
      <c r="R807" s="16" t="s">
        <v>35</v>
      </c>
      <c r="S807" s="16">
        <v>6155618370</v>
      </c>
      <c r="T807" s="16" t="s">
        <v>212</v>
      </c>
    </row>
    <row r="808" spans="1:27" ht="13.2" hidden="1" x14ac:dyDescent="0.25">
      <c r="A808" s="67" t="s">
        <v>110</v>
      </c>
      <c r="C808" s="16" t="s">
        <v>61</v>
      </c>
      <c r="D808" s="17" t="s">
        <v>26</v>
      </c>
      <c r="E808" s="16" t="s">
        <v>4272</v>
      </c>
      <c r="F808" s="18" t="s">
        <v>4273</v>
      </c>
      <c r="G808" s="16">
        <v>1</v>
      </c>
      <c r="H808" s="19" t="s">
        <v>4274</v>
      </c>
      <c r="I808" t="str">
        <f t="shared" si="10"/>
        <v>Women / 11 / Black</v>
      </c>
      <c r="J808" s="20" t="s">
        <v>78</v>
      </c>
      <c r="K808" s="20" t="s">
        <v>4275</v>
      </c>
      <c r="L808" s="20" t="s">
        <v>4276</v>
      </c>
      <c r="M808" s="16"/>
      <c r="O808" s="1" t="s">
        <v>4277</v>
      </c>
      <c r="P808" s="18">
        <v>30461</v>
      </c>
      <c r="Q808" s="16" t="s">
        <v>286</v>
      </c>
      <c r="R808" s="16" t="s">
        <v>35</v>
      </c>
      <c r="S808" s="16">
        <v>9125316309</v>
      </c>
      <c r="T808" s="16" t="s">
        <v>287</v>
      </c>
    </row>
    <row r="809" spans="1:27" ht="13.2" x14ac:dyDescent="0.25">
      <c r="A809" s="21" t="s">
        <v>49</v>
      </c>
      <c r="C809" s="16" t="s">
        <v>61</v>
      </c>
      <c r="D809" s="17" t="s">
        <v>26</v>
      </c>
      <c r="E809" s="16" t="s">
        <v>4272</v>
      </c>
      <c r="F809" s="18" t="s">
        <v>4273</v>
      </c>
      <c r="G809" s="16">
        <v>1</v>
      </c>
      <c r="H809" s="19" t="s">
        <v>4278</v>
      </c>
      <c r="I809" t="str">
        <f t="shared" si="10"/>
        <v>Women / 9 / BLACK</v>
      </c>
      <c r="J809" s="20" t="s">
        <v>2936</v>
      </c>
      <c r="K809" s="20" t="s">
        <v>4275</v>
      </c>
      <c r="L809" s="20" t="s">
        <v>4276</v>
      </c>
      <c r="M809" s="16"/>
      <c r="O809" s="1" t="s">
        <v>4277</v>
      </c>
      <c r="P809" s="18">
        <v>30461</v>
      </c>
      <c r="Q809" s="16" t="s">
        <v>286</v>
      </c>
      <c r="R809" s="16" t="s">
        <v>35</v>
      </c>
      <c r="S809" s="16">
        <v>9125316309</v>
      </c>
      <c r="T809" s="16" t="s">
        <v>287</v>
      </c>
    </row>
    <row r="810" spans="1:27" ht="13.2" hidden="1" x14ac:dyDescent="0.25">
      <c r="A810" s="29" t="s">
        <v>86</v>
      </c>
      <c r="C810" s="16" t="s">
        <v>25</v>
      </c>
      <c r="D810" s="17" t="s">
        <v>26</v>
      </c>
      <c r="E810" s="16" t="s">
        <v>4279</v>
      </c>
      <c r="F810" s="18" t="s">
        <v>4280</v>
      </c>
      <c r="G810" s="16">
        <v>1</v>
      </c>
      <c r="H810" s="19" t="s">
        <v>4281</v>
      </c>
      <c r="I810" s="66" t="s">
        <v>4282</v>
      </c>
      <c r="J810" s="20" t="s">
        <v>1290</v>
      </c>
      <c r="K810" s="20" t="s">
        <v>4283</v>
      </c>
      <c r="L810" s="20" t="s">
        <v>4284</v>
      </c>
      <c r="M810" s="16"/>
      <c r="O810" s="1" t="s">
        <v>4285</v>
      </c>
      <c r="P810" s="18">
        <v>44060</v>
      </c>
      <c r="Q810" s="16" t="s">
        <v>105</v>
      </c>
      <c r="R810" s="16" t="s">
        <v>35</v>
      </c>
      <c r="S810" s="16" t="s">
        <v>4286</v>
      </c>
      <c r="T810" s="16" t="s">
        <v>107</v>
      </c>
    </row>
    <row r="811" spans="1:27" ht="13.2" x14ac:dyDescent="0.25">
      <c r="A811" s="21" t="s">
        <v>467</v>
      </c>
      <c r="B811" s="68"/>
      <c r="C811" s="16" t="s">
        <v>61</v>
      </c>
      <c r="D811" s="17" t="s">
        <v>26</v>
      </c>
      <c r="E811" s="69" t="s">
        <v>4287</v>
      </c>
      <c r="F811" s="70" t="s">
        <v>4288</v>
      </c>
      <c r="G811" s="69">
        <v>1</v>
      </c>
      <c r="H811" s="71" t="s">
        <v>4289</v>
      </c>
      <c r="I811" s="68" t="str">
        <f t="shared" ref="I811:I822" si="11">RIGHT(H811,LEN(H811) - (FIND("-",H811) + 1))</f>
        <v>All Print / 0.4 x 1.6 inch / Rose</v>
      </c>
      <c r="J811" s="72" t="s">
        <v>4290</v>
      </c>
      <c r="K811" s="72" t="s">
        <v>4291</v>
      </c>
      <c r="L811" s="72" t="s">
        <v>4292</v>
      </c>
      <c r="M811" s="69"/>
      <c r="N811" s="68"/>
      <c r="O811" s="73" t="s">
        <v>4293</v>
      </c>
      <c r="P811" s="70">
        <v>32404</v>
      </c>
      <c r="Q811" s="69" t="s">
        <v>46</v>
      </c>
      <c r="R811" s="69" t="s">
        <v>35</v>
      </c>
      <c r="S811" s="69">
        <v>4072349605</v>
      </c>
      <c r="T811" s="69" t="s">
        <v>47</v>
      </c>
      <c r="U811" s="68"/>
      <c r="V811" s="68"/>
      <c r="W811" s="68"/>
      <c r="X811" s="68"/>
      <c r="Y811" s="68"/>
      <c r="Z811" s="68"/>
      <c r="AA811" s="68"/>
    </row>
    <row r="812" spans="1:27" ht="13.2" hidden="1" x14ac:dyDescent="0.25">
      <c r="A812" s="21" t="s">
        <v>38</v>
      </c>
      <c r="C812" s="16" t="s">
        <v>25</v>
      </c>
      <c r="D812" s="17" t="s">
        <v>26</v>
      </c>
      <c r="E812" s="16" t="s">
        <v>4294</v>
      </c>
      <c r="F812" s="18" t="s">
        <v>4295</v>
      </c>
      <c r="G812" s="16">
        <v>1</v>
      </c>
      <c r="H812" s="19" t="s">
        <v>48</v>
      </c>
      <c r="I812" t="str">
        <f t="shared" si="11"/>
        <v>AOP Unisex Raglan Hoodie / XL / All print</v>
      </c>
      <c r="J812" s="20" t="s">
        <v>42</v>
      </c>
      <c r="K812" s="20" t="s">
        <v>4296</v>
      </c>
      <c r="L812" s="20" t="s">
        <v>4297</v>
      </c>
      <c r="M812" s="16"/>
      <c r="O812" s="1" t="s">
        <v>4298</v>
      </c>
      <c r="P812" s="18">
        <v>33472</v>
      </c>
      <c r="Q812" s="16" t="s">
        <v>46</v>
      </c>
      <c r="R812" s="16" t="s">
        <v>35</v>
      </c>
      <c r="S812" s="16" t="s">
        <v>4299</v>
      </c>
      <c r="T812" s="16" t="s">
        <v>47</v>
      </c>
    </row>
    <row r="813" spans="1:27" ht="13.2" hidden="1" x14ac:dyDescent="0.25">
      <c r="A813" s="28" t="s">
        <v>246</v>
      </c>
      <c r="C813" s="16" t="s">
        <v>61</v>
      </c>
      <c r="D813" s="17" t="s">
        <v>26</v>
      </c>
      <c r="E813" s="16" t="s">
        <v>4300</v>
      </c>
      <c r="F813" s="18" t="s">
        <v>4301</v>
      </c>
      <c r="G813" s="16">
        <v>1</v>
      </c>
      <c r="H813" s="19" t="s">
        <v>678</v>
      </c>
      <c r="I813" t="str">
        <f t="shared" si="11"/>
        <v>XL / All Print</v>
      </c>
      <c r="J813" s="20" t="s">
        <v>679</v>
      </c>
      <c r="K813" s="20" t="s">
        <v>4302</v>
      </c>
      <c r="L813" s="20" t="s">
        <v>4303</v>
      </c>
      <c r="M813" s="16"/>
      <c r="O813" s="1" t="s">
        <v>4304</v>
      </c>
      <c r="P813" s="18">
        <v>29365</v>
      </c>
      <c r="Q813" s="16" t="s">
        <v>129</v>
      </c>
      <c r="R813" s="16" t="s">
        <v>35</v>
      </c>
      <c r="S813" s="16" t="s">
        <v>4305</v>
      </c>
      <c r="T813" s="16" t="s">
        <v>130</v>
      </c>
    </row>
    <row r="814" spans="1:27" ht="13.2" hidden="1" x14ac:dyDescent="0.25">
      <c r="A814" s="29" t="s">
        <v>86</v>
      </c>
      <c r="C814" s="16" t="s">
        <v>61</v>
      </c>
      <c r="D814" s="17" t="s">
        <v>26</v>
      </c>
      <c r="E814" s="16" t="s">
        <v>4300</v>
      </c>
      <c r="F814" s="18" t="s">
        <v>4301</v>
      </c>
      <c r="G814" s="16">
        <v>1</v>
      </c>
      <c r="H814" s="19" t="s">
        <v>4306</v>
      </c>
      <c r="I814" t="str">
        <f t="shared" si="11"/>
        <v>One size / All print</v>
      </c>
      <c r="J814" s="20" t="s">
        <v>365</v>
      </c>
      <c r="K814" s="20" t="s">
        <v>4302</v>
      </c>
      <c r="L814" s="20" t="s">
        <v>4303</v>
      </c>
      <c r="M814" s="16"/>
      <c r="O814" s="1" t="s">
        <v>4304</v>
      </c>
      <c r="P814" s="18">
        <v>29365</v>
      </c>
      <c r="Q814" s="16" t="s">
        <v>129</v>
      </c>
      <c r="R814" s="16" t="s">
        <v>35</v>
      </c>
      <c r="S814" s="16" t="s">
        <v>4305</v>
      </c>
      <c r="T814" s="16" t="s">
        <v>130</v>
      </c>
    </row>
    <row r="815" spans="1:27" ht="13.2" hidden="1" x14ac:dyDescent="0.25">
      <c r="A815" s="29" t="s">
        <v>86</v>
      </c>
      <c r="C815" s="16" t="s">
        <v>61</v>
      </c>
      <c r="D815" s="17" t="s">
        <v>26</v>
      </c>
      <c r="E815" s="16" t="s">
        <v>4300</v>
      </c>
      <c r="F815" s="18" t="s">
        <v>4301</v>
      </c>
      <c r="G815" s="16">
        <v>1</v>
      </c>
      <c r="H815" s="19" t="s">
        <v>4306</v>
      </c>
      <c r="I815" t="str">
        <f t="shared" si="11"/>
        <v>One size / All print</v>
      </c>
      <c r="J815" s="20" t="s">
        <v>365</v>
      </c>
      <c r="K815" s="20" t="s">
        <v>4302</v>
      </c>
      <c r="L815" s="20" t="s">
        <v>4303</v>
      </c>
      <c r="M815" s="16"/>
      <c r="O815" s="1" t="s">
        <v>4304</v>
      </c>
      <c r="P815" s="18">
        <v>29365</v>
      </c>
      <c r="Q815" s="16" t="s">
        <v>129</v>
      </c>
      <c r="R815" s="16" t="s">
        <v>35</v>
      </c>
      <c r="S815" s="16" t="s">
        <v>4305</v>
      </c>
      <c r="T815" s="16" t="s">
        <v>130</v>
      </c>
    </row>
    <row r="816" spans="1:27" ht="13.2" hidden="1" x14ac:dyDescent="0.25">
      <c r="A816" s="30" t="s">
        <v>120</v>
      </c>
      <c r="C816" s="16" t="s">
        <v>25</v>
      </c>
      <c r="D816" s="17" t="s">
        <v>3450</v>
      </c>
      <c r="E816" s="16" t="s">
        <v>4307</v>
      </c>
      <c r="F816" s="18" t="s">
        <v>4308</v>
      </c>
      <c r="G816" s="16">
        <v>1</v>
      </c>
      <c r="H816" s="19" t="s">
        <v>4309</v>
      </c>
      <c r="I816" t="str">
        <f t="shared" si="11"/>
        <v>Shorts / S / Full Print</v>
      </c>
      <c r="J816" s="20" t="s">
        <v>2647</v>
      </c>
      <c r="K816" s="20" t="s">
        <v>4310</v>
      </c>
      <c r="L816" s="20" t="s">
        <v>4311</v>
      </c>
      <c r="M816" s="16"/>
      <c r="O816" s="1" t="s">
        <v>4312</v>
      </c>
      <c r="P816" s="18">
        <v>55956</v>
      </c>
      <c r="Q816" s="16" t="s">
        <v>963</v>
      </c>
      <c r="R816" s="16" t="s">
        <v>35</v>
      </c>
      <c r="S816" s="16">
        <v>5074213432</v>
      </c>
      <c r="T816" s="16" t="s">
        <v>964</v>
      </c>
    </row>
    <row r="817" spans="1:27" ht="13.2" hidden="1" x14ac:dyDescent="0.25">
      <c r="A817" s="29" t="s">
        <v>386</v>
      </c>
      <c r="B817" s="3"/>
      <c r="C817" s="23" t="s">
        <v>25</v>
      </c>
      <c r="D817" s="23" t="s">
        <v>5</v>
      </c>
      <c r="E817" s="23" t="s">
        <v>4313</v>
      </c>
      <c r="F817" s="24" t="s">
        <v>4314</v>
      </c>
      <c r="G817" s="23">
        <v>1</v>
      </c>
      <c r="H817" s="25" t="s">
        <v>4315</v>
      </c>
      <c r="I817" s="3" t="str">
        <f t="shared" si="11"/>
        <v>AOP UNISEX HOODIE / S / All Print</v>
      </c>
      <c r="J817" s="26" t="s">
        <v>4316</v>
      </c>
      <c r="K817" s="26" t="s">
        <v>4317</v>
      </c>
      <c r="L817" s="26" t="s">
        <v>4318</v>
      </c>
      <c r="M817" s="23"/>
      <c r="N817" s="3"/>
      <c r="O817" s="27" t="s">
        <v>4319</v>
      </c>
      <c r="P817" s="24">
        <v>65655</v>
      </c>
      <c r="Q817" s="23" t="s">
        <v>34</v>
      </c>
      <c r="R817" s="23" t="s">
        <v>35</v>
      </c>
      <c r="S817" s="23">
        <v>4177123075</v>
      </c>
      <c r="T817" s="23" t="s">
        <v>36</v>
      </c>
      <c r="U817" s="3"/>
      <c r="V817" s="3"/>
      <c r="W817" s="3"/>
      <c r="X817" s="3"/>
      <c r="Y817" s="3"/>
      <c r="Z817" s="3"/>
      <c r="AA817" s="3"/>
    </row>
    <row r="818" spans="1:27" ht="13.2" hidden="1" x14ac:dyDescent="0.25">
      <c r="A818" s="29" t="s">
        <v>86</v>
      </c>
      <c r="B818" s="3"/>
      <c r="C818" s="23" t="s">
        <v>25</v>
      </c>
      <c r="D818" s="23" t="s">
        <v>5</v>
      </c>
      <c r="E818" s="23" t="s">
        <v>4313</v>
      </c>
      <c r="F818" s="24" t="s">
        <v>4314</v>
      </c>
      <c r="G818" s="23">
        <v>1</v>
      </c>
      <c r="H818" s="25" t="s">
        <v>4320</v>
      </c>
      <c r="I818" s="3" t="str">
        <f t="shared" si="11"/>
        <v>AOP Unisex Raglan Hoodie / S / All print</v>
      </c>
      <c r="J818" s="26" t="s">
        <v>1297</v>
      </c>
      <c r="K818" s="26" t="s">
        <v>4317</v>
      </c>
      <c r="L818" s="26" t="s">
        <v>4318</v>
      </c>
      <c r="M818" s="23"/>
      <c r="N818" s="3"/>
      <c r="O818" s="27" t="s">
        <v>4319</v>
      </c>
      <c r="P818" s="24">
        <v>65655</v>
      </c>
      <c r="Q818" s="23" t="s">
        <v>34</v>
      </c>
      <c r="R818" s="23" t="s">
        <v>35</v>
      </c>
      <c r="S818" s="23">
        <v>4177123075</v>
      </c>
      <c r="T818" s="23" t="s">
        <v>36</v>
      </c>
      <c r="U818" s="3"/>
      <c r="V818" s="3"/>
      <c r="W818" s="3"/>
      <c r="X818" s="3"/>
      <c r="Y818" s="3"/>
      <c r="Z818" s="3"/>
      <c r="AA818" s="3"/>
    </row>
    <row r="819" spans="1:27" ht="13.2" x14ac:dyDescent="0.25">
      <c r="A819" s="21" t="s">
        <v>49</v>
      </c>
      <c r="C819" s="16" t="s">
        <v>61</v>
      </c>
      <c r="D819" s="17" t="s">
        <v>26</v>
      </c>
      <c r="E819" s="16" t="s">
        <v>4321</v>
      </c>
      <c r="F819" s="18" t="s">
        <v>4322</v>
      </c>
      <c r="G819" s="16">
        <v>1</v>
      </c>
      <c r="H819" s="19" t="s">
        <v>4323</v>
      </c>
      <c r="I819" t="str">
        <f t="shared" si="11"/>
        <v>Men / 10 / WHITE</v>
      </c>
      <c r="J819" s="20" t="s">
        <v>460</v>
      </c>
      <c r="K819" s="20" t="s">
        <v>4324</v>
      </c>
      <c r="L819" s="20" t="s">
        <v>4325</v>
      </c>
      <c r="M819" s="16"/>
      <c r="O819" s="1" t="s">
        <v>2972</v>
      </c>
      <c r="P819" s="18">
        <v>8016</v>
      </c>
      <c r="Q819" s="16" t="s">
        <v>464</v>
      </c>
      <c r="R819" s="16" t="s">
        <v>35</v>
      </c>
      <c r="S819" s="16">
        <v>6093417188</v>
      </c>
      <c r="T819" s="16" t="s">
        <v>465</v>
      </c>
    </row>
    <row r="820" spans="1:27" ht="13.2" hidden="1" x14ac:dyDescent="0.25">
      <c r="A820" s="54"/>
      <c r="B820" s="3"/>
      <c r="C820" s="16" t="s">
        <v>61</v>
      </c>
      <c r="D820" s="23" t="s">
        <v>5</v>
      </c>
      <c r="E820" s="23" t="s">
        <v>4321</v>
      </c>
      <c r="F820" s="24" t="s">
        <v>4322</v>
      </c>
      <c r="G820" s="23">
        <v>1</v>
      </c>
      <c r="H820" s="25" t="s">
        <v>4326</v>
      </c>
      <c r="I820" s="3" t="str">
        <f t="shared" si="11"/>
        <v>Women / 5 / BLACK</v>
      </c>
      <c r="J820" s="26" t="s">
        <v>4327</v>
      </c>
      <c r="K820" s="26" t="s">
        <v>4324</v>
      </c>
      <c r="L820" s="26" t="s">
        <v>4325</v>
      </c>
      <c r="M820" s="23"/>
      <c r="N820" s="3"/>
      <c r="O820" s="27" t="s">
        <v>2972</v>
      </c>
      <c r="P820" s="24">
        <v>8016</v>
      </c>
      <c r="Q820" s="23" t="s">
        <v>464</v>
      </c>
      <c r="R820" s="23" t="s">
        <v>35</v>
      </c>
      <c r="S820" s="23">
        <v>6093417188</v>
      </c>
      <c r="T820" s="23" t="s">
        <v>465</v>
      </c>
      <c r="U820" s="3"/>
      <c r="V820" s="3"/>
      <c r="W820" s="3"/>
      <c r="X820" s="3"/>
      <c r="Y820" s="3"/>
      <c r="Z820" s="3"/>
      <c r="AA820" s="3"/>
    </row>
    <row r="821" spans="1:27" ht="13.2" hidden="1" x14ac:dyDescent="0.25">
      <c r="A821" s="32" t="s">
        <v>4328</v>
      </c>
      <c r="C821" s="16" t="s">
        <v>191</v>
      </c>
      <c r="D821" s="17" t="s">
        <v>26</v>
      </c>
      <c r="E821" s="16" t="s">
        <v>4329</v>
      </c>
      <c r="F821" s="18" t="s">
        <v>4330</v>
      </c>
      <c r="G821" s="16">
        <v>1</v>
      </c>
      <c r="H821" s="19" t="s">
        <v>4331</v>
      </c>
      <c r="I821" t="str">
        <f t="shared" si="11"/>
        <v>60x80 IN</v>
      </c>
      <c r="J821" s="20" t="s">
        <v>4332</v>
      </c>
      <c r="K821" s="20" t="s">
        <v>4333</v>
      </c>
      <c r="L821" s="20" t="s">
        <v>4334</v>
      </c>
      <c r="M821" s="16"/>
      <c r="O821" s="1" t="s">
        <v>4335</v>
      </c>
      <c r="P821" s="18">
        <v>35907</v>
      </c>
      <c r="Q821" s="16" t="s">
        <v>645</v>
      </c>
      <c r="R821" s="16" t="s">
        <v>35</v>
      </c>
      <c r="S821" s="16" t="s">
        <v>4336</v>
      </c>
      <c r="T821" s="16" t="s">
        <v>646</v>
      </c>
    </row>
    <row r="822" spans="1:27" ht="13.2" x14ac:dyDescent="0.25">
      <c r="A822" s="29" t="s">
        <v>201</v>
      </c>
      <c r="C822" s="16" t="s">
        <v>25</v>
      </c>
      <c r="D822" s="17" t="s">
        <v>26</v>
      </c>
      <c r="E822" s="16" t="s">
        <v>4337</v>
      </c>
      <c r="F822" s="18" t="s">
        <v>4338</v>
      </c>
      <c r="G822" s="16">
        <v>1</v>
      </c>
      <c r="H822" s="19" t="s">
        <v>4339</v>
      </c>
      <c r="I822" t="str">
        <f t="shared" si="11"/>
        <v>HOODIE RAGLAN SLEEVE ZIP-UP / 2XL / All Print</v>
      </c>
      <c r="J822" s="20" t="s">
        <v>4340</v>
      </c>
      <c r="K822" s="20" t="s">
        <v>4341</v>
      </c>
      <c r="L822" s="20" t="s">
        <v>4342</v>
      </c>
      <c r="M822" s="16"/>
      <c r="O822" s="1" t="s">
        <v>4343</v>
      </c>
      <c r="P822" s="18">
        <v>33956</v>
      </c>
      <c r="Q822" s="16" t="s">
        <v>46</v>
      </c>
      <c r="R822" s="16" t="s">
        <v>35</v>
      </c>
      <c r="S822" s="16">
        <v>3092551939</v>
      </c>
      <c r="T822" s="16" t="s">
        <v>47</v>
      </c>
    </row>
    <row r="823" spans="1:27" ht="13.2" hidden="1" x14ac:dyDescent="0.25">
      <c r="A823" s="30" t="s">
        <v>120</v>
      </c>
      <c r="C823" s="16" t="s">
        <v>25</v>
      </c>
      <c r="D823" s="17" t="s">
        <v>26</v>
      </c>
      <c r="E823" s="16" t="s">
        <v>4344</v>
      </c>
      <c r="F823" s="18" t="s">
        <v>4345</v>
      </c>
      <c r="G823" s="16">
        <v>1</v>
      </c>
      <c r="H823" s="19" t="s">
        <v>4346</v>
      </c>
      <c r="I823" s="66" t="s">
        <v>4347</v>
      </c>
      <c r="J823" s="45">
        <v>1000000000000000</v>
      </c>
      <c r="K823" s="20" t="s">
        <v>4348</v>
      </c>
      <c r="L823" s="20" t="s">
        <v>4349</v>
      </c>
      <c r="M823" s="16"/>
      <c r="O823" s="1" t="s">
        <v>4350</v>
      </c>
      <c r="P823" s="18">
        <v>77377</v>
      </c>
      <c r="Q823" s="16" t="s">
        <v>151</v>
      </c>
      <c r="R823" s="16" t="s">
        <v>35</v>
      </c>
      <c r="S823" s="16">
        <v>8329971635</v>
      </c>
      <c r="T823" s="16" t="s">
        <v>152</v>
      </c>
    </row>
    <row r="824" spans="1:27" ht="13.2" hidden="1" x14ac:dyDescent="0.25">
      <c r="A824" s="30" t="s">
        <v>120</v>
      </c>
      <c r="C824" s="16" t="s">
        <v>25</v>
      </c>
      <c r="D824" s="17" t="s">
        <v>26</v>
      </c>
      <c r="E824" s="16" t="s">
        <v>4351</v>
      </c>
      <c r="F824" s="18" t="s">
        <v>4352</v>
      </c>
      <c r="G824" s="16">
        <v>1</v>
      </c>
      <c r="H824" s="19" t="s">
        <v>4353</v>
      </c>
      <c r="I824" t="str">
        <f t="shared" ref="I824:I839" si="12">RIGHT(H824,LEN(H824) - (FIND("-",H824) + 1))</f>
        <v>AOP Unisex Raglan Zip Hoodie / 2XL / All print</v>
      </c>
      <c r="J824" s="20" t="s">
        <v>4354</v>
      </c>
      <c r="K824" s="20" t="s">
        <v>4355</v>
      </c>
      <c r="L824" s="20" t="s">
        <v>4356</v>
      </c>
      <c r="M824" s="16">
        <v>635</v>
      </c>
      <c r="O824" s="1" t="s">
        <v>4357</v>
      </c>
      <c r="P824" s="18">
        <v>7306</v>
      </c>
      <c r="Q824" s="16" t="s">
        <v>464</v>
      </c>
      <c r="R824" s="16" t="s">
        <v>35</v>
      </c>
      <c r="S824" s="16">
        <v>2014230894</v>
      </c>
      <c r="T824" s="16" t="s">
        <v>465</v>
      </c>
    </row>
    <row r="825" spans="1:27" ht="13.2" hidden="1" x14ac:dyDescent="0.25">
      <c r="A825" s="22" t="s">
        <v>24</v>
      </c>
      <c r="B825" s="3"/>
      <c r="C825" s="23" t="s">
        <v>25</v>
      </c>
      <c r="D825" s="23" t="s">
        <v>5</v>
      </c>
      <c r="E825" s="23" t="s">
        <v>4358</v>
      </c>
      <c r="F825" s="24" t="s">
        <v>4359</v>
      </c>
      <c r="G825" s="23">
        <v>1</v>
      </c>
      <c r="H825" s="25" t="s">
        <v>4360</v>
      </c>
      <c r="I825" s="3" t="str">
        <f t="shared" si="12"/>
        <v>AOP Unisex Raglan Hoodie / XL / Navy</v>
      </c>
      <c r="J825" s="26" t="s">
        <v>754</v>
      </c>
      <c r="K825" s="26" t="s">
        <v>4361</v>
      </c>
      <c r="L825" s="26" t="s">
        <v>4362</v>
      </c>
      <c r="M825" s="23"/>
      <c r="N825" s="3"/>
      <c r="O825" s="27" t="s">
        <v>1629</v>
      </c>
      <c r="P825" s="24">
        <v>98118</v>
      </c>
      <c r="Q825" s="23" t="s">
        <v>189</v>
      </c>
      <c r="R825" s="23" t="s">
        <v>35</v>
      </c>
      <c r="S825" s="23">
        <v>4259003581</v>
      </c>
      <c r="T825" s="23" t="s">
        <v>190</v>
      </c>
      <c r="U825" s="3"/>
      <c r="V825" s="3"/>
      <c r="W825" s="3"/>
      <c r="X825" s="3"/>
      <c r="Y825" s="3"/>
      <c r="Z825" s="3"/>
      <c r="AA825" s="3"/>
    </row>
    <row r="826" spans="1:27" ht="13.2" hidden="1" x14ac:dyDescent="0.25">
      <c r="A826" s="30" t="s">
        <v>120</v>
      </c>
      <c r="C826" s="16" t="s">
        <v>25</v>
      </c>
      <c r="D826" s="17" t="s">
        <v>26</v>
      </c>
      <c r="E826" s="16" t="s">
        <v>4363</v>
      </c>
      <c r="F826" s="18" t="s">
        <v>4364</v>
      </c>
      <c r="G826" s="16">
        <v>1</v>
      </c>
      <c r="H826" s="19" t="s">
        <v>4365</v>
      </c>
      <c r="I826" t="str">
        <f t="shared" si="12"/>
        <v>hirt 2D #KV - M / Black</v>
      </c>
      <c r="J826" s="20" t="s">
        <v>4366</v>
      </c>
      <c r="K826" s="20" t="s">
        <v>4367</v>
      </c>
      <c r="L826" s="20" t="s">
        <v>4368</v>
      </c>
      <c r="M826" s="16"/>
      <c r="O826" s="1" t="s">
        <v>4369</v>
      </c>
      <c r="P826" s="18">
        <v>49307</v>
      </c>
      <c r="Q826" s="16" t="s">
        <v>94</v>
      </c>
      <c r="R826" s="16" t="s">
        <v>35</v>
      </c>
      <c r="S826" s="16">
        <v>2312509175</v>
      </c>
      <c r="T826" s="16" t="s">
        <v>95</v>
      </c>
    </row>
    <row r="827" spans="1:27" ht="13.2" hidden="1" x14ac:dyDescent="0.25">
      <c r="A827" s="30" t="s">
        <v>120</v>
      </c>
      <c r="C827" s="16" t="s">
        <v>25</v>
      </c>
      <c r="D827" s="17" t="s">
        <v>26</v>
      </c>
      <c r="E827" s="16" t="s">
        <v>4363</v>
      </c>
      <c r="F827" s="18" t="s">
        <v>4364</v>
      </c>
      <c r="G827" s="16">
        <v>1</v>
      </c>
      <c r="H827" s="19" t="s">
        <v>4370</v>
      </c>
      <c r="I827" t="str">
        <f t="shared" si="12"/>
        <v>hirt 2D #KV - 2XL / Black</v>
      </c>
      <c r="J827" s="20" t="s">
        <v>4371</v>
      </c>
      <c r="K827" s="20" t="s">
        <v>4367</v>
      </c>
      <c r="L827" s="20" t="s">
        <v>4368</v>
      </c>
      <c r="M827" s="16"/>
      <c r="O827" s="1" t="s">
        <v>4369</v>
      </c>
      <c r="P827" s="18">
        <v>49307</v>
      </c>
      <c r="Q827" s="16" t="s">
        <v>94</v>
      </c>
      <c r="R827" s="16" t="s">
        <v>35</v>
      </c>
      <c r="S827" s="16">
        <v>2312509175</v>
      </c>
      <c r="T827" s="16" t="s">
        <v>95</v>
      </c>
    </row>
    <row r="828" spans="1:27" ht="13.2" hidden="1" x14ac:dyDescent="0.25">
      <c r="A828" s="67" t="s">
        <v>24</v>
      </c>
      <c r="C828" s="16" t="s">
        <v>25</v>
      </c>
      <c r="D828" s="17" t="s">
        <v>26</v>
      </c>
      <c r="E828" s="16" t="s">
        <v>4372</v>
      </c>
      <c r="F828" s="18" t="s">
        <v>4373</v>
      </c>
      <c r="G828" s="16">
        <v>2</v>
      </c>
      <c r="H828" s="19" t="s">
        <v>4374</v>
      </c>
      <c r="I828" t="str">
        <f t="shared" si="12"/>
        <v>HOODIE RAGLAN SLEEVE / L / All Print</v>
      </c>
      <c r="J828" s="20" t="s">
        <v>4375</v>
      </c>
      <c r="K828" s="20" t="s">
        <v>4376</v>
      </c>
      <c r="L828" s="20" t="s">
        <v>4377</v>
      </c>
      <c r="M828" s="16"/>
      <c r="O828" s="1" t="s">
        <v>4378</v>
      </c>
      <c r="P828" s="18">
        <v>76643</v>
      </c>
      <c r="Q828" s="16" t="s">
        <v>151</v>
      </c>
      <c r="R828" s="16" t="s">
        <v>35</v>
      </c>
      <c r="S828" s="16">
        <v>9568037180</v>
      </c>
      <c r="T828" s="16" t="s">
        <v>152</v>
      </c>
    </row>
    <row r="829" spans="1:27" ht="13.2" hidden="1" x14ac:dyDescent="0.25">
      <c r="A829" s="31" t="s">
        <v>120</v>
      </c>
      <c r="B829" s="3"/>
      <c r="C829" s="23" t="s">
        <v>61</v>
      </c>
      <c r="D829" s="23" t="s">
        <v>26</v>
      </c>
      <c r="E829" s="23" t="s">
        <v>4379</v>
      </c>
      <c r="F829" s="24" t="s">
        <v>4380</v>
      </c>
      <c r="G829" s="23">
        <v>1</v>
      </c>
      <c r="H829" s="25" t="s">
        <v>4381</v>
      </c>
      <c r="I829" s="3" t="str">
        <f t="shared" si="12"/>
        <v>M / Full Print</v>
      </c>
      <c r="J829" s="26" t="s">
        <v>4382</v>
      </c>
      <c r="K829" s="26" t="s">
        <v>4383</v>
      </c>
      <c r="L829" s="26" t="s">
        <v>4384</v>
      </c>
      <c r="M829" s="23">
        <v>1012</v>
      </c>
      <c r="N829" s="3"/>
      <c r="O829" s="27" t="s">
        <v>4385</v>
      </c>
      <c r="P829" s="24">
        <v>32250</v>
      </c>
      <c r="Q829" s="23" t="s">
        <v>46</v>
      </c>
      <c r="R829" s="23" t="s">
        <v>35</v>
      </c>
      <c r="S829" s="23">
        <f>13216263502</f>
        <v>13216263502</v>
      </c>
      <c r="T829" s="23" t="s">
        <v>47</v>
      </c>
      <c r="U829" s="3"/>
      <c r="V829" s="3"/>
      <c r="W829" s="3"/>
      <c r="X829" s="3"/>
      <c r="Y829" s="3"/>
      <c r="Z829" s="3"/>
      <c r="AA829" s="3"/>
    </row>
    <row r="830" spans="1:27" ht="13.2" hidden="1" x14ac:dyDescent="0.25">
      <c r="A830" s="67" t="s">
        <v>24</v>
      </c>
      <c r="C830" s="16" t="s">
        <v>25</v>
      </c>
      <c r="D830" s="17" t="s">
        <v>26</v>
      </c>
      <c r="E830" s="16" t="s">
        <v>4386</v>
      </c>
      <c r="F830" s="18" t="s">
        <v>4387</v>
      </c>
      <c r="G830" s="16">
        <v>1</v>
      </c>
      <c r="H830" s="19" t="s">
        <v>1200</v>
      </c>
      <c r="I830" t="str">
        <f t="shared" si="12"/>
        <v>AOP Unisex Raglan Hoodie / M / Full print</v>
      </c>
      <c r="J830" s="20" t="s">
        <v>1201</v>
      </c>
      <c r="K830" s="20" t="s">
        <v>4388</v>
      </c>
      <c r="L830" s="20" t="s">
        <v>4389</v>
      </c>
      <c r="M830" s="16"/>
      <c r="O830" s="1" t="s">
        <v>1422</v>
      </c>
      <c r="P830" s="18">
        <v>44485</v>
      </c>
      <c r="Q830" s="16" t="s">
        <v>105</v>
      </c>
      <c r="R830" s="16" t="s">
        <v>35</v>
      </c>
      <c r="S830" s="16">
        <v>3302457570</v>
      </c>
      <c r="T830" s="16" t="s">
        <v>107</v>
      </c>
    </row>
    <row r="831" spans="1:27" ht="13.2" hidden="1" x14ac:dyDescent="0.25">
      <c r="A831" s="67" t="s">
        <v>24</v>
      </c>
      <c r="C831" s="16" t="s">
        <v>25</v>
      </c>
      <c r="D831" s="17" t="s">
        <v>26</v>
      </c>
      <c r="E831" s="16" t="s">
        <v>4390</v>
      </c>
      <c r="F831" s="18" t="s">
        <v>4391</v>
      </c>
      <c r="G831" s="16">
        <v>3</v>
      </c>
      <c r="H831" s="19" t="s">
        <v>4392</v>
      </c>
      <c r="I831" t="str">
        <f t="shared" si="12"/>
        <v>Postal service worker unisex t-shirt 3D - M / Full Print</v>
      </c>
      <c r="J831" s="20" t="s">
        <v>4393</v>
      </c>
      <c r="K831" s="20" t="s">
        <v>4394</v>
      </c>
      <c r="L831" s="20" t="s">
        <v>4395</v>
      </c>
      <c r="M831" s="16">
        <v>120</v>
      </c>
      <c r="O831" s="1" t="s">
        <v>4396</v>
      </c>
      <c r="P831" s="18">
        <v>8081</v>
      </c>
      <c r="Q831" s="16" t="s">
        <v>464</v>
      </c>
      <c r="R831" s="16" t="s">
        <v>35</v>
      </c>
      <c r="S831" s="16">
        <v>6094427139</v>
      </c>
      <c r="T831" s="16" t="s">
        <v>465</v>
      </c>
    </row>
    <row r="832" spans="1:27" ht="13.2" hidden="1" x14ac:dyDescent="0.25">
      <c r="A832" s="67" t="s">
        <v>24</v>
      </c>
      <c r="C832" s="16" t="s">
        <v>25</v>
      </c>
      <c r="D832" s="17" t="s">
        <v>26</v>
      </c>
      <c r="E832" s="16" t="s">
        <v>4390</v>
      </c>
      <c r="F832" s="18" t="s">
        <v>4391</v>
      </c>
      <c r="G832" s="16">
        <v>1</v>
      </c>
      <c r="H832" s="19" t="s">
        <v>4397</v>
      </c>
      <c r="I832" t="str">
        <f t="shared" si="12"/>
        <v>S / Full print</v>
      </c>
      <c r="J832" s="20" t="s">
        <v>4398</v>
      </c>
      <c r="K832" s="20" t="s">
        <v>4394</v>
      </c>
      <c r="L832" s="20" t="s">
        <v>4395</v>
      </c>
      <c r="M832" s="16">
        <v>120</v>
      </c>
      <c r="O832" s="1" t="s">
        <v>4396</v>
      </c>
      <c r="P832" s="18">
        <v>8081</v>
      </c>
      <c r="Q832" s="16" t="s">
        <v>464</v>
      </c>
      <c r="R832" s="16" t="s">
        <v>35</v>
      </c>
      <c r="S832" s="16">
        <v>6094427139</v>
      </c>
      <c r="T832" s="16" t="s">
        <v>465</v>
      </c>
    </row>
    <row r="833" spans="1:20" ht="13.2" hidden="1" x14ac:dyDescent="0.25">
      <c r="A833" s="30" t="s">
        <v>120</v>
      </c>
      <c r="C833" s="16" t="s">
        <v>25</v>
      </c>
      <c r="D833" s="17" t="s">
        <v>26</v>
      </c>
      <c r="E833" s="16" t="s">
        <v>4399</v>
      </c>
      <c r="F833" s="18" t="s">
        <v>4400</v>
      </c>
      <c r="G833" s="16">
        <v>1</v>
      </c>
      <c r="H833" s="19" t="s">
        <v>4401</v>
      </c>
      <c r="I833" t="str">
        <f t="shared" si="12"/>
        <v>AOP Unisex Raglan Hoodie / L / All print</v>
      </c>
      <c r="J833" s="20" t="s">
        <v>4402</v>
      </c>
      <c r="K833" s="20" t="s">
        <v>4403</v>
      </c>
      <c r="L833" s="20" t="s">
        <v>4404</v>
      </c>
      <c r="M833" s="16"/>
      <c r="O833" s="1" t="s">
        <v>4405</v>
      </c>
      <c r="P833" s="18">
        <v>87410</v>
      </c>
      <c r="Q833" s="16" t="s">
        <v>910</v>
      </c>
      <c r="R833" s="16" t="s">
        <v>35</v>
      </c>
      <c r="S833" s="16">
        <v>5058607190</v>
      </c>
      <c r="T833" s="16" t="s">
        <v>911</v>
      </c>
    </row>
    <row r="834" spans="1:20" ht="13.2" hidden="1" x14ac:dyDescent="0.25">
      <c r="A834" s="21" t="s">
        <v>761</v>
      </c>
      <c r="C834" s="16" t="s">
        <v>25</v>
      </c>
      <c r="D834" s="17" t="s">
        <v>26</v>
      </c>
      <c r="E834" s="16" t="s">
        <v>4406</v>
      </c>
      <c r="F834" s="18" t="s">
        <v>4407</v>
      </c>
      <c r="G834" s="16">
        <v>1</v>
      </c>
      <c r="H834" s="19" t="s">
        <v>4408</v>
      </c>
      <c r="I834" t="str">
        <f t="shared" si="12"/>
        <v>UNISEX HOODIE ZIP-UP / 3XL / All Print</v>
      </c>
      <c r="J834" s="20" t="s">
        <v>4409</v>
      </c>
      <c r="K834" s="20" t="s">
        <v>4410</v>
      </c>
      <c r="L834" s="20" t="s">
        <v>4411</v>
      </c>
      <c r="M834" s="16" t="s">
        <v>4412</v>
      </c>
      <c r="O834" s="1" t="s">
        <v>4413</v>
      </c>
      <c r="P834" s="18">
        <v>48111</v>
      </c>
      <c r="Q834" s="16" t="s">
        <v>94</v>
      </c>
      <c r="R834" s="16" t="s">
        <v>35</v>
      </c>
      <c r="S834" s="16">
        <v>3134478259</v>
      </c>
      <c r="T834" s="16" t="s">
        <v>95</v>
      </c>
    </row>
    <row r="835" spans="1:20" ht="13.2" hidden="1" x14ac:dyDescent="0.25">
      <c r="A835" s="29" t="s">
        <v>86</v>
      </c>
      <c r="C835" s="16" t="s">
        <v>25</v>
      </c>
      <c r="D835" s="17" t="s">
        <v>26</v>
      </c>
      <c r="E835" s="16" t="s">
        <v>4406</v>
      </c>
      <c r="F835" s="18" t="s">
        <v>4407</v>
      </c>
      <c r="G835" s="16">
        <v>1</v>
      </c>
      <c r="H835" s="19" t="s">
        <v>4414</v>
      </c>
      <c r="I835" t="str">
        <f t="shared" si="12"/>
        <v>AOP Unisex Raglan Hoodie / 3XL / All print</v>
      </c>
      <c r="J835" s="20" t="s">
        <v>4415</v>
      </c>
      <c r="K835" s="20" t="s">
        <v>4410</v>
      </c>
      <c r="L835" s="20" t="s">
        <v>4411</v>
      </c>
      <c r="M835" s="16" t="s">
        <v>4412</v>
      </c>
      <c r="O835" s="1" t="s">
        <v>4413</v>
      </c>
      <c r="P835" s="18">
        <v>48111</v>
      </c>
      <c r="Q835" s="16" t="s">
        <v>94</v>
      </c>
      <c r="R835" s="16" t="s">
        <v>35</v>
      </c>
      <c r="S835" s="16">
        <v>3134478259</v>
      </c>
      <c r="T835" s="16" t="s">
        <v>95</v>
      </c>
    </row>
    <row r="836" spans="1:20" ht="13.2" hidden="1" x14ac:dyDescent="0.25">
      <c r="A836" s="29" t="s">
        <v>386</v>
      </c>
      <c r="C836" s="16" t="s">
        <v>25</v>
      </c>
      <c r="D836" s="17" t="s">
        <v>26</v>
      </c>
      <c r="E836" s="16" t="s">
        <v>4416</v>
      </c>
      <c r="F836" s="18" t="s">
        <v>4417</v>
      </c>
      <c r="G836" s="16">
        <v>1</v>
      </c>
      <c r="H836" s="19" t="s">
        <v>4418</v>
      </c>
      <c r="I836" t="str">
        <f t="shared" si="12"/>
        <v>15x25</v>
      </c>
      <c r="J836" s="20" t="s">
        <v>4419</v>
      </c>
      <c r="K836" s="20" t="s">
        <v>4420</v>
      </c>
      <c r="L836" s="20" t="s">
        <v>4421</v>
      </c>
      <c r="M836" s="16"/>
      <c r="O836" s="1" t="s">
        <v>4422</v>
      </c>
      <c r="P836" s="18">
        <v>94510</v>
      </c>
      <c r="Q836" s="16" t="s">
        <v>546</v>
      </c>
      <c r="R836" s="16" t="s">
        <v>35</v>
      </c>
      <c r="S836" s="16">
        <v>5105411518</v>
      </c>
      <c r="T836" s="16" t="s">
        <v>547</v>
      </c>
    </row>
    <row r="837" spans="1:20" ht="13.2" hidden="1" x14ac:dyDescent="0.25">
      <c r="A837" s="29" t="s">
        <v>622</v>
      </c>
      <c r="C837" s="16" t="s">
        <v>191</v>
      </c>
      <c r="D837" s="17" t="s">
        <v>26</v>
      </c>
      <c r="E837" s="16" t="s">
        <v>4416</v>
      </c>
      <c r="F837" s="18" t="s">
        <v>4417</v>
      </c>
      <c r="G837" s="16">
        <v>1</v>
      </c>
      <c r="H837" s="19" t="s">
        <v>4423</v>
      </c>
      <c r="I837" t="str">
        <f t="shared" si="12"/>
        <v>12X18in</v>
      </c>
      <c r="J837" s="20" t="s">
        <v>4424</v>
      </c>
      <c r="K837" s="20" t="s">
        <v>4420</v>
      </c>
      <c r="L837" s="20" t="s">
        <v>4421</v>
      </c>
      <c r="M837" s="16"/>
      <c r="O837" s="1" t="s">
        <v>4422</v>
      </c>
      <c r="P837" s="18">
        <v>94510</v>
      </c>
      <c r="Q837" s="16" t="s">
        <v>546</v>
      </c>
      <c r="R837" s="16" t="s">
        <v>35</v>
      </c>
      <c r="S837" s="16">
        <v>5105411518</v>
      </c>
      <c r="T837" s="16" t="s">
        <v>547</v>
      </c>
    </row>
    <row r="838" spans="1:20" ht="13.2" hidden="1" x14ac:dyDescent="0.25">
      <c r="A838" s="28" t="s">
        <v>246</v>
      </c>
      <c r="C838" s="16" t="s">
        <v>61</v>
      </c>
      <c r="D838" s="17" t="s">
        <v>26</v>
      </c>
      <c r="E838" s="16" t="s">
        <v>4425</v>
      </c>
      <c r="F838" s="18" t="s">
        <v>4426</v>
      </c>
      <c r="G838" s="16">
        <v>1</v>
      </c>
      <c r="H838" s="19" t="s">
        <v>2586</v>
      </c>
      <c r="I838" t="str">
        <f t="shared" si="12"/>
        <v>One size / All print</v>
      </c>
      <c r="J838" s="20" t="s">
        <v>2587</v>
      </c>
      <c r="K838" s="20" t="s">
        <v>4427</v>
      </c>
      <c r="L838" s="20" t="s">
        <v>4428</v>
      </c>
      <c r="M838" s="16"/>
      <c r="O838" s="1" t="s">
        <v>4429</v>
      </c>
      <c r="P838" s="18">
        <v>32102</v>
      </c>
      <c r="Q838" s="16" t="s">
        <v>46</v>
      </c>
      <c r="R838" s="16" t="s">
        <v>35</v>
      </c>
      <c r="S838" s="16" t="s">
        <v>4430</v>
      </c>
      <c r="T838" s="16" t="s">
        <v>47</v>
      </c>
    </row>
    <row r="839" spans="1:20" ht="13.2" hidden="1" x14ac:dyDescent="0.25">
      <c r="A839" s="67" t="s">
        <v>24</v>
      </c>
      <c r="C839" s="16" t="s">
        <v>25</v>
      </c>
      <c r="D839" s="17" t="s">
        <v>26</v>
      </c>
      <c r="E839" s="16" t="s">
        <v>4431</v>
      </c>
      <c r="F839" s="18" t="s">
        <v>4432</v>
      </c>
      <c r="G839" s="16">
        <v>1</v>
      </c>
      <c r="H839" s="19" t="s">
        <v>4433</v>
      </c>
      <c r="I839" t="str">
        <f t="shared" si="12"/>
        <v>AOP Unisex Raglan Hoodie / XL / Black</v>
      </c>
      <c r="J839" s="20" t="s">
        <v>4434</v>
      </c>
      <c r="K839" s="20" t="s">
        <v>4435</v>
      </c>
      <c r="L839" s="20" t="s">
        <v>4436</v>
      </c>
      <c r="M839" s="16"/>
      <c r="O839" s="1" t="s">
        <v>4437</v>
      </c>
      <c r="P839" s="18">
        <v>14225</v>
      </c>
      <c r="Q839" s="16" t="s">
        <v>305</v>
      </c>
      <c r="R839" s="16" t="s">
        <v>35</v>
      </c>
      <c r="S839" s="16">
        <v>7164637986</v>
      </c>
      <c r="T839" s="16" t="s">
        <v>306</v>
      </c>
    </row>
    <row r="840" spans="1:20" ht="13.2" hidden="1" x14ac:dyDescent="0.25">
      <c r="A840" s="32" t="s">
        <v>60</v>
      </c>
      <c r="C840" s="16" t="s">
        <v>25</v>
      </c>
      <c r="D840" s="17" t="s">
        <v>26</v>
      </c>
      <c r="E840" s="16" t="s">
        <v>4438</v>
      </c>
      <c r="F840" s="18" t="s">
        <v>4439</v>
      </c>
      <c r="G840" s="16">
        <v>2</v>
      </c>
      <c r="H840" s="19" t="s">
        <v>4440</v>
      </c>
      <c r="I840" s="66" t="s">
        <v>4441</v>
      </c>
      <c r="J840" s="20" t="s">
        <v>4442</v>
      </c>
      <c r="K840" s="20" t="s">
        <v>4443</v>
      </c>
      <c r="L840" s="20" t="s">
        <v>4444</v>
      </c>
      <c r="M840" s="16"/>
      <c r="O840" s="1" t="s">
        <v>4445</v>
      </c>
      <c r="P840" s="18">
        <v>55987</v>
      </c>
      <c r="Q840" s="16" t="s">
        <v>963</v>
      </c>
      <c r="R840" s="16" t="s">
        <v>35</v>
      </c>
      <c r="S840" s="16">
        <v>6512708972</v>
      </c>
      <c r="T840" s="16" t="s">
        <v>964</v>
      </c>
    </row>
    <row r="841" spans="1:20" ht="13.2" hidden="1" x14ac:dyDescent="0.25">
      <c r="A841" s="32" t="s">
        <v>60</v>
      </c>
      <c r="C841" s="16" t="s">
        <v>25</v>
      </c>
      <c r="D841" s="17" t="s">
        <v>26</v>
      </c>
      <c r="E841" s="16" t="s">
        <v>4438</v>
      </c>
      <c r="F841" s="18" t="s">
        <v>4439</v>
      </c>
      <c r="G841" s="16">
        <v>2</v>
      </c>
      <c r="H841" s="19" t="s">
        <v>4446</v>
      </c>
      <c r="I841" s="66" t="s">
        <v>4447</v>
      </c>
      <c r="J841" s="20" t="s">
        <v>4442</v>
      </c>
      <c r="K841" s="20" t="s">
        <v>4443</v>
      </c>
      <c r="L841" s="20" t="s">
        <v>4444</v>
      </c>
      <c r="M841" s="16"/>
      <c r="O841" s="1" t="s">
        <v>4445</v>
      </c>
      <c r="P841" s="18">
        <v>55987</v>
      </c>
      <c r="Q841" s="16" t="s">
        <v>963</v>
      </c>
      <c r="R841" s="16" t="s">
        <v>35</v>
      </c>
      <c r="S841" s="16">
        <v>6512708972</v>
      </c>
      <c r="T841" s="16" t="s">
        <v>964</v>
      </c>
    </row>
    <row r="842" spans="1:20" ht="13.2" hidden="1" x14ac:dyDescent="0.25">
      <c r="A842" s="29" t="s">
        <v>86</v>
      </c>
      <c r="C842" s="16" t="s">
        <v>25</v>
      </c>
      <c r="D842" s="17" t="s">
        <v>26</v>
      </c>
      <c r="E842" s="16" t="s">
        <v>4438</v>
      </c>
      <c r="F842" s="18" t="s">
        <v>4439</v>
      </c>
      <c r="G842" s="16">
        <v>1</v>
      </c>
      <c r="H842" s="19" t="s">
        <v>4448</v>
      </c>
      <c r="I842" s="66" t="s">
        <v>4447</v>
      </c>
      <c r="J842" s="20" t="s">
        <v>4449</v>
      </c>
      <c r="K842" s="20" t="s">
        <v>4443</v>
      </c>
      <c r="L842" s="20" t="s">
        <v>4444</v>
      </c>
      <c r="M842" s="16"/>
      <c r="O842" s="1" t="s">
        <v>4445</v>
      </c>
      <c r="P842" s="18">
        <v>55987</v>
      </c>
      <c r="Q842" s="16" t="s">
        <v>963</v>
      </c>
      <c r="R842" s="16" t="s">
        <v>35</v>
      </c>
      <c r="S842" s="16">
        <v>6512708972</v>
      </c>
      <c r="T842" s="16" t="s">
        <v>964</v>
      </c>
    </row>
    <row r="843" spans="1:20" ht="13.2" hidden="1" x14ac:dyDescent="0.25">
      <c r="A843" s="29" t="s">
        <v>86</v>
      </c>
      <c r="C843" s="16" t="s">
        <v>25</v>
      </c>
      <c r="D843" s="17" t="s">
        <v>26</v>
      </c>
      <c r="E843" s="16" t="s">
        <v>4438</v>
      </c>
      <c r="F843" s="18" t="s">
        <v>4439</v>
      </c>
      <c r="G843" s="16">
        <v>1</v>
      </c>
      <c r="H843" s="19" t="s">
        <v>4450</v>
      </c>
      <c r="I843" s="66" t="s">
        <v>4441</v>
      </c>
      <c r="J843" s="20" t="s">
        <v>4449</v>
      </c>
      <c r="K843" s="20" t="s">
        <v>4443</v>
      </c>
      <c r="L843" s="20" t="s">
        <v>4444</v>
      </c>
      <c r="M843" s="16"/>
      <c r="O843" s="1" t="s">
        <v>4445</v>
      </c>
      <c r="P843" s="18">
        <v>55987</v>
      </c>
      <c r="Q843" s="16" t="s">
        <v>963</v>
      </c>
      <c r="R843" s="16" t="s">
        <v>35</v>
      </c>
      <c r="S843" s="16">
        <v>6512708972</v>
      </c>
      <c r="T843" s="16" t="s">
        <v>964</v>
      </c>
    </row>
    <row r="844" spans="1:20" ht="13.2" hidden="1" x14ac:dyDescent="0.25">
      <c r="A844" s="29" t="s">
        <v>86</v>
      </c>
      <c r="C844" s="16" t="s">
        <v>25</v>
      </c>
      <c r="D844" s="17" t="s">
        <v>26</v>
      </c>
      <c r="E844" s="16" t="s">
        <v>4438</v>
      </c>
      <c r="F844" s="18" t="s">
        <v>4439</v>
      </c>
      <c r="G844" s="16">
        <v>1</v>
      </c>
      <c r="H844" s="19" t="s">
        <v>4451</v>
      </c>
      <c r="I844" s="66" t="s">
        <v>4452</v>
      </c>
      <c r="J844" s="20" t="s">
        <v>4449</v>
      </c>
      <c r="K844" s="20" t="s">
        <v>4443</v>
      </c>
      <c r="L844" s="20" t="s">
        <v>4444</v>
      </c>
      <c r="M844" s="16"/>
      <c r="O844" s="1" t="s">
        <v>4445</v>
      </c>
      <c r="P844" s="18">
        <v>55987</v>
      </c>
      <c r="Q844" s="16" t="s">
        <v>963</v>
      </c>
      <c r="R844" s="16" t="s">
        <v>35</v>
      </c>
      <c r="S844" s="16">
        <v>6512708972</v>
      </c>
      <c r="T844" s="16" t="s">
        <v>964</v>
      </c>
    </row>
    <row r="845" spans="1:20" ht="13.2" x14ac:dyDescent="0.25">
      <c r="A845" s="29" t="s">
        <v>201</v>
      </c>
      <c r="C845" s="16" t="s">
        <v>25</v>
      </c>
      <c r="D845" s="17" t="s">
        <v>26</v>
      </c>
      <c r="E845" s="16" t="s">
        <v>4453</v>
      </c>
      <c r="F845" s="18" t="s">
        <v>4454</v>
      </c>
      <c r="G845" s="16">
        <v>1</v>
      </c>
      <c r="H845" s="19" t="s">
        <v>4455</v>
      </c>
      <c r="I845" t="str">
        <f t="shared" ref="I845:I855" si="13">RIGHT(H845,LEN(H845) - (FIND("-",H845) + 1))</f>
        <v>HOODIE RAGLAN SLEEVE / 2XL / All Print</v>
      </c>
      <c r="J845" s="20" t="s">
        <v>3294</v>
      </c>
      <c r="K845" s="20" t="s">
        <v>4456</v>
      </c>
      <c r="L845" s="20" t="s">
        <v>4457</v>
      </c>
      <c r="M845" s="16" t="s">
        <v>368</v>
      </c>
      <c r="O845" s="1" t="s">
        <v>4458</v>
      </c>
      <c r="P845" s="18">
        <v>92057</v>
      </c>
      <c r="Q845" s="16" t="s">
        <v>546</v>
      </c>
      <c r="R845" s="16" t="s">
        <v>35</v>
      </c>
      <c r="S845" s="16">
        <v>7606727224</v>
      </c>
      <c r="T845" s="16" t="s">
        <v>547</v>
      </c>
    </row>
    <row r="846" spans="1:20" ht="13.2" hidden="1" x14ac:dyDescent="0.25">
      <c r="A846" s="67" t="s">
        <v>24</v>
      </c>
      <c r="C846" s="16" t="s">
        <v>25</v>
      </c>
      <c r="D846" s="17" t="s">
        <v>26</v>
      </c>
      <c r="E846" s="16" t="s">
        <v>4459</v>
      </c>
      <c r="F846" s="18" t="s">
        <v>4460</v>
      </c>
      <c r="G846" s="16">
        <v>1</v>
      </c>
      <c r="H846" s="19" t="s">
        <v>4461</v>
      </c>
      <c r="I846" t="str">
        <f t="shared" si="13"/>
        <v>AOP Unisex Raglan Hoodie / XL / All print</v>
      </c>
      <c r="J846" s="20" t="s">
        <v>4462</v>
      </c>
      <c r="K846" s="20" t="s">
        <v>4463</v>
      </c>
      <c r="L846" s="20" t="s">
        <v>4464</v>
      </c>
      <c r="M846" s="16"/>
      <c r="O846" s="1" t="s">
        <v>4465</v>
      </c>
      <c r="P846" s="18">
        <v>89701</v>
      </c>
      <c r="Q846" s="16" t="s">
        <v>199</v>
      </c>
      <c r="R846" s="16" t="s">
        <v>35</v>
      </c>
      <c r="S846" s="16">
        <v>7753153170</v>
      </c>
      <c r="T846" s="16" t="s">
        <v>200</v>
      </c>
    </row>
    <row r="847" spans="1:20" ht="13.2" hidden="1" x14ac:dyDescent="0.25">
      <c r="A847" s="67" t="s">
        <v>24</v>
      </c>
      <c r="C847" s="16" t="s">
        <v>25</v>
      </c>
      <c r="D847" s="17" t="s">
        <v>26</v>
      </c>
      <c r="E847" s="16" t="s">
        <v>4459</v>
      </c>
      <c r="F847" s="18" t="s">
        <v>4460</v>
      </c>
      <c r="G847" s="16">
        <v>1</v>
      </c>
      <c r="H847" s="19" t="s">
        <v>4466</v>
      </c>
      <c r="I847" t="str">
        <f t="shared" si="13"/>
        <v>AOP Unisex Raglan Zip Hoodie / 2XL / All print</v>
      </c>
      <c r="J847" s="20" t="s">
        <v>4467</v>
      </c>
      <c r="K847" s="20" t="s">
        <v>4463</v>
      </c>
      <c r="L847" s="20" t="s">
        <v>4464</v>
      </c>
      <c r="M847" s="16"/>
      <c r="O847" s="1" t="s">
        <v>4465</v>
      </c>
      <c r="P847" s="18">
        <v>89701</v>
      </c>
      <c r="Q847" s="16" t="s">
        <v>199</v>
      </c>
      <c r="R847" s="16" t="s">
        <v>35</v>
      </c>
      <c r="S847" s="16">
        <v>7753153170</v>
      </c>
      <c r="T847" s="16" t="s">
        <v>200</v>
      </c>
    </row>
    <row r="848" spans="1:20" ht="13.2" x14ac:dyDescent="0.25">
      <c r="A848" s="29" t="s">
        <v>201</v>
      </c>
      <c r="C848" s="16" t="s">
        <v>61</v>
      </c>
      <c r="D848" s="17" t="s">
        <v>26</v>
      </c>
      <c r="E848" s="16" t="s">
        <v>4468</v>
      </c>
      <c r="F848" s="18" t="s">
        <v>4469</v>
      </c>
      <c r="G848" s="16">
        <v>1</v>
      </c>
      <c r="H848" s="19" t="s">
        <v>4470</v>
      </c>
      <c r="I848" t="str">
        <f t="shared" si="13"/>
        <v>Unisex Joggers / M / Her King</v>
      </c>
      <c r="J848" s="20" t="s">
        <v>2847</v>
      </c>
      <c r="K848" s="20" t="s">
        <v>4471</v>
      </c>
      <c r="L848" s="20" t="s">
        <v>4472</v>
      </c>
      <c r="M848" s="16"/>
      <c r="O848" s="1" t="s">
        <v>4473</v>
      </c>
      <c r="P848" s="18">
        <v>72032</v>
      </c>
      <c r="Q848" s="16" t="s">
        <v>118</v>
      </c>
      <c r="R848" s="16" t="s">
        <v>35</v>
      </c>
      <c r="S848" s="16">
        <v>5012861770</v>
      </c>
      <c r="T848" s="16" t="s">
        <v>119</v>
      </c>
    </row>
    <row r="849" spans="1:20" ht="13.2" hidden="1" x14ac:dyDescent="0.25">
      <c r="A849" s="28" t="s">
        <v>524</v>
      </c>
      <c r="C849" s="16" t="s">
        <v>25</v>
      </c>
      <c r="D849" s="17" t="s">
        <v>26</v>
      </c>
      <c r="E849" s="16" t="s">
        <v>4474</v>
      </c>
      <c r="F849" s="18" t="s">
        <v>4475</v>
      </c>
      <c r="G849" s="16">
        <v>1</v>
      </c>
      <c r="H849" s="19" t="s">
        <v>4476</v>
      </c>
      <c r="I849" t="str">
        <f t="shared" si="13"/>
        <v>2XL / Full Print</v>
      </c>
      <c r="J849" s="20" t="s">
        <v>165</v>
      </c>
      <c r="K849" s="20" t="s">
        <v>4477</v>
      </c>
      <c r="L849" s="20" t="s">
        <v>4478</v>
      </c>
      <c r="M849" s="16"/>
      <c r="O849" s="1" t="s">
        <v>4479</v>
      </c>
      <c r="P849" s="18">
        <v>3055</v>
      </c>
      <c r="Q849" s="16" t="s">
        <v>295</v>
      </c>
      <c r="R849" s="16" t="s">
        <v>35</v>
      </c>
      <c r="S849" s="16">
        <v>6033056940</v>
      </c>
      <c r="T849" s="16" t="s">
        <v>296</v>
      </c>
    </row>
    <row r="850" spans="1:20" ht="13.2" hidden="1" x14ac:dyDescent="0.25">
      <c r="A850" s="21" t="s">
        <v>761</v>
      </c>
      <c r="C850" s="16" t="s">
        <v>61</v>
      </c>
      <c r="D850" s="17" t="s">
        <v>26</v>
      </c>
      <c r="E850" s="16" t="s">
        <v>4480</v>
      </c>
      <c r="F850" s="18" t="s">
        <v>4481</v>
      </c>
      <c r="G850" s="16">
        <v>1</v>
      </c>
      <c r="H850" s="19" t="s">
        <v>4482</v>
      </c>
      <c r="I850" t="str">
        <f t="shared" si="13"/>
        <v>Fleece Hoodie / L / All print</v>
      </c>
      <c r="J850" s="20" t="s">
        <v>4483</v>
      </c>
      <c r="K850" s="20" t="s">
        <v>4484</v>
      </c>
      <c r="L850" s="20" t="s">
        <v>4485</v>
      </c>
      <c r="M850" s="16" t="s">
        <v>3697</v>
      </c>
      <c r="O850" s="1" t="s">
        <v>4486</v>
      </c>
      <c r="P850" s="18">
        <v>55075</v>
      </c>
      <c r="Q850" s="16" t="s">
        <v>963</v>
      </c>
      <c r="R850" s="16" t="s">
        <v>35</v>
      </c>
      <c r="S850" s="16">
        <v>6129138277</v>
      </c>
      <c r="T850" s="16" t="s">
        <v>964</v>
      </c>
    </row>
    <row r="851" spans="1:20" ht="13.2" hidden="1" x14ac:dyDescent="0.25">
      <c r="A851" s="21" t="s">
        <v>761</v>
      </c>
      <c r="C851" s="16" t="s">
        <v>61</v>
      </c>
      <c r="D851" s="17" t="s">
        <v>26</v>
      </c>
      <c r="E851" s="16" t="s">
        <v>4480</v>
      </c>
      <c r="F851" s="18" t="s">
        <v>4481</v>
      </c>
      <c r="G851" s="16">
        <v>1</v>
      </c>
      <c r="H851" s="19" t="s">
        <v>4487</v>
      </c>
      <c r="I851" t="str">
        <f t="shared" si="13"/>
        <v>Fleece Hoodie / XL / All print</v>
      </c>
      <c r="J851" s="20" t="s">
        <v>4488</v>
      </c>
      <c r="K851" s="20" t="s">
        <v>4484</v>
      </c>
      <c r="L851" s="20" t="s">
        <v>4485</v>
      </c>
      <c r="M851" s="16" t="s">
        <v>3697</v>
      </c>
      <c r="O851" s="1" t="s">
        <v>4486</v>
      </c>
      <c r="P851" s="18">
        <v>55075</v>
      </c>
      <c r="Q851" s="16" t="s">
        <v>963</v>
      </c>
      <c r="R851" s="16" t="s">
        <v>35</v>
      </c>
      <c r="S851" s="16">
        <v>6129138277</v>
      </c>
      <c r="T851" s="16" t="s">
        <v>964</v>
      </c>
    </row>
    <row r="852" spans="1:20" ht="13.2" hidden="1" x14ac:dyDescent="0.25">
      <c r="A852" s="21" t="s">
        <v>761</v>
      </c>
      <c r="C852" s="16" t="s">
        <v>25</v>
      </c>
      <c r="D852" s="17" t="s">
        <v>26</v>
      </c>
      <c r="E852" s="16" t="s">
        <v>4489</v>
      </c>
      <c r="F852" s="18" t="s">
        <v>4481</v>
      </c>
      <c r="G852" s="16">
        <v>1</v>
      </c>
      <c r="H852" s="19" t="s">
        <v>4490</v>
      </c>
      <c r="I852" t="str">
        <f t="shared" si="13"/>
        <v>AOP UNISEX HOODIE / L / All Print</v>
      </c>
      <c r="J852" s="20" t="s">
        <v>4491</v>
      </c>
      <c r="K852" s="20" t="s">
        <v>4484</v>
      </c>
      <c r="L852" s="20" t="s">
        <v>4485</v>
      </c>
      <c r="M852" s="16" t="s">
        <v>3697</v>
      </c>
      <c r="O852" s="1" t="s">
        <v>4486</v>
      </c>
      <c r="P852" s="18">
        <v>55075</v>
      </c>
      <c r="Q852" s="16" t="s">
        <v>963</v>
      </c>
      <c r="R852" s="16" t="s">
        <v>35</v>
      </c>
      <c r="S852" s="16">
        <v>6129138277</v>
      </c>
      <c r="T852" s="16" t="s">
        <v>964</v>
      </c>
    </row>
    <row r="853" spans="1:20" ht="13.2" hidden="1" x14ac:dyDescent="0.25">
      <c r="A853" s="32" t="s">
        <v>309</v>
      </c>
      <c r="C853" s="16" t="s">
        <v>25</v>
      </c>
      <c r="D853" s="17" t="s">
        <v>26</v>
      </c>
      <c r="E853" s="16" t="s">
        <v>4492</v>
      </c>
      <c r="F853" s="18" t="s">
        <v>4493</v>
      </c>
      <c r="G853" s="16">
        <v>1</v>
      </c>
      <c r="H853" s="19" t="s">
        <v>4494</v>
      </c>
      <c r="I853" t="str">
        <f t="shared" si="13"/>
        <v>UNISEX HOODIE ZIP-UP / M / All Print</v>
      </c>
      <c r="J853" s="20" t="s">
        <v>4495</v>
      </c>
      <c r="K853" s="20" t="s">
        <v>4496</v>
      </c>
      <c r="L853" s="20" t="s">
        <v>4497</v>
      </c>
      <c r="M853" s="16">
        <v>1</v>
      </c>
      <c r="O853" s="1" t="s">
        <v>480</v>
      </c>
      <c r="P853" s="18">
        <v>2860</v>
      </c>
      <c r="Q853" s="16" t="s">
        <v>481</v>
      </c>
      <c r="R853" s="16" t="s">
        <v>35</v>
      </c>
      <c r="S853" s="16">
        <v>4013163001</v>
      </c>
      <c r="T853" s="16" t="s">
        <v>482</v>
      </c>
    </row>
    <row r="854" spans="1:20" ht="13.2" hidden="1" x14ac:dyDescent="0.25">
      <c r="A854" s="30" t="s">
        <v>120</v>
      </c>
      <c r="C854" s="16" t="s">
        <v>25</v>
      </c>
      <c r="D854" s="17" t="s">
        <v>26</v>
      </c>
      <c r="E854" s="16" t="s">
        <v>4498</v>
      </c>
      <c r="F854" s="18" t="s">
        <v>4499</v>
      </c>
      <c r="G854" s="16">
        <v>1</v>
      </c>
      <c r="H854" s="19" t="s">
        <v>4500</v>
      </c>
      <c r="I854" t="str">
        <f t="shared" si="13"/>
        <v>HOODIE RAGLAN SLEEVE / M / All Print</v>
      </c>
      <c r="J854" s="20" t="s">
        <v>4501</v>
      </c>
      <c r="K854" s="20" t="s">
        <v>4502</v>
      </c>
      <c r="L854" s="20" t="s">
        <v>4503</v>
      </c>
      <c r="M854" s="16"/>
      <c r="O854" s="1" t="s">
        <v>4504</v>
      </c>
      <c r="P854" s="18">
        <v>44410</v>
      </c>
      <c r="Q854" s="16" t="s">
        <v>105</v>
      </c>
      <c r="R854" s="16" t="s">
        <v>35</v>
      </c>
      <c r="S854" s="16">
        <v>5107505659</v>
      </c>
      <c r="T854" s="16" t="s">
        <v>107</v>
      </c>
    </row>
    <row r="855" spans="1:20" ht="13.2" hidden="1" x14ac:dyDescent="0.25">
      <c r="A855" s="30" t="s">
        <v>120</v>
      </c>
      <c r="C855" s="16" t="s">
        <v>61</v>
      </c>
      <c r="D855" s="17" t="s">
        <v>26</v>
      </c>
      <c r="E855" s="16" t="s">
        <v>4505</v>
      </c>
      <c r="F855" s="18" t="s">
        <v>4506</v>
      </c>
      <c r="G855" s="16">
        <v>1</v>
      </c>
      <c r="H855" s="19" t="s">
        <v>4507</v>
      </c>
      <c r="I855" t="str">
        <f t="shared" si="13"/>
        <v>All print / 24 x 24 inch</v>
      </c>
      <c r="J855" s="20" t="s">
        <v>1957</v>
      </c>
      <c r="K855" s="20" t="s">
        <v>4508</v>
      </c>
      <c r="L855" s="20" t="s">
        <v>4509</v>
      </c>
      <c r="M855" s="16" t="s">
        <v>4510</v>
      </c>
      <c r="O855" s="1" t="s">
        <v>705</v>
      </c>
      <c r="P855" s="18">
        <v>34110</v>
      </c>
      <c r="Q855" s="16" t="s">
        <v>46</v>
      </c>
      <c r="R855" s="16" t="s">
        <v>35</v>
      </c>
      <c r="S855" s="16">
        <v>3092565126</v>
      </c>
      <c r="T855" s="16" t="s">
        <v>47</v>
      </c>
    </row>
    <row r="856" spans="1:20" ht="13.2" hidden="1" x14ac:dyDescent="0.25">
      <c r="A856" s="29" t="s">
        <v>86</v>
      </c>
      <c r="C856" s="16" t="s">
        <v>25</v>
      </c>
      <c r="D856" s="17" t="s">
        <v>26</v>
      </c>
      <c r="E856" s="16" t="s">
        <v>4511</v>
      </c>
      <c r="F856" s="18" t="s">
        <v>4512</v>
      </c>
      <c r="G856" s="16">
        <v>1</v>
      </c>
      <c r="H856" s="19" t="s">
        <v>4513</v>
      </c>
      <c r="I856" s="66" t="s">
        <v>4347</v>
      </c>
      <c r="J856" s="20" t="s">
        <v>4514</v>
      </c>
      <c r="K856" s="20" t="s">
        <v>4515</v>
      </c>
      <c r="L856" s="20" t="s">
        <v>4516</v>
      </c>
      <c r="M856" s="16"/>
      <c r="O856" s="1" t="s">
        <v>4517</v>
      </c>
      <c r="P856" s="18">
        <v>61401</v>
      </c>
      <c r="Q856" s="16" t="s">
        <v>69</v>
      </c>
      <c r="R856" s="16" t="s">
        <v>35</v>
      </c>
      <c r="S856" s="16">
        <v>3093384938</v>
      </c>
      <c r="T856" s="16" t="s">
        <v>71</v>
      </c>
    </row>
    <row r="857" spans="1:20" ht="13.2" hidden="1" x14ac:dyDescent="0.25">
      <c r="A857" s="29" t="s">
        <v>86</v>
      </c>
      <c r="C857" s="16" t="s">
        <v>202</v>
      </c>
      <c r="D857" s="17" t="s">
        <v>26</v>
      </c>
      <c r="E857" s="16" t="s">
        <v>4511</v>
      </c>
      <c r="F857" s="18" t="s">
        <v>4512</v>
      </c>
      <c r="G857" s="16">
        <v>1</v>
      </c>
      <c r="H857" s="19" t="s">
        <v>4518</v>
      </c>
      <c r="I857" t="str">
        <f t="shared" ref="I857:I906" si="14">RIGHT(H857,LEN(H857) - (FIND("-",H857) + 1))</f>
        <v>M / Black</v>
      </c>
      <c r="J857" s="20" t="s">
        <v>4519</v>
      </c>
      <c r="K857" s="20" t="s">
        <v>4515</v>
      </c>
      <c r="L857" s="20" t="s">
        <v>4516</v>
      </c>
      <c r="M857" s="16"/>
      <c r="O857" s="1" t="s">
        <v>4517</v>
      </c>
      <c r="P857" s="18">
        <v>61401</v>
      </c>
      <c r="Q857" s="16" t="s">
        <v>69</v>
      </c>
      <c r="R857" s="16" t="s">
        <v>35</v>
      </c>
      <c r="S857" s="16">
        <v>3093384938</v>
      </c>
      <c r="T857" s="16" t="s">
        <v>71</v>
      </c>
    </row>
    <row r="858" spans="1:20" ht="13.2" hidden="1" x14ac:dyDescent="0.25">
      <c r="A858" s="67" t="s">
        <v>110</v>
      </c>
      <c r="C858" s="16" t="s">
        <v>191</v>
      </c>
      <c r="D858" s="17" t="s">
        <v>26</v>
      </c>
      <c r="E858" s="16" t="s">
        <v>4520</v>
      </c>
      <c r="F858" s="18" t="s">
        <v>4521</v>
      </c>
      <c r="G858" s="16">
        <v>1</v>
      </c>
      <c r="H858" s="19" t="s">
        <v>1873</v>
      </c>
      <c r="I858" t="str">
        <f t="shared" si="14"/>
        <v>16X24in / All Print</v>
      </c>
      <c r="J858" s="20" t="s">
        <v>866</v>
      </c>
      <c r="K858" s="20" t="s">
        <v>4522</v>
      </c>
      <c r="L858" s="20" t="s">
        <v>4523</v>
      </c>
      <c r="M858" s="16"/>
      <c r="O858" s="1" t="s">
        <v>4524</v>
      </c>
      <c r="P858" s="18">
        <v>33542</v>
      </c>
      <c r="Q858" s="16" t="s">
        <v>46</v>
      </c>
      <c r="R858" s="16" t="s">
        <v>35</v>
      </c>
      <c r="S858" s="16" t="s">
        <v>4525</v>
      </c>
      <c r="T858" s="16" t="s">
        <v>47</v>
      </c>
    </row>
    <row r="859" spans="1:20" ht="13.2" hidden="1" x14ac:dyDescent="0.25">
      <c r="A859" s="30" t="s">
        <v>120</v>
      </c>
      <c r="C859" s="16" t="s">
        <v>25</v>
      </c>
      <c r="D859" s="17" t="s">
        <v>26</v>
      </c>
      <c r="E859" s="16" t="s">
        <v>4526</v>
      </c>
      <c r="F859" s="18" t="s">
        <v>4527</v>
      </c>
      <c r="G859" s="16">
        <v>1</v>
      </c>
      <c r="H859" s="19" t="s">
        <v>4528</v>
      </c>
      <c r="I859" t="str">
        <f t="shared" si="14"/>
        <v>All print / 34 inches / Spare Tire Cover</v>
      </c>
      <c r="J859" s="20" t="s">
        <v>158</v>
      </c>
      <c r="K859" s="20" t="s">
        <v>4529</v>
      </c>
      <c r="L859" s="20" t="s">
        <v>4530</v>
      </c>
      <c r="M859" s="16" t="s">
        <v>4531</v>
      </c>
      <c r="O859" s="1" t="s">
        <v>4532</v>
      </c>
      <c r="P859" s="18">
        <v>69103</v>
      </c>
      <c r="Q859" s="16" t="s">
        <v>722</v>
      </c>
      <c r="R859" s="16" t="s">
        <v>35</v>
      </c>
      <c r="S859" s="16">
        <v>3085326660</v>
      </c>
      <c r="T859" s="16" t="s">
        <v>723</v>
      </c>
    </row>
    <row r="860" spans="1:20" ht="13.2" hidden="1" x14ac:dyDescent="0.25">
      <c r="A860" s="67" t="s">
        <v>24</v>
      </c>
      <c r="C860" s="16" t="s">
        <v>61</v>
      </c>
      <c r="D860" s="17" t="s">
        <v>26</v>
      </c>
      <c r="E860" s="16" t="s">
        <v>4533</v>
      </c>
      <c r="F860" s="18" t="s">
        <v>4534</v>
      </c>
      <c r="G860" s="16">
        <v>1</v>
      </c>
      <c r="H860" s="19" t="s">
        <v>753</v>
      </c>
      <c r="I860" t="str">
        <f t="shared" si="14"/>
        <v>AOP Unisex Raglan Hoodie / L / Navy</v>
      </c>
      <c r="J860" s="20" t="s">
        <v>754</v>
      </c>
      <c r="K860" s="20" t="s">
        <v>4535</v>
      </c>
      <c r="L860" s="20" t="s">
        <v>4536</v>
      </c>
      <c r="M860" s="16"/>
      <c r="O860" s="1" t="s">
        <v>4537</v>
      </c>
      <c r="P860" s="18">
        <v>21040</v>
      </c>
      <c r="Q860" s="16" t="s">
        <v>636</v>
      </c>
      <c r="R860" s="16" t="s">
        <v>35</v>
      </c>
      <c r="S860" s="16">
        <v>4107769611</v>
      </c>
      <c r="T860" s="16" t="s">
        <v>637</v>
      </c>
    </row>
    <row r="861" spans="1:20" ht="13.2" hidden="1" x14ac:dyDescent="0.25">
      <c r="A861" s="67" t="s">
        <v>24</v>
      </c>
      <c r="C861" s="16" t="s">
        <v>61</v>
      </c>
      <c r="D861" s="17" t="s">
        <v>26</v>
      </c>
      <c r="E861" s="16" t="s">
        <v>4533</v>
      </c>
      <c r="F861" s="18" t="s">
        <v>4534</v>
      </c>
      <c r="G861" s="16">
        <v>1</v>
      </c>
      <c r="H861" s="19" t="s">
        <v>759</v>
      </c>
      <c r="I861" t="str">
        <f t="shared" si="14"/>
        <v>AOP Unisex Joggers / L / Navy</v>
      </c>
      <c r="J861" s="20" t="s">
        <v>754</v>
      </c>
      <c r="K861" s="20" t="s">
        <v>4535</v>
      </c>
      <c r="L861" s="20" t="s">
        <v>4536</v>
      </c>
      <c r="M861" s="16"/>
      <c r="O861" s="1" t="s">
        <v>4537</v>
      </c>
      <c r="P861" s="18">
        <v>21040</v>
      </c>
      <c r="Q861" s="16" t="s">
        <v>636</v>
      </c>
      <c r="R861" s="16" t="s">
        <v>35</v>
      </c>
      <c r="S861" s="16">
        <v>4107769611</v>
      </c>
      <c r="T861" s="16" t="s">
        <v>637</v>
      </c>
    </row>
    <row r="862" spans="1:20" ht="13.2" hidden="1" x14ac:dyDescent="0.25">
      <c r="A862" s="28" t="s">
        <v>524</v>
      </c>
      <c r="C862" s="16" t="s">
        <v>25</v>
      </c>
      <c r="D862" s="17" t="s">
        <v>26</v>
      </c>
      <c r="E862" s="16" t="s">
        <v>4538</v>
      </c>
      <c r="F862" s="18" t="s">
        <v>4539</v>
      </c>
      <c r="G862" s="16">
        <v>1</v>
      </c>
      <c r="H862" s="19" t="s">
        <v>4540</v>
      </c>
      <c r="I862" t="str">
        <f t="shared" si="14"/>
        <v>All print / 32 inches</v>
      </c>
      <c r="J862" s="20" t="s">
        <v>158</v>
      </c>
      <c r="K862" s="20" t="s">
        <v>4541</v>
      </c>
      <c r="L862" s="16" t="s">
        <v>4542</v>
      </c>
      <c r="M862" s="1">
        <v>513</v>
      </c>
      <c r="N862" s="1"/>
      <c r="O862" s="18" t="s">
        <v>3585</v>
      </c>
      <c r="P862" s="16">
        <v>77469</v>
      </c>
      <c r="Q862" s="16" t="s">
        <v>151</v>
      </c>
      <c r="R862" s="16" t="s">
        <v>35</v>
      </c>
      <c r="S862" s="16">
        <v>8324592881</v>
      </c>
      <c r="T862" s="1" t="s">
        <v>152</v>
      </c>
    </row>
    <row r="863" spans="1:20" ht="13.2" hidden="1" x14ac:dyDescent="0.25">
      <c r="A863" s="63" t="s">
        <v>120</v>
      </c>
      <c r="C863" s="16" t="s">
        <v>25</v>
      </c>
      <c r="D863" s="17" t="s">
        <v>26</v>
      </c>
      <c r="E863" s="16" t="s">
        <v>4538</v>
      </c>
      <c r="F863" s="18" t="s">
        <v>4539</v>
      </c>
      <c r="G863" s="16">
        <v>1</v>
      </c>
      <c r="H863" s="19" t="s">
        <v>2879</v>
      </c>
      <c r="I863" t="str">
        <f t="shared" si="14"/>
        <v>All print / 32 inches / Spare Tire Cover</v>
      </c>
      <c r="J863" s="20" t="s">
        <v>158</v>
      </c>
      <c r="K863" s="20" t="s">
        <v>4541</v>
      </c>
      <c r="L863" s="16" t="s">
        <v>4542</v>
      </c>
      <c r="M863" s="1">
        <v>513</v>
      </c>
      <c r="N863" s="1"/>
      <c r="O863" s="18" t="s">
        <v>3585</v>
      </c>
      <c r="P863" s="16">
        <v>77469</v>
      </c>
      <c r="Q863" s="16" t="s">
        <v>151</v>
      </c>
      <c r="R863" s="16" t="s">
        <v>35</v>
      </c>
      <c r="S863" s="16">
        <v>8324592881</v>
      </c>
      <c r="T863" s="1" t="s">
        <v>152</v>
      </c>
    </row>
    <row r="864" spans="1:20" ht="13.2" hidden="1" x14ac:dyDescent="0.25">
      <c r="A864" s="63" t="s">
        <v>120</v>
      </c>
      <c r="C864" s="16" t="s">
        <v>25</v>
      </c>
      <c r="D864" s="17" t="s">
        <v>26</v>
      </c>
      <c r="E864" s="16" t="s">
        <v>4538</v>
      </c>
      <c r="F864" s="18" t="s">
        <v>4539</v>
      </c>
      <c r="G864" s="16">
        <v>1</v>
      </c>
      <c r="H864" s="19" t="s">
        <v>4543</v>
      </c>
      <c r="I864" t="str">
        <f t="shared" si="14"/>
        <v>All print / 30 inches</v>
      </c>
      <c r="J864" s="20" t="s">
        <v>158</v>
      </c>
      <c r="K864" s="20" t="s">
        <v>4541</v>
      </c>
      <c r="L864" s="16" t="s">
        <v>4542</v>
      </c>
      <c r="M864" s="1">
        <v>513</v>
      </c>
      <c r="N864" s="1"/>
      <c r="O864" s="18" t="s">
        <v>3585</v>
      </c>
      <c r="P864" s="16">
        <v>77469</v>
      </c>
      <c r="Q864" s="16" t="s">
        <v>151</v>
      </c>
      <c r="R864" s="16" t="s">
        <v>35</v>
      </c>
      <c r="S864" s="16">
        <v>8324592881</v>
      </c>
      <c r="T864" s="1" t="s">
        <v>152</v>
      </c>
    </row>
    <row r="865" spans="1:20" ht="13.2" hidden="1" x14ac:dyDescent="0.25">
      <c r="A865" s="63" t="s">
        <v>120</v>
      </c>
      <c r="C865" s="16" t="s">
        <v>191</v>
      </c>
      <c r="D865" s="17" t="s">
        <v>26</v>
      </c>
      <c r="E865" s="16" t="s">
        <v>4544</v>
      </c>
      <c r="F865" s="18" t="s">
        <v>4545</v>
      </c>
      <c r="G865" s="16">
        <v>1</v>
      </c>
      <c r="H865" s="19" t="s">
        <v>1608</v>
      </c>
      <c r="I865" t="str">
        <f t="shared" si="14"/>
        <v>60x80 in</v>
      </c>
      <c r="J865" s="20" t="s">
        <v>452</v>
      </c>
      <c r="K865" s="20" t="s">
        <v>4546</v>
      </c>
      <c r="L865" s="16" t="s">
        <v>4547</v>
      </c>
      <c r="N865" s="1"/>
      <c r="O865" s="18" t="s">
        <v>4548</v>
      </c>
      <c r="P865" s="16">
        <v>98391</v>
      </c>
      <c r="Q865" s="16" t="s">
        <v>189</v>
      </c>
      <c r="R865" s="16" t="s">
        <v>35</v>
      </c>
      <c r="S865" s="16">
        <v>2533353657</v>
      </c>
      <c r="T865" s="1" t="s">
        <v>190</v>
      </c>
    </row>
    <row r="866" spans="1:20" ht="13.2" hidden="1" x14ac:dyDescent="0.25">
      <c r="A866" s="63" t="s">
        <v>120</v>
      </c>
      <c r="C866" s="16" t="s">
        <v>191</v>
      </c>
      <c r="D866" s="17" t="s">
        <v>26</v>
      </c>
      <c r="E866" s="16" t="s">
        <v>4544</v>
      </c>
      <c r="F866" s="18" t="s">
        <v>4545</v>
      </c>
      <c r="G866" s="16">
        <v>1</v>
      </c>
      <c r="H866" s="19" t="s">
        <v>3007</v>
      </c>
      <c r="I866" t="str">
        <f t="shared" si="14"/>
        <v>50x60 in</v>
      </c>
      <c r="J866" s="20" t="s">
        <v>686</v>
      </c>
      <c r="K866" s="20" t="s">
        <v>4546</v>
      </c>
      <c r="L866" s="16" t="s">
        <v>4547</v>
      </c>
      <c r="N866" s="1"/>
      <c r="O866" s="18" t="s">
        <v>4548</v>
      </c>
      <c r="P866" s="16">
        <v>98391</v>
      </c>
      <c r="Q866" s="16" t="s">
        <v>189</v>
      </c>
      <c r="R866" s="16" t="s">
        <v>35</v>
      </c>
      <c r="S866" s="16">
        <v>2533353657</v>
      </c>
      <c r="T866" s="1" t="s">
        <v>190</v>
      </c>
    </row>
    <row r="867" spans="1:20" ht="13.2" hidden="1" x14ac:dyDescent="0.25">
      <c r="A867" s="29" t="s">
        <v>86</v>
      </c>
      <c r="C867" s="16" t="s">
        <v>202</v>
      </c>
      <c r="D867" s="17" t="s">
        <v>26</v>
      </c>
      <c r="E867" s="16" t="s">
        <v>4549</v>
      </c>
      <c r="F867" s="18" t="s">
        <v>4550</v>
      </c>
      <c r="G867" s="16">
        <v>1</v>
      </c>
      <c r="H867" s="19" t="s">
        <v>1740</v>
      </c>
      <c r="I867" t="str">
        <f t="shared" si="14"/>
        <v>L / Full print</v>
      </c>
      <c r="J867" s="20" t="s">
        <v>1741</v>
      </c>
      <c r="K867" s="20" t="s">
        <v>4551</v>
      </c>
      <c r="L867" s="16" t="s">
        <v>4552</v>
      </c>
      <c r="N867" s="1"/>
      <c r="O867" s="18" t="s">
        <v>4553</v>
      </c>
      <c r="P867" s="16">
        <v>92584</v>
      </c>
      <c r="Q867" s="16" t="s">
        <v>546</v>
      </c>
      <c r="R867" s="16" t="s">
        <v>35</v>
      </c>
      <c r="S867" s="16">
        <v>4242052344</v>
      </c>
      <c r="T867" s="1" t="s">
        <v>547</v>
      </c>
    </row>
    <row r="868" spans="1:20" ht="13.2" hidden="1" x14ac:dyDescent="0.25">
      <c r="A868" s="21" t="s">
        <v>4554</v>
      </c>
      <c r="C868" s="16" t="s">
        <v>4025</v>
      </c>
      <c r="D868" s="17" t="s">
        <v>26</v>
      </c>
      <c r="E868" s="16" t="s">
        <v>4555</v>
      </c>
      <c r="F868" s="18" t="s">
        <v>4556</v>
      </c>
      <c r="G868" s="16">
        <v>1</v>
      </c>
      <c r="H868" s="19" t="s">
        <v>4557</v>
      </c>
      <c r="I868" t="str">
        <f t="shared" si="14"/>
        <v>HOODIE RAGLAN SLEEVE / XL / All Print</v>
      </c>
      <c r="J868" s="20" t="s">
        <v>4558</v>
      </c>
      <c r="K868" s="20" t="s">
        <v>4559</v>
      </c>
      <c r="L868" s="16" t="s">
        <v>4560</v>
      </c>
      <c r="N868" s="1"/>
      <c r="O868" s="18" t="s">
        <v>4561</v>
      </c>
      <c r="P868" s="16">
        <v>23356</v>
      </c>
      <c r="Q868" s="16" t="s">
        <v>169</v>
      </c>
      <c r="R868" s="16" t="s">
        <v>35</v>
      </c>
      <c r="S868" s="16">
        <v>7578945441</v>
      </c>
      <c r="T868" s="1" t="s">
        <v>170</v>
      </c>
    </row>
    <row r="869" spans="1:20" ht="13.2" hidden="1" x14ac:dyDescent="0.25">
      <c r="A869" s="21" t="s">
        <v>4554</v>
      </c>
      <c r="C869" s="16" t="s">
        <v>4025</v>
      </c>
      <c r="D869" s="17" t="s">
        <v>26</v>
      </c>
      <c r="E869" s="16" t="s">
        <v>4555</v>
      </c>
      <c r="F869" s="18" t="s">
        <v>4556</v>
      </c>
      <c r="G869" s="16">
        <v>1</v>
      </c>
      <c r="H869" s="19" t="s">
        <v>4562</v>
      </c>
      <c r="I869" t="str">
        <f t="shared" si="14"/>
        <v>LEGGING / XL / All Print</v>
      </c>
      <c r="J869" s="20" t="s">
        <v>4563</v>
      </c>
      <c r="K869" s="20" t="s">
        <v>4559</v>
      </c>
      <c r="L869" s="16" t="s">
        <v>4560</v>
      </c>
      <c r="N869" s="1"/>
      <c r="O869" s="18" t="s">
        <v>4561</v>
      </c>
      <c r="P869" s="16">
        <v>23356</v>
      </c>
      <c r="Q869" s="16" t="s">
        <v>169</v>
      </c>
      <c r="R869" s="16" t="s">
        <v>35</v>
      </c>
      <c r="S869" s="16">
        <v>7578945441</v>
      </c>
      <c r="T869" s="1" t="s">
        <v>170</v>
      </c>
    </row>
    <row r="870" spans="1:20" ht="13.2" hidden="1" x14ac:dyDescent="0.25">
      <c r="A870" s="29" t="s">
        <v>86</v>
      </c>
      <c r="C870" s="16" t="s">
        <v>25</v>
      </c>
      <c r="D870" s="17" t="s">
        <v>26</v>
      </c>
      <c r="E870" s="16" t="s">
        <v>4564</v>
      </c>
      <c r="F870" s="18" t="s">
        <v>4565</v>
      </c>
      <c r="G870" s="16">
        <v>1</v>
      </c>
      <c r="H870" s="19" t="s">
        <v>4566</v>
      </c>
      <c r="I870" t="str">
        <f t="shared" si="14"/>
        <v>HOODIE RAGLAN SLEEVE / XL / All Print</v>
      </c>
      <c r="J870" s="20" t="s">
        <v>2663</v>
      </c>
      <c r="K870" s="20" t="s">
        <v>4567</v>
      </c>
      <c r="L870" s="16" t="s">
        <v>4568</v>
      </c>
      <c r="N870" s="1"/>
      <c r="O870" s="18" t="s">
        <v>4569</v>
      </c>
      <c r="P870" s="16">
        <v>95205</v>
      </c>
      <c r="Q870" s="16" t="s">
        <v>546</v>
      </c>
      <c r="R870" s="16" t="s">
        <v>35</v>
      </c>
      <c r="S870" s="16">
        <v>2094222654</v>
      </c>
      <c r="T870" s="1" t="s">
        <v>547</v>
      </c>
    </row>
    <row r="871" spans="1:20" ht="13.2" hidden="1" x14ac:dyDescent="0.25">
      <c r="A871" s="29" t="s">
        <v>86</v>
      </c>
      <c r="C871" s="16" t="s">
        <v>25</v>
      </c>
      <c r="D871" s="17" t="s">
        <v>26</v>
      </c>
      <c r="E871" s="16" t="s">
        <v>4564</v>
      </c>
      <c r="F871" s="18" t="s">
        <v>4565</v>
      </c>
      <c r="G871" s="16">
        <v>1</v>
      </c>
      <c r="H871" s="19" t="s">
        <v>4570</v>
      </c>
      <c r="I871" t="str">
        <f t="shared" si="14"/>
        <v>HOODIE RAGLAN SLEEVE / XL / All Print</v>
      </c>
      <c r="J871" s="20" t="s">
        <v>2663</v>
      </c>
      <c r="K871" s="20" t="s">
        <v>4567</v>
      </c>
      <c r="L871" s="16" t="s">
        <v>4568</v>
      </c>
      <c r="N871" s="1"/>
      <c r="O871" s="18" t="s">
        <v>4569</v>
      </c>
      <c r="P871" s="16">
        <v>95205</v>
      </c>
      <c r="Q871" s="16" t="s">
        <v>546</v>
      </c>
      <c r="R871" s="16" t="s">
        <v>35</v>
      </c>
      <c r="S871" s="16">
        <v>2094222654</v>
      </c>
      <c r="T871" s="1" t="s">
        <v>547</v>
      </c>
    </row>
    <row r="872" spans="1:20" ht="13.2" hidden="1" x14ac:dyDescent="0.25">
      <c r="A872" s="21" t="s">
        <v>548</v>
      </c>
      <c r="C872" s="16" t="s">
        <v>25</v>
      </c>
      <c r="D872" s="17" t="s">
        <v>26</v>
      </c>
      <c r="E872" s="16" t="s">
        <v>4571</v>
      </c>
      <c r="F872" s="18" t="s">
        <v>4572</v>
      </c>
      <c r="G872" s="16">
        <v>1</v>
      </c>
      <c r="H872" s="19" t="s">
        <v>4573</v>
      </c>
      <c r="I872" t="str">
        <f t="shared" si="14"/>
        <v>legging 3D - HOODIE RAGLAN SLEEVE / M / All Print</v>
      </c>
      <c r="J872" s="20" t="s">
        <v>4514</v>
      </c>
      <c r="K872" s="20" t="s">
        <v>4574</v>
      </c>
      <c r="L872" s="16" t="s">
        <v>4575</v>
      </c>
      <c r="N872" s="1"/>
      <c r="O872" s="18" t="s">
        <v>4576</v>
      </c>
      <c r="P872" s="16">
        <v>43152</v>
      </c>
      <c r="Q872" s="16" t="s">
        <v>105</v>
      </c>
      <c r="R872" s="16" t="s">
        <v>35</v>
      </c>
      <c r="S872" s="16">
        <v>7404129644</v>
      </c>
      <c r="T872" s="1" t="s">
        <v>107</v>
      </c>
    </row>
    <row r="873" spans="1:20" ht="13.2" hidden="1" x14ac:dyDescent="0.25">
      <c r="A873" s="28" t="s">
        <v>524</v>
      </c>
      <c r="C873" s="16" t="s">
        <v>25</v>
      </c>
      <c r="D873" s="17" t="s">
        <v>26</v>
      </c>
      <c r="E873" s="16" t="s">
        <v>4577</v>
      </c>
      <c r="F873" s="18" t="s">
        <v>4578</v>
      </c>
      <c r="G873" s="16">
        <v>1</v>
      </c>
      <c r="H873" s="19" t="s">
        <v>4579</v>
      </c>
      <c r="I873" t="str">
        <f t="shared" si="14"/>
        <v>Hawaiian shirt / L / Full Print</v>
      </c>
      <c r="J873" s="20">
        <v>6841860128922</v>
      </c>
      <c r="K873" s="20" t="s">
        <v>4580</v>
      </c>
      <c r="L873" s="16" t="s">
        <v>4581</v>
      </c>
      <c r="N873" s="1"/>
      <c r="O873" s="18" t="s">
        <v>4582</v>
      </c>
      <c r="P873" s="16">
        <v>12134</v>
      </c>
      <c r="Q873" s="16" t="s">
        <v>305</v>
      </c>
      <c r="R873" s="16" t="s">
        <v>35</v>
      </c>
      <c r="S873" s="16">
        <v>5187741231</v>
      </c>
      <c r="T873" s="1" t="s">
        <v>306</v>
      </c>
    </row>
    <row r="874" spans="1:20" ht="13.2" x14ac:dyDescent="0.25">
      <c r="A874" s="29" t="s">
        <v>201</v>
      </c>
      <c r="C874" s="16" t="s">
        <v>25</v>
      </c>
      <c r="D874" s="17" t="s">
        <v>26</v>
      </c>
      <c r="E874" s="16" t="s">
        <v>4583</v>
      </c>
      <c r="F874" s="18" t="s">
        <v>4584</v>
      </c>
      <c r="G874" s="16">
        <v>1</v>
      </c>
      <c r="H874" s="19" t="s">
        <v>2282</v>
      </c>
      <c r="I874" t="str">
        <f t="shared" si="14"/>
        <v>Joggers 3D #181221Xh - AOP Unisex Raglan Hoodie / 2XL / All Print</v>
      </c>
      <c r="J874" s="20" t="s">
        <v>2283</v>
      </c>
      <c r="K874" s="20" t="s">
        <v>4585</v>
      </c>
      <c r="L874" s="16" t="s">
        <v>4586</v>
      </c>
      <c r="M874" s="1">
        <v>104</v>
      </c>
      <c r="N874" s="1"/>
      <c r="O874" s="18" t="s">
        <v>3676</v>
      </c>
      <c r="P874" s="16">
        <v>38125</v>
      </c>
      <c r="Q874" s="16" t="s">
        <v>211</v>
      </c>
      <c r="R874" s="16" t="s">
        <v>35</v>
      </c>
      <c r="S874" s="16">
        <v>8505334539</v>
      </c>
      <c r="T874" s="1" t="s">
        <v>212</v>
      </c>
    </row>
    <row r="875" spans="1:20" ht="13.2" x14ac:dyDescent="0.25">
      <c r="A875" s="29" t="s">
        <v>201</v>
      </c>
      <c r="C875" s="16" t="s">
        <v>25</v>
      </c>
      <c r="D875" s="17" t="s">
        <v>26</v>
      </c>
      <c r="E875" s="16" t="s">
        <v>4587</v>
      </c>
      <c r="F875" s="18" t="s">
        <v>4588</v>
      </c>
      <c r="G875" s="16">
        <v>1</v>
      </c>
      <c r="H875" s="19" t="s">
        <v>4589</v>
      </c>
      <c r="I875" t="str">
        <f t="shared" si="14"/>
        <v>L / Hawaiian Shirt (NO SHORT)</v>
      </c>
      <c r="J875" s="20" t="s">
        <v>4590</v>
      </c>
      <c r="K875" s="20" t="s">
        <v>4591</v>
      </c>
      <c r="L875" s="16" t="s">
        <v>4592</v>
      </c>
      <c r="N875" s="1"/>
      <c r="O875" s="18" t="s">
        <v>901</v>
      </c>
      <c r="P875" s="16">
        <v>80120</v>
      </c>
      <c r="Q875" s="16" t="s">
        <v>430</v>
      </c>
      <c r="R875" s="16" t="s">
        <v>35</v>
      </c>
      <c r="S875" s="16" t="s">
        <v>4593</v>
      </c>
      <c r="T875" s="1" t="s">
        <v>432</v>
      </c>
    </row>
    <row r="876" spans="1:20" ht="13.2" x14ac:dyDescent="0.25">
      <c r="A876" s="29" t="s">
        <v>201</v>
      </c>
      <c r="C876" s="16" t="s">
        <v>25</v>
      </c>
      <c r="D876" s="17" t="s">
        <v>26</v>
      </c>
      <c r="E876" s="16" t="s">
        <v>4587</v>
      </c>
      <c r="F876" s="18" t="s">
        <v>4588</v>
      </c>
      <c r="G876" s="16">
        <v>1</v>
      </c>
      <c r="H876" s="19" t="s">
        <v>4594</v>
      </c>
      <c r="I876" t="str">
        <f t="shared" si="14"/>
        <v>L / Hawaiian Short (NO SHIRT)</v>
      </c>
      <c r="J876" s="20" t="s">
        <v>4595</v>
      </c>
      <c r="K876" s="20" t="s">
        <v>4591</v>
      </c>
      <c r="L876" s="16" t="s">
        <v>4592</v>
      </c>
      <c r="N876" s="1"/>
      <c r="O876" s="18" t="s">
        <v>901</v>
      </c>
      <c r="P876" s="16">
        <v>80120</v>
      </c>
      <c r="Q876" s="16" t="s">
        <v>430</v>
      </c>
      <c r="R876" s="16" t="s">
        <v>35</v>
      </c>
      <c r="S876" s="16" t="s">
        <v>4593</v>
      </c>
      <c r="T876" s="1" t="s">
        <v>432</v>
      </c>
    </row>
    <row r="877" spans="1:20" ht="13.2" hidden="1" x14ac:dyDescent="0.25">
      <c r="A877" s="63" t="s">
        <v>120</v>
      </c>
      <c r="C877" s="16" t="s">
        <v>25</v>
      </c>
      <c r="D877" s="17" t="s">
        <v>26</v>
      </c>
      <c r="E877" s="16" t="s">
        <v>4596</v>
      </c>
      <c r="F877" s="18" t="s">
        <v>4597</v>
      </c>
      <c r="G877" s="16">
        <v>1</v>
      </c>
      <c r="H877" s="19" t="s">
        <v>4598</v>
      </c>
      <c r="I877" t="str">
        <f t="shared" si="14"/>
        <v>hirt 2D #KV - XL / Full Print</v>
      </c>
      <c r="J877" s="20" t="s">
        <v>4599</v>
      </c>
      <c r="K877" s="20" t="s">
        <v>4600</v>
      </c>
      <c r="L877" s="16" t="s">
        <v>4601</v>
      </c>
      <c r="N877" s="1"/>
      <c r="O877" s="18" t="s">
        <v>4602</v>
      </c>
      <c r="P877" s="16">
        <v>53027</v>
      </c>
      <c r="Q877" s="16" t="s">
        <v>1115</v>
      </c>
      <c r="R877" s="16" t="s">
        <v>35</v>
      </c>
      <c r="S877" s="16">
        <v>2626894465</v>
      </c>
      <c r="T877" s="1" t="s">
        <v>1116</v>
      </c>
    </row>
    <row r="878" spans="1:20" ht="13.2" hidden="1" x14ac:dyDescent="0.25">
      <c r="A878" s="63" t="s">
        <v>120</v>
      </c>
      <c r="C878" s="16" t="s">
        <v>202</v>
      </c>
      <c r="D878" s="17" t="s">
        <v>26</v>
      </c>
      <c r="E878" s="16" t="s">
        <v>4603</v>
      </c>
      <c r="F878" s="18" t="s">
        <v>4604</v>
      </c>
      <c r="G878" s="16">
        <v>1</v>
      </c>
      <c r="H878" s="19" t="s">
        <v>4605</v>
      </c>
      <c r="I878" t="str">
        <f t="shared" si="14"/>
        <v>20 oz / All print</v>
      </c>
      <c r="J878" s="20" t="s">
        <v>718</v>
      </c>
      <c r="K878" s="20" t="s">
        <v>4606</v>
      </c>
      <c r="L878" s="16" t="s">
        <v>4607</v>
      </c>
      <c r="N878" s="1"/>
      <c r="O878" s="18" t="s">
        <v>4608</v>
      </c>
      <c r="P878" s="16">
        <v>99577</v>
      </c>
      <c r="Q878" s="16" t="s">
        <v>4609</v>
      </c>
      <c r="R878" s="16" t="s">
        <v>35</v>
      </c>
      <c r="S878" s="16">
        <v>9077272724</v>
      </c>
      <c r="T878" s="1" t="s">
        <v>4610</v>
      </c>
    </row>
    <row r="879" spans="1:20" ht="13.2" hidden="1" x14ac:dyDescent="0.25">
      <c r="A879" s="63" t="s">
        <v>120</v>
      </c>
      <c r="C879" s="16" t="s">
        <v>202</v>
      </c>
      <c r="D879" s="17" t="s">
        <v>26</v>
      </c>
      <c r="E879" s="16" t="s">
        <v>4603</v>
      </c>
      <c r="F879" s="18" t="s">
        <v>4604</v>
      </c>
      <c r="G879" s="16">
        <v>1</v>
      </c>
      <c r="H879" s="19" t="s">
        <v>4605</v>
      </c>
      <c r="I879" t="str">
        <f t="shared" si="14"/>
        <v>20 oz / All print</v>
      </c>
      <c r="J879" s="20" t="s">
        <v>718</v>
      </c>
      <c r="K879" s="20" t="s">
        <v>4606</v>
      </c>
      <c r="L879" s="16" t="s">
        <v>4607</v>
      </c>
      <c r="N879" s="1"/>
      <c r="O879" s="18" t="s">
        <v>4608</v>
      </c>
      <c r="P879" s="16">
        <v>99577</v>
      </c>
      <c r="Q879" s="16" t="s">
        <v>4609</v>
      </c>
      <c r="R879" s="16" t="s">
        <v>35</v>
      </c>
      <c r="S879" s="16">
        <v>9077272724</v>
      </c>
      <c r="T879" s="1" t="s">
        <v>4610</v>
      </c>
    </row>
    <row r="880" spans="1:20" ht="13.2" hidden="1" x14ac:dyDescent="0.25">
      <c r="A880" s="67" t="s">
        <v>4611</v>
      </c>
      <c r="C880" s="16" t="s">
        <v>61</v>
      </c>
      <c r="D880" s="17" t="s">
        <v>26</v>
      </c>
      <c r="E880" s="16" t="s">
        <v>4612</v>
      </c>
      <c r="F880" s="18" t="s">
        <v>4613</v>
      </c>
      <c r="G880" s="16">
        <v>1</v>
      </c>
      <c r="H880" s="19" t="s">
        <v>4614</v>
      </c>
      <c r="I880" t="str">
        <f t="shared" si="14"/>
        <v>One size / All print</v>
      </c>
      <c r="J880" s="20">
        <v>7003670511770</v>
      </c>
      <c r="K880" s="20" t="s">
        <v>4615</v>
      </c>
      <c r="L880" s="16" t="s">
        <v>4616</v>
      </c>
      <c r="N880" s="1"/>
      <c r="O880" s="18" t="s">
        <v>4617</v>
      </c>
      <c r="P880" s="16">
        <v>79938</v>
      </c>
      <c r="Q880" s="16" t="s">
        <v>151</v>
      </c>
      <c r="R880" s="16" t="s">
        <v>35</v>
      </c>
      <c r="S880" s="16">
        <v>9156377914</v>
      </c>
      <c r="T880" s="1" t="s">
        <v>152</v>
      </c>
    </row>
    <row r="881" spans="1:20" ht="13.2" hidden="1" x14ac:dyDescent="0.25">
      <c r="A881" s="67" t="s">
        <v>4611</v>
      </c>
      <c r="C881" s="16" t="s">
        <v>61</v>
      </c>
      <c r="D881" s="17" t="s">
        <v>26</v>
      </c>
      <c r="E881" s="16" t="s">
        <v>4612</v>
      </c>
      <c r="F881" s="18" t="s">
        <v>4613</v>
      </c>
      <c r="G881" s="16">
        <v>1</v>
      </c>
      <c r="H881" s="19" t="s">
        <v>4618</v>
      </c>
      <c r="I881" t="str">
        <f t="shared" si="14"/>
        <v>One size / All print</v>
      </c>
      <c r="J881" s="20">
        <v>7003670511770</v>
      </c>
      <c r="K881" s="20" t="s">
        <v>4615</v>
      </c>
      <c r="L881" s="16" t="s">
        <v>4616</v>
      </c>
      <c r="N881" s="1"/>
      <c r="O881" s="18" t="s">
        <v>4617</v>
      </c>
      <c r="P881" s="16">
        <v>79938</v>
      </c>
      <c r="Q881" s="16" t="s">
        <v>151</v>
      </c>
      <c r="R881" s="16" t="s">
        <v>35</v>
      </c>
      <c r="S881" s="16">
        <v>9156377914</v>
      </c>
      <c r="T881" s="1" t="s">
        <v>152</v>
      </c>
    </row>
    <row r="882" spans="1:20" ht="13.2" hidden="1" x14ac:dyDescent="0.25">
      <c r="A882" s="21" t="s">
        <v>38</v>
      </c>
      <c r="C882" s="16" t="s">
        <v>25</v>
      </c>
      <c r="D882" s="17" t="s">
        <v>26</v>
      </c>
      <c r="E882" s="16" t="s">
        <v>4619</v>
      </c>
      <c r="F882" s="18" t="s">
        <v>4620</v>
      </c>
      <c r="G882" s="16">
        <v>1</v>
      </c>
      <c r="H882" s="19" t="s">
        <v>4621</v>
      </c>
      <c r="I882" t="str">
        <f t="shared" si="14"/>
        <v>AOP Unisex Raglan Hoodie / 2XL / All print</v>
      </c>
      <c r="J882" s="20" t="s">
        <v>42</v>
      </c>
      <c r="K882" s="20" t="s">
        <v>4622</v>
      </c>
      <c r="L882" s="16" t="s">
        <v>4623</v>
      </c>
      <c r="N882" s="1"/>
      <c r="O882" s="18" t="s">
        <v>925</v>
      </c>
      <c r="P882" s="16">
        <v>57042</v>
      </c>
      <c r="Q882" s="16" t="s">
        <v>2733</v>
      </c>
      <c r="R882" s="16" t="s">
        <v>35</v>
      </c>
      <c r="S882" s="16">
        <v>6052703703</v>
      </c>
      <c r="T882" s="1" t="s">
        <v>2734</v>
      </c>
    </row>
    <row r="883" spans="1:20" ht="13.2" hidden="1" x14ac:dyDescent="0.25">
      <c r="A883" s="29" t="s">
        <v>86</v>
      </c>
      <c r="C883" s="16" t="s">
        <v>25</v>
      </c>
      <c r="D883" s="17" t="s">
        <v>26</v>
      </c>
      <c r="E883" s="16" t="s">
        <v>4624</v>
      </c>
      <c r="F883" s="18" t="s">
        <v>4625</v>
      </c>
      <c r="G883" s="16">
        <v>1</v>
      </c>
      <c r="H883" s="19" t="s">
        <v>4626</v>
      </c>
      <c r="I883" t="str">
        <f t="shared" si="14"/>
        <v>L / Full Print</v>
      </c>
      <c r="J883" s="20" t="s">
        <v>4627</v>
      </c>
      <c r="K883" s="20" t="s">
        <v>4628</v>
      </c>
      <c r="L883" s="16" t="s">
        <v>4629</v>
      </c>
      <c r="N883" s="1"/>
      <c r="O883" s="18" t="s">
        <v>4630</v>
      </c>
      <c r="P883" s="16">
        <v>30075</v>
      </c>
      <c r="Q883" s="16" t="s">
        <v>286</v>
      </c>
      <c r="R883" s="16" t="s">
        <v>35</v>
      </c>
      <c r="S883" s="16">
        <v>5205912786</v>
      </c>
      <c r="T883" s="1" t="s">
        <v>287</v>
      </c>
    </row>
    <row r="884" spans="1:20" ht="13.2" hidden="1" x14ac:dyDescent="0.25">
      <c r="A884" s="32" t="s">
        <v>60</v>
      </c>
      <c r="C884" s="16" t="s">
        <v>25</v>
      </c>
      <c r="D884" s="17" t="s">
        <v>3138</v>
      </c>
      <c r="E884" s="16" t="s">
        <v>4624</v>
      </c>
      <c r="F884" s="18" t="s">
        <v>4625</v>
      </c>
      <c r="G884" s="16">
        <v>1</v>
      </c>
      <c r="H884" s="19" t="s">
        <v>4631</v>
      </c>
      <c r="I884" t="str">
        <f t="shared" si="14"/>
        <v>Beach Shorts - Hawaiian shirt / S / Full Print</v>
      </c>
      <c r="J884" s="20" t="s">
        <v>4632</v>
      </c>
      <c r="K884" s="20" t="s">
        <v>4628</v>
      </c>
      <c r="L884" s="16" t="s">
        <v>4629</v>
      </c>
      <c r="N884" s="1"/>
      <c r="O884" s="18" t="s">
        <v>4630</v>
      </c>
      <c r="P884" s="16">
        <v>30075</v>
      </c>
      <c r="Q884" s="16" t="s">
        <v>286</v>
      </c>
      <c r="R884" s="16" t="s">
        <v>35</v>
      </c>
      <c r="S884" s="16">
        <v>5205912786</v>
      </c>
      <c r="T884" s="1" t="s">
        <v>287</v>
      </c>
    </row>
    <row r="885" spans="1:20" ht="13.2" hidden="1" x14ac:dyDescent="0.25">
      <c r="A885" s="21" t="s">
        <v>38</v>
      </c>
      <c r="C885" s="16" t="s">
        <v>25</v>
      </c>
      <c r="D885" s="17" t="s">
        <v>26</v>
      </c>
      <c r="E885" s="16" t="s">
        <v>4633</v>
      </c>
      <c r="F885" s="18" t="s">
        <v>4634</v>
      </c>
      <c r="G885" s="16">
        <v>1</v>
      </c>
      <c r="H885" s="19" t="s">
        <v>4635</v>
      </c>
      <c r="I885" t="str">
        <f t="shared" si="14"/>
        <v>AOP UNISEX HOODIE / XL / All Print</v>
      </c>
      <c r="J885" s="20" t="s">
        <v>4636</v>
      </c>
      <c r="K885" s="20" t="s">
        <v>4637</v>
      </c>
      <c r="L885" s="16" t="s">
        <v>4638</v>
      </c>
      <c r="N885" s="1"/>
      <c r="O885" s="18" t="s">
        <v>4639</v>
      </c>
      <c r="P885" s="16">
        <v>31315</v>
      </c>
      <c r="Q885" s="16" t="s">
        <v>286</v>
      </c>
      <c r="R885" s="16" t="s">
        <v>35</v>
      </c>
      <c r="S885" s="16">
        <v>6783782160</v>
      </c>
      <c r="T885" s="1" t="s">
        <v>287</v>
      </c>
    </row>
    <row r="886" spans="1:20" ht="13.2" x14ac:dyDescent="0.25">
      <c r="A886" s="67" t="s">
        <v>2359</v>
      </c>
      <c r="C886" s="16" t="s">
        <v>4025</v>
      </c>
      <c r="D886" s="17" t="s">
        <v>26</v>
      </c>
      <c r="E886" s="16" t="s">
        <v>4640</v>
      </c>
      <c r="F886" s="18" t="s">
        <v>4641</v>
      </c>
      <c r="G886" s="16">
        <v>1</v>
      </c>
      <c r="H886" s="19" t="s">
        <v>4642</v>
      </c>
      <c r="I886" t="str">
        <f t="shared" si="14"/>
        <v>HOODIE RAGLAN SLEEVE / M</v>
      </c>
      <c r="J886" s="20" t="s">
        <v>4643</v>
      </c>
      <c r="K886" s="20" t="s">
        <v>4644</v>
      </c>
      <c r="L886" s="16" t="s">
        <v>4645</v>
      </c>
      <c r="N886" s="1"/>
      <c r="O886" s="18" t="s">
        <v>4646</v>
      </c>
      <c r="P886" s="16">
        <v>97381</v>
      </c>
      <c r="Q886" s="16" t="s">
        <v>1653</v>
      </c>
      <c r="R886" s="16" t="s">
        <v>35</v>
      </c>
      <c r="S886" s="16">
        <v>5034004553</v>
      </c>
      <c r="T886" s="1" t="s">
        <v>1654</v>
      </c>
    </row>
    <row r="887" spans="1:20" ht="13.2" hidden="1" x14ac:dyDescent="0.25">
      <c r="A887" s="67" t="s">
        <v>4611</v>
      </c>
      <c r="C887" s="16" t="s">
        <v>25</v>
      </c>
      <c r="D887" s="17" t="s">
        <v>26</v>
      </c>
      <c r="E887" s="16" t="s">
        <v>4647</v>
      </c>
      <c r="F887" s="18" t="s">
        <v>4648</v>
      </c>
      <c r="G887" s="16">
        <v>1</v>
      </c>
      <c r="H887" s="19" t="s">
        <v>4649</v>
      </c>
      <c r="I887" t="str">
        <f t="shared" si="14"/>
        <v>AOP Unisex Raglan Zip Hoodie / M / All print</v>
      </c>
      <c r="J887" s="20" t="s">
        <v>3365</v>
      </c>
      <c r="K887" s="20" t="s">
        <v>4650</v>
      </c>
      <c r="L887" s="16" t="s">
        <v>4651</v>
      </c>
      <c r="M887" s="1">
        <v>1438</v>
      </c>
      <c r="N887" s="1"/>
      <c r="O887" s="18" t="s">
        <v>1347</v>
      </c>
      <c r="P887" s="16">
        <v>75287</v>
      </c>
      <c r="Q887" s="16" t="s">
        <v>151</v>
      </c>
      <c r="R887" s="16" t="s">
        <v>35</v>
      </c>
      <c r="S887" s="16">
        <v>2147837207</v>
      </c>
      <c r="T887" s="1" t="s">
        <v>152</v>
      </c>
    </row>
    <row r="888" spans="1:20" ht="13.2" hidden="1" x14ac:dyDescent="0.25">
      <c r="A888" s="67" t="s">
        <v>4611</v>
      </c>
      <c r="C888" s="16" t="s">
        <v>61</v>
      </c>
      <c r="D888" s="17" t="s">
        <v>26</v>
      </c>
      <c r="E888" s="16" t="s">
        <v>4647</v>
      </c>
      <c r="F888" s="18" t="s">
        <v>4648</v>
      </c>
      <c r="G888" s="16">
        <v>1</v>
      </c>
      <c r="H888" s="19" t="s">
        <v>4652</v>
      </c>
      <c r="I888" t="str">
        <f t="shared" si="14"/>
        <v>joggers 3D #v - AOP Unisex Joggers / M / All Print</v>
      </c>
      <c r="J888" s="20" t="s">
        <v>754</v>
      </c>
      <c r="K888" s="20" t="s">
        <v>4650</v>
      </c>
      <c r="L888" s="16" t="s">
        <v>4651</v>
      </c>
      <c r="M888" s="1">
        <v>1438</v>
      </c>
      <c r="N888" s="1"/>
      <c r="O888" s="18" t="s">
        <v>1347</v>
      </c>
      <c r="P888" s="16">
        <v>75287</v>
      </c>
      <c r="Q888" s="16" t="s">
        <v>151</v>
      </c>
      <c r="R888" s="16" t="s">
        <v>35</v>
      </c>
      <c r="S888" s="16">
        <v>2147837207</v>
      </c>
      <c r="T888" s="1" t="s">
        <v>152</v>
      </c>
    </row>
    <row r="889" spans="1:20" ht="13.2" hidden="1" x14ac:dyDescent="0.25">
      <c r="A889" s="67" t="s">
        <v>4611</v>
      </c>
      <c r="C889" s="16" t="s">
        <v>61</v>
      </c>
      <c r="D889" s="17" t="s">
        <v>26</v>
      </c>
      <c r="E889" s="16" t="s">
        <v>4647</v>
      </c>
      <c r="F889" s="18" t="s">
        <v>4648</v>
      </c>
      <c r="G889" s="16">
        <v>1</v>
      </c>
      <c r="H889" s="19" t="s">
        <v>4653</v>
      </c>
      <c r="I889" t="str">
        <f t="shared" si="14"/>
        <v>joggers 3D #v - AOP Unisex Raglan Zip Hoodie / M / All Print</v>
      </c>
      <c r="J889" s="20" t="s">
        <v>754</v>
      </c>
      <c r="K889" s="20" t="s">
        <v>4650</v>
      </c>
      <c r="L889" s="16" t="s">
        <v>4651</v>
      </c>
      <c r="M889" s="1">
        <v>1438</v>
      </c>
      <c r="N889" s="1"/>
      <c r="O889" s="18" t="s">
        <v>1347</v>
      </c>
      <c r="P889" s="16">
        <v>75287</v>
      </c>
      <c r="Q889" s="16" t="s">
        <v>151</v>
      </c>
      <c r="R889" s="16" t="s">
        <v>35</v>
      </c>
      <c r="S889" s="16">
        <v>2147837207</v>
      </c>
      <c r="T889" s="1" t="s">
        <v>152</v>
      </c>
    </row>
    <row r="890" spans="1:20" ht="13.2" hidden="1" x14ac:dyDescent="0.25">
      <c r="A890" s="67" t="s">
        <v>4611</v>
      </c>
      <c r="C890" s="16" t="s">
        <v>25</v>
      </c>
      <c r="D890" s="17" t="s">
        <v>26</v>
      </c>
      <c r="E890" s="16" t="s">
        <v>4647</v>
      </c>
      <c r="F890" s="18" t="s">
        <v>4648</v>
      </c>
      <c r="G890" s="16">
        <v>1</v>
      </c>
      <c r="H890" s="19" t="s">
        <v>4654</v>
      </c>
      <c r="I890" t="str">
        <f t="shared" si="14"/>
        <v>LEGGING / S / All Print</v>
      </c>
      <c r="J890" s="20" t="s">
        <v>4655</v>
      </c>
      <c r="K890" s="20" t="s">
        <v>4650</v>
      </c>
      <c r="L890" s="16" t="s">
        <v>4651</v>
      </c>
      <c r="M890" s="1">
        <v>1438</v>
      </c>
      <c r="N890" s="1"/>
      <c r="O890" s="18" t="s">
        <v>1347</v>
      </c>
      <c r="P890" s="16">
        <v>75287</v>
      </c>
      <c r="Q890" s="16" t="s">
        <v>151</v>
      </c>
      <c r="R890" s="16" t="s">
        <v>35</v>
      </c>
      <c r="S890" s="16">
        <v>2147837207</v>
      </c>
      <c r="T890" s="1" t="s">
        <v>152</v>
      </c>
    </row>
    <row r="891" spans="1:20" ht="13.2" hidden="1" x14ac:dyDescent="0.25">
      <c r="A891" s="67" t="s">
        <v>4611</v>
      </c>
      <c r="C891" s="16" t="s">
        <v>25</v>
      </c>
      <c r="D891" s="17" t="s">
        <v>26</v>
      </c>
      <c r="E891" s="16" t="s">
        <v>4647</v>
      </c>
      <c r="F891" s="18" t="s">
        <v>4648</v>
      </c>
      <c r="G891" s="16">
        <v>1</v>
      </c>
      <c r="H891" s="19" t="s">
        <v>4656</v>
      </c>
      <c r="I891" t="str">
        <f t="shared" si="14"/>
        <v>LEGGING / S / All Print</v>
      </c>
      <c r="J891" s="20" t="s">
        <v>4655</v>
      </c>
      <c r="K891" s="20" t="s">
        <v>4650</v>
      </c>
      <c r="L891" s="16" t="s">
        <v>4651</v>
      </c>
      <c r="M891" s="1">
        <v>1438</v>
      </c>
      <c r="N891" s="1"/>
      <c r="O891" s="18" t="s">
        <v>1347</v>
      </c>
      <c r="P891" s="16">
        <v>75287</v>
      </c>
      <c r="Q891" s="16" t="s">
        <v>151</v>
      </c>
      <c r="R891" s="16" t="s">
        <v>35</v>
      </c>
      <c r="S891" s="16">
        <v>2147837207</v>
      </c>
      <c r="T891" s="1" t="s">
        <v>152</v>
      </c>
    </row>
    <row r="892" spans="1:20" ht="13.2" hidden="1" x14ac:dyDescent="0.25">
      <c r="A892" s="67" t="s">
        <v>4611</v>
      </c>
      <c r="C892" s="16" t="s">
        <v>25</v>
      </c>
      <c r="D892" s="17" t="s">
        <v>26</v>
      </c>
      <c r="E892" s="16" t="s">
        <v>4647</v>
      </c>
      <c r="F892" s="18" t="s">
        <v>4648</v>
      </c>
      <c r="G892" s="16">
        <v>1</v>
      </c>
      <c r="H892" s="19" t="s">
        <v>4657</v>
      </c>
      <c r="I892" t="str">
        <f t="shared" si="14"/>
        <v>LEGGING / S / All Print</v>
      </c>
      <c r="J892" s="20" t="s">
        <v>4658</v>
      </c>
      <c r="K892" s="20" t="s">
        <v>4650</v>
      </c>
      <c r="L892" s="16" t="s">
        <v>4651</v>
      </c>
      <c r="M892" s="1">
        <v>1438</v>
      </c>
      <c r="N892" s="1"/>
      <c r="O892" s="18" t="s">
        <v>1347</v>
      </c>
      <c r="P892" s="16">
        <v>75287</v>
      </c>
      <c r="Q892" s="16" t="s">
        <v>151</v>
      </c>
      <c r="R892" s="16" t="s">
        <v>35</v>
      </c>
      <c r="S892" s="16">
        <v>2147837207</v>
      </c>
      <c r="T892" s="1" t="s">
        <v>152</v>
      </c>
    </row>
    <row r="893" spans="1:20" ht="13.2" hidden="1" x14ac:dyDescent="0.25">
      <c r="A893" s="67" t="s">
        <v>4611</v>
      </c>
      <c r="C893" s="16" t="s">
        <v>25</v>
      </c>
      <c r="D893" s="17" t="s">
        <v>26</v>
      </c>
      <c r="E893" s="16" t="s">
        <v>4647</v>
      </c>
      <c r="F893" s="18" t="s">
        <v>4648</v>
      </c>
      <c r="G893" s="16">
        <v>1</v>
      </c>
      <c r="H893" s="19" t="s">
        <v>4657</v>
      </c>
      <c r="I893" t="str">
        <f t="shared" si="14"/>
        <v>LEGGING / S / All Print</v>
      </c>
      <c r="J893" s="20" t="s">
        <v>4658</v>
      </c>
      <c r="K893" s="20" t="s">
        <v>4650</v>
      </c>
      <c r="L893" s="16" t="s">
        <v>4651</v>
      </c>
      <c r="M893" s="1">
        <v>1438</v>
      </c>
      <c r="N893" s="1"/>
      <c r="O893" s="18" t="s">
        <v>1347</v>
      </c>
      <c r="P893" s="16">
        <v>75287</v>
      </c>
      <c r="Q893" s="16" t="s">
        <v>151</v>
      </c>
      <c r="R893" s="16" t="s">
        <v>35</v>
      </c>
      <c r="S893" s="16">
        <v>2147837207</v>
      </c>
      <c r="T893" s="1" t="s">
        <v>152</v>
      </c>
    </row>
    <row r="894" spans="1:20" ht="13.2" hidden="1" x14ac:dyDescent="0.25">
      <c r="A894" s="67" t="s">
        <v>110</v>
      </c>
      <c r="C894" s="16" t="s">
        <v>25</v>
      </c>
      <c r="D894" s="17" t="s">
        <v>26</v>
      </c>
      <c r="E894" s="16" t="s">
        <v>4659</v>
      </c>
      <c r="F894" s="18" t="s">
        <v>4660</v>
      </c>
      <c r="G894" s="16">
        <v>1</v>
      </c>
      <c r="H894" s="19" t="s">
        <v>4661</v>
      </c>
      <c r="I894" t="str">
        <f t="shared" si="14"/>
        <v>HOODIE RAGLAN SLEEVE / XL / ALL PRINT</v>
      </c>
      <c r="J894" s="20" t="s">
        <v>495</v>
      </c>
      <c r="K894" s="20" t="s">
        <v>4662</v>
      </c>
      <c r="L894" s="16" t="s">
        <v>4663</v>
      </c>
      <c r="N894" s="1"/>
      <c r="O894" s="18" t="s">
        <v>996</v>
      </c>
      <c r="P894" s="16">
        <v>93306</v>
      </c>
      <c r="Q894" s="16" t="s">
        <v>546</v>
      </c>
      <c r="R894" s="16" t="s">
        <v>35</v>
      </c>
      <c r="S894" s="16">
        <v>5625566516</v>
      </c>
      <c r="T894" s="1" t="s">
        <v>547</v>
      </c>
    </row>
    <row r="895" spans="1:20" ht="13.2" hidden="1" x14ac:dyDescent="0.25">
      <c r="A895" s="67" t="s">
        <v>110</v>
      </c>
      <c r="C895" s="16" t="s">
        <v>61</v>
      </c>
      <c r="D895" s="17" t="s">
        <v>26</v>
      </c>
      <c r="E895" s="16" t="s">
        <v>4659</v>
      </c>
      <c r="F895" s="18" t="s">
        <v>4660</v>
      </c>
      <c r="G895" s="16">
        <v>1</v>
      </c>
      <c r="H895" s="19" t="s">
        <v>4664</v>
      </c>
      <c r="I895" t="str">
        <f t="shared" si="14"/>
        <v>Joggers 3D #171221V - AOP Unisex Raglan Hoodie / XL / All Print</v>
      </c>
      <c r="J895" s="20" t="s">
        <v>577</v>
      </c>
      <c r="K895" s="20" t="s">
        <v>4662</v>
      </c>
      <c r="L895" s="16" t="s">
        <v>4663</v>
      </c>
      <c r="N895" s="1"/>
      <c r="O895" s="18" t="s">
        <v>996</v>
      </c>
      <c r="P895" s="16">
        <v>93306</v>
      </c>
      <c r="Q895" s="16" t="s">
        <v>546</v>
      </c>
      <c r="R895" s="16" t="s">
        <v>35</v>
      </c>
      <c r="S895" s="16">
        <v>5625566516</v>
      </c>
      <c r="T895" s="1" t="s">
        <v>547</v>
      </c>
    </row>
    <row r="896" spans="1:20" ht="13.2" hidden="1" x14ac:dyDescent="0.25">
      <c r="A896" s="67" t="s">
        <v>110</v>
      </c>
      <c r="C896" s="16" t="s">
        <v>61</v>
      </c>
      <c r="D896" s="17" t="s">
        <v>26</v>
      </c>
      <c r="E896" s="16" t="s">
        <v>4659</v>
      </c>
      <c r="F896" s="18" t="s">
        <v>4660</v>
      </c>
      <c r="G896" s="16">
        <v>1</v>
      </c>
      <c r="H896" s="19" t="s">
        <v>4665</v>
      </c>
      <c r="I896" t="str">
        <f t="shared" si="14"/>
        <v>Joggers 3D #171221V - Joggers / XL / All Print</v>
      </c>
      <c r="J896" s="20" t="s">
        <v>579</v>
      </c>
      <c r="K896" s="20" t="s">
        <v>4662</v>
      </c>
      <c r="L896" s="16" t="s">
        <v>4663</v>
      </c>
      <c r="N896" s="1"/>
      <c r="O896" s="18" t="s">
        <v>996</v>
      </c>
      <c r="P896" s="16">
        <v>93306</v>
      </c>
      <c r="Q896" s="16" t="s">
        <v>546</v>
      </c>
      <c r="R896" s="16" t="s">
        <v>35</v>
      </c>
      <c r="S896" s="16">
        <v>5625566516</v>
      </c>
      <c r="T896" s="1" t="s">
        <v>547</v>
      </c>
    </row>
    <row r="897" spans="1:27" ht="13.2" hidden="1" x14ac:dyDescent="0.25">
      <c r="A897" s="21" t="s">
        <v>263</v>
      </c>
      <c r="C897" s="16" t="s">
        <v>25</v>
      </c>
      <c r="D897" s="17" t="s">
        <v>26</v>
      </c>
      <c r="E897" s="16" t="s">
        <v>4666</v>
      </c>
      <c r="F897" s="18" t="s">
        <v>4667</v>
      </c>
      <c r="G897" s="16">
        <v>1</v>
      </c>
      <c r="H897" s="19" t="s">
        <v>4668</v>
      </c>
      <c r="I897" t="str">
        <f t="shared" si="14"/>
        <v>AOP UNISEX HOODIE ZIP-UP / M / All Print</v>
      </c>
      <c r="J897" s="20" t="s">
        <v>4669</v>
      </c>
      <c r="K897" s="20" t="s">
        <v>4670</v>
      </c>
      <c r="L897" s="16" t="s">
        <v>4671</v>
      </c>
      <c r="M897" s="1" t="s">
        <v>4672</v>
      </c>
      <c r="N897" s="1"/>
      <c r="O897" s="18" t="s">
        <v>4673</v>
      </c>
      <c r="P897" s="16">
        <v>49120</v>
      </c>
      <c r="Q897" s="16" t="s">
        <v>94</v>
      </c>
      <c r="R897" s="16" t="s">
        <v>35</v>
      </c>
      <c r="S897" s="16">
        <v>2695912288</v>
      </c>
      <c r="T897" s="1" t="s">
        <v>95</v>
      </c>
    </row>
    <row r="898" spans="1:27" ht="13.2" hidden="1" x14ac:dyDescent="0.25">
      <c r="A898" s="67" t="s">
        <v>110</v>
      </c>
      <c r="C898" s="16" t="s">
        <v>61</v>
      </c>
      <c r="D898" s="17" t="s">
        <v>26</v>
      </c>
      <c r="E898" s="16" t="s">
        <v>4674</v>
      </c>
      <c r="F898" s="18" t="s">
        <v>3363</v>
      </c>
      <c r="G898" s="16">
        <v>1</v>
      </c>
      <c r="H898" s="19" t="s">
        <v>4675</v>
      </c>
      <c r="I898" t="str">
        <f t="shared" si="14"/>
        <v>Women / 7 / Black</v>
      </c>
      <c r="J898" s="20" t="s">
        <v>78</v>
      </c>
      <c r="K898" s="20" t="s">
        <v>3366</v>
      </c>
      <c r="L898" s="16" t="s">
        <v>3367</v>
      </c>
      <c r="N898" s="1"/>
      <c r="O898" s="18" t="s">
        <v>3368</v>
      </c>
      <c r="P898" s="16">
        <v>77584</v>
      </c>
      <c r="Q898" s="16" t="s">
        <v>151</v>
      </c>
      <c r="R898" s="16" t="s">
        <v>35</v>
      </c>
      <c r="S898" s="16">
        <v>4147887235</v>
      </c>
      <c r="T898" s="1" t="s">
        <v>152</v>
      </c>
    </row>
    <row r="899" spans="1:27" ht="13.2" hidden="1" x14ac:dyDescent="0.25">
      <c r="A899" s="67" t="s">
        <v>110</v>
      </c>
      <c r="C899" s="16" t="s">
        <v>61</v>
      </c>
      <c r="D899" s="17" t="s">
        <v>26</v>
      </c>
      <c r="E899" s="16" t="s">
        <v>4676</v>
      </c>
      <c r="F899" s="18" t="s">
        <v>4677</v>
      </c>
      <c r="G899" s="16">
        <v>1</v>
      </c>
      <c r="H899" s="19" t="s">
        <v>146</v>
      </c>
      <c r="I899" t="str">
        <f t="shared" si="14"/>
        <v>L / All Print</v>
      </c>
      <c r="J899" s="20" t="s">
        <v>147</v>
      </c>
      <c r="K899" s="20" t="s">
        <v>4678</v>
      </c>
      <c r="L899" s="16" t="s">
        <v>4679</v>
      </c>
      <c r="N899" s="1"/>
      <c r="O899" s="18" t="s">
        <v>4680</v>
      </c>
      <c r="P899" s="16">
        <v>78840</v>
      </c>
      <c r="Q899" s="16" t="s">
        <v>151</v>
      </c>
      <c r="R899" s="16" t="s">
        <v>35</v>
      </c>
      <c r="S899" s="16">
        <v>8307340571</v>
      </c>
      <c r="T899" s="1" t="s">
        <v>152</v>
      </c>
    </row>
    <row r="900" spans="1:27" ht="13.2" hidden="1" x14ac:dyDescent="0.25">
      <c r="A900" s="67" t="s">
        <v>110</v>
      </c>
      <c r="C900" s="16" t="s">
        <v>61</v>
      </c>
      <c r="D900" s="17" t="s">
        <v>26</v>
      </c>
      <c r="E900" s="16" t="s">
        <v>4676</v>
      </c>
      <c r="F900" s="18" t="s">
        <v>4677</v>
      </c>
      <c r="G900" s="16">
        <v>1</v>
      </c>
      <c r="H900" s="19" t="s">
        <v>4681</v>
      </c>
      <c r="I900" t="str">
        <f t="shared" si="14"/>
        <v>2XL / All Print</v>
      </c>
      <c r="J900" s="20" t="s">
        <v>4682</v>
      </c>
      <c r="K900" s="20" t="s">
        <v>4678</v>
      </c>
      <c r="L900" s="16" t="s">
        <v>4679</v>
      </c>
      <c r="N900" s="1"/>
      <c r="O900" s="18" t="s">
        <v>4680</v>
      </c>
      <c r="P900" s="16">
        <v>78840</v>
      </c>
      <c r="Q900" s="16" t="s">
        <v>151</v>
      </c>
      <c r="R900" s="16" t="s">
        <v>35</v>
      </c>
      <c r="S900" s="16">
        <v>8307340571</v>
      </c>
      <c r="T900" s="1" t="s">
        <v>152</v>
      </c>
    </row>
    <row r="901" spans="1:27" ht="13.2" hidden="1" x14ac:dyDescent="0.25">
      <c r="A901" s="67" t="s">
        <v>4611</v>
      </c>
      <c r="C901" s="16" t="s">
        <v>61</v>
      </c>
      <c r="D901" s="17" t="s">
        <v>26</v>
      </c>
      <c r="E901" s="16" t="s">
        <v>4683</v>
      </c>
      <c r="F901" s="18" t="s">
        <v>4684</v>
      </c>
      <c r="G901" s="16">
        <v>1</v>
      </c>
      <c r="H901" s="19" t="s">
        <v>4685</v>
      </c>
      <c r="I901" t="str">
        <f t="shared" si="14"/>
        <v>Joggers #v - AOP Unisex Raglan Hoodie / M / All Print</v>
      </c>
      <c r="J901" s="20" t="s">
        <v>4686</v>
      </c>
      <c r="K901" s="20" t="s">
        <v>4687</v>
      </c>
      <c r="L901" s="16" t="s">
        <v>4688</v>
      </c>
      <c r="N901" s="1"/>
      <c r="O901" s="18" t="s">
        <v>4689</v>
      </c>
      <c r="P901" s="16">
        <v>61603</v>
      </c>
      <c r="Q901" s="16" t="s">
        <v>69</v>
      </c>
      <c r="R901" s="16" t="s">
        <v>35</v>
      </c>
      <c r="S901" s="16">
        <v>3093570899</v>
      </c>
      <c r="T901" s="1" t="s">
        <v>71</v>
      </c>
    </row>
    <row r="902" spans="1:27" ht="13.2" hidden="1" x14ac:dyDescent="0.25">
      <c r="A902" s="67" t="s">
        <v>4611</v>
      </c>
      <c r="C902" s="16" t="s">
        <v>61</v>
      </c>
      <c r="D902" s="17" t="s">
        <v>26</v>
      </c>
      <c r="E902" s="16" t="s">
        <v>4683</v>
      </c>
      <c r="F902" s="18" t="s">
        <v>4684</v>
      </c>
      <c r="G902" s="16">
        <v>1</v>
      </c>
      <c r="H902" s="19" t="s">
        <v>4690</v>
      </c>
      <c r="I902" t="str">
        <f t="shared" si="14"/>
        <v>Joggers #v - AOP Unisex Joggers / S / All Print</v>
      </c>
      <c r="J902" s="20" t="s">
        <v>4691</v>
      </c>
      <c r="K902" s="20" t="s">
        <v>4687</v>
      </c>
      <c r="L902" s="16" t="s">
        <v>4688</v>
      </c>
      <c r="N902" s="1"/>
      <c r="O902" s="18" t="s">
        <v>4689</v>
      </c>
      <c r="P902" s="16">
        <v>61603</v>
      </c>
      <c r="Q902" s="16" t="s">
        <v>69</v>
      </c>
      <c r="R902" s="16" t="s">
        <v>35</v>
      </c>
      <c r="S902" s="16">
        <v>3093570899</v>
      </c>
      <c r="T902" s="1" t="s">
        <v>71</v>
      </c>
    </row>
    <row r="903" spans="1:27" ht="13.2" hidden="1" x14ac:dyDescent="0.25">
      <c r="A903" s="29" t="s">
        <v>86</v>
      </c>
      <c r="C903" s="16" t="s">
        <v>61</v>
      </c>
      <c r="D903" s="17" t="s">
        <v>26</v>
      </c>
      <c r="E903" s="16" t="s">
        <v>4683</v>
      </c>
      <c r="F903" s="18" t="s">
        <v>4684</v>
      </c>
      <c r="G903" s="16">
        <v>1</v>
      </c>
      <c r="H903" s="19" t="s">
        <v>4692</v>
      </c>
      <c r="I903" t="str">
        <f t="shared" si="14"/>
        <v>One size / All print</v>
      </c>
      <c r="J903" s="20" t="s">
        <v>365</v>
      </c>
      <c r="K903" s="20" t="s">
        <v>4687</v>
      </c>
      <c r="L903" s="16" t="s">
        <v>4688</v>
      </c>
      <c r="N903" s="1"/>
      <c r="O903" s="18" t="s">
        <v>4689</v>
      </c>
      <c r="P903" s="16">
        <v>61603</v>
      </c>
      <c r="Q903" s="16" t="s">
        <v>69</v>
      </c>
      <c r="R903" s="16" t="s">
        <v>35</v>
      </c>
      <c r="S903" s="16">
        <v>3093570899</v>
      </c>
      <c r="T903" s="1" t="s">
        <v>71</v>
      </c>
    </row>
    <row r="904" spans="1:27" ht="13.2" hidden="1" x14ac:dyDescent="0.25">
      <c r="A904" s="29" t="s">
        <v>86</v>
      </c>
      <c r="C904" s="16" t="s">
        <v>61</v>
      </c>
      <c r="D904" s="17" t="s">
        <v>26</v>
      </c>
      <c r="E904" s="16" t="s">
        <v>4683</v>
      </c>
      <c r="F904" s="18" t="s">
        <v>4684</v>
      </c>
      <c r="G904" s="16">
        <v>1</v>
      </c>
      <c r="H904" s="19" t="s">
        <v>4692</v>
      </c>
      <c r="I904" t="str">
        <f t="shared" si="14"/>
        <v>One size / All print</v>
      </c>
      <c r="J904" s="20" t="s">
        <v>365</v>
      </c>
      <c r="K904" s="20" t="s">
        <v>4687</v>
      </c>
      <c r="L904" s="16" t="s">
        <v>4688</v>
      </c>
      <c r="N904" s="1"/>
      <c r="O904" s="18" t="s">
        <v>4689</v>
      </c>
      <c r="P904" s="16">
        <v>61603</v>
      </c>
      <c r="Q904" s="16" t="s">
        <v>69</v>
      </c>
      <c r="R904" s="16" t="s">
        <v>35</v>
      </c>
      <c r="S904" s="16">
        <v>3093570899</v>
      </c>
      <c r="T904" s="1" t="s">
        <v>71</v>
      </c>
    </row>
    <row r="905" spans="1:27" ht="13.2" hidden="1" x14ac:dyDescent="0.25">
      <c r="A905" s="29" t="s">
        <v>86</v>
      </c>
      <c r="C905" s="16" t="s">
        <v>61</v>
      </c>
      <c r="D905" s="17" t="s">
        <v>26</v>
      </c>
      <c r="E905" s="16" t="s">
        <v>4683</v>
      </c>
      <c r="F905" s="18" t="s">
        <v>4684</v>
      </c>
      <c r="G905" s="16">
        <v>1</v>
      </c>
      <c r="H905" s="19" t="s">
        <v>4692</v>
      </c>
      <c r="I905" t="str">
        <f t="shared" si="14"/>
        <v>One size / All print</v>
      </c>
      <c r="J905" s="20" t="s">
        <v>365</v>
      </c>
      <c r="K905" s="20" t="s">
        <v>4687</v>
      </c>
      <c r="L905" s="16" t="s">
        <v>4688</v>
      </c>
      <c r="N905" s="1"/>
      <c r="O905" s="18" t="s">
        <v>4689</v>
      </c>
      <c r="P905" s="16">
        <v>61603</v>
      </c>
      <c r="Q905" s="16" t="s">
        <v>69</v>
      </c>
      <c r="R905" s="16" t="s">
        <v>35</v>
      </c>
      <c r="S905" s="16">
        <v>3093570899</v>
      </c>
      <c r="T905" s="1" t="s">
        <v>71</v>
      </c>
    </row>
    <row r="906" spans="1:27" ht="13.2" hidden="1" x14ac:dyDescent="0.25">
      <c r="A906" s="29" t="s">
        <v>86</v>
      </c>
      <c r="C906" s="16" t="s">
        <v>61</v>
      </c>
      <c r="D906" s="17" t="s">
        <v>26</v>
      </c>
      <c r="E906" s="16" t="s">
        <v>4683</v>
      </c>
      <c r="F906" s="18" t="s">
        <v>4684</v>
      </c>
      <c r="G906" s="16">
        <v>1</v>
      </c>
      <c r="H906" s="19" t="s">
        <v>4692</v>
      </c>
      <c r="I906" t="str">
        <f t="shared" si="14"/>
        <v>One size / All print</v>
      </c>
      <c r="J906" s="20" t="s">
        <v>365</v>
      </c>
      <c r="K906" s="20" t="s">
        <v>4687</v>
      </c>
      <c r="L906" s="16" t="s">
        <v>4688</v>
      </c>
      <c r="N906" s="1"/>
      <c r="O906" s="18" t="s">
        <v>4689</v>
      </c>
      <c r="P906" s="16">
        <v>61603</v>
      </c>
      <c r="Q906" s="16" t="s">
        <v>69</v>
      </c>
      <c r="R906" s="16" t="s">
        <v>35</v>
      </c>
      <c r="S906" s="16">
        <v>3093570899</v>
      </c>
      <c r="T906" s="1" t="s">
        <v>71</v>
      </c>
    </row>
    <row r="907" spans="1:27" ht="13.2" hidden="1" x14ac:dyDescent="0.25">
      <c r="A907" s="55"/>
      <c r="B907" s="56"/>
      <c r="C907" s="57"/>
      <c r="D907" s="57"/>
      <c r="E907" s="57"/>
      <c r="F907" s="58"/>
      <c r="G907" s="57"/>
      <c r="H907" s="59"/>
      <c r="I907" s="60"/>
      <c r="J907" s="60"/>
      <c r="K907" s="60"/>
      <c r="L907" s="57"/>
      <c r="M907" s="56"/>
      <c r="N907" s="61"/>
      <c r="O907" s="58"/>
      <c r="P907" s="57"/>
      <c r="Q907" s="57"/>
      <c r="R907" s="57"/>
      <c r="S907" s="57"/>
      <c r="T907" s="56"/>
      <c r="U907" s="56"/>
      <c r="V907" s="56"/>
      <c r="W907" s="56"/>
      <c r="X907" s="56"/>
      <c r="Y907" s="56"/>
      <c r="Z907" s="56"/>
      <c r="AA907" s="56"/>
    </row>
    <row r="908" spans="1:27" ht="13.2" hidden="1" x14ac:dyDescent="0.25">
      <c r="A908" s="9"/>
      <c r="C908" s="16"/>
      <c r="D908" s="16"/>
      <c r="E908" s="16"/>
      <c r="F908" s="18"/>
      <c r="G908" s="16"/>
      <c r="H908" s="19"/>
      <c r="I908" s="20"/>
      <c r="J908" s="20"/>
      <c r="K908" s="20"/>
      <c r="L908" s="16"/>
      <c r="N908" s="1"/>
      <c r="O908" s="18"/>
      <c r="P908" s="16"/>
      <c r="Q908" s="16"/>
      <c r="R908" s="16"/>
      <c r="S908" s="16"/>
    </row>
    <row r="909" spans="1:27" ht="13.2" hidden="1" x14ac:dyDescent="0.25">
      <c r="A909" s="9"/>
      <c r="C909" s="16"/>
      <c r="D909" s="16"/>
      <c r="E909" s="16"/>
      <c r="F909" s="18"/>
      <c r="G909" s="16"/>
      <c r="H909" s="19"/>
      <c r="I909" s="20"/>
      <c r="J909" s="20"/>
      <c r="K909" s="20"/>
      <c r="L909" s="16"/>
      <c r="N909" s="1"/>
      <c r="O909" s="18"/>
      <c r="P909" s="16"/>
      <c r="Q909" s="16"/>
      <c r="R909" s="16"/>
      <c r="S909" s="16"/>
    </row>
    <row r="910" spans="1:27" ht="13.2" hidden="1" x14ac:dyDescent="0.25">
      <c r="A910" s="9"/>
      <c r="C910" s="16"/>
      <c r="D910" s="16"/>
      <c r="E910" s="16"/>
      <c r="F910" s="18"/>
      <c r="G910" s="16"/>
      <c r="H910" s="19"/>
      <c r="I910" s="20"/>
      <c r="J910" s="20"/>
      <c r="K910" s="20"/>
      <c r="L910" s="16"/>
      <c r="N910" s="1"/>
      <c r="O910" s="18"/>
      <c r="P910" s="16"/>
      <c r="Q910" s="16"/>
      <c r="R910" s="16"/>
      <c r="S910" s="16"/>
    </row>
    <row r="911" spans="1:27" ht="13.2" hidden="1" x14ac:dyDescent="0.25">
      <c r="A911" s="9"/>
      <c r="B911" s="62">
        <v>44601</v>
      </c>
      <c r="C911" s="16"/>
      <c r="D911" s="16"/>
      <c r="E911" s="16"/>
      <c r="F911" s="18"/>
      <c r="G911" s="16"/>
      <c r="H911" s="19"/>
      <c r="I911" s="20"/>
      <c r="J911" s="20"/>
      <c r="K911" s="20"/>
      <c r="L911" s="16"/>
      <c r="N911" s="1"/>
      <c r="O911" s="18"/>
      <c r="P911" s="16"/>
      <c r="Q911" s="16"/>
      <c r="R911" s="16"/>
      <c r="S911" s="16"/>
    </row>
    <row r="912" spans="1:27" ht="13.2" hidden="1" x14ac:dyDescent="0.25">
      <c r="A912" s="15" t="s">
        <v>24</v>
      </c>
      <c r="C912" s="16" t="s">
        <v>25</v>
      </c>
      <c r="D912" s="17" t="s">
        <v>26</v>
      </c>
      <c r="E912" s="16" t="s">
        <v>4693</v>
      </c>
      <c r="F912" s="18" t="s">
        <v>4694</v>
      </c>
      <c r="G912" s="16">
        <v>1</v>
      </c>
      <c r="H912" s="19" t="s">
        <v>4695</v>
      </c>
      <c r="I912" t="str">
        <f t="shared" ref="I912:I1008" si="15">RIGHT(H912,LEN(H912) - (FIND("-",H912) + 1))</f>
        <v>jogger 3D #v - AOP Unisex Raglan Hoodie / XL / All print</v>
      </c>
      <c r="J912" s="20" t="s">
        <v>4462</v>
      </c>
      <c r="K912" s="20" t="s">
        <v>4696</v>
      </c>
      <c r="L912" s="20" t="s">
        <v>4697</v>
      </c>
      <c r="M912" s="16"/>
      <c r="O912" s="1" t="s">
        <v>338</v>
      </c>
      <c r="P912" s="18">
        <v>80134</v>
      </c>
      <c r="Q912" s="16" t="s">
        <v>430</v>
      </c>
      <c r="R912" s="16" t="s">
        <v>35</v>
      </c>
      <c r="S912" s="16">
        <v>3035708786</v>
      </c>
      <c r="T912" s="16" t="s">
        <v>432</v>
      </c>
    </row>
    <row r="913" spans="1:27" ht="13.2" hidden="1" x14ac:dyDescent="0.25">
      <c r="A913" s="29" t="s">
        <v>86</v>
      </c>
      <c r="C913" s="16" t="s">
        <v>25</v>
      </c>
      <c r="D913" s="17" t="s">
        <v>26</v>
      </c>
      <c r="E913" s="16" t="s">
        <v>4698</v>
      </c>
      <c r="F913" s="18" t="s">
        <v>4699</v>
      </c>
      <c r="G913" s="16">
        <v>1</v>
      </c>
      <c r="H913" s="19" t="s">
        <v>4700</v>
      </c>
      <c r="I913" t="str">
        <f t="shared" si="15"/>
        <v>XL / Full Print</v>
      </c>
      <c r="J913" s="20" t="s">
        <v>1678</v>
      </c>
      <c r="K913" s="20" t="s">
        <v>4701</v>
      </c>
      <c r="L913" s="20" t="s">
        <v>4702</v>
      </c>
      <c r="M913" s="16"/>
      <c r="O913" s="1" t="s">
        <v>4703</v>
      </c>
      <c r="P913" s="18">
        <v>49327</v>
      </c>
      <c r="Q913" s="16" t="s">
        <v>94</v>
      </c>
      <c r="R913" s="16" t="s">
        <v>35</v>
      </c>
      <c r="S913" s="16">
        <v>6169521171</v>
      </c>
      <c r="T913" s="16" t="s">
        <v>95</v>
      </c>
    </row>
    <row r="914" spans="1:27" ht="13.2" hidden="1" x14ac:dyDescent="0.25">
      <c r="A914" s="63" t="s">
        <v>120</v>
      </c>
      <c r="C914" s="16" t="s">
        <v>25</v>
      </c>
      <c r="D914" s="17" t="s">
        <v>26</v>
      </c>
      <c r="E914" s="16" t="s">
        <v>4704</v>
      </c>
      <c r="F914" s="18" t="s">
        <v>4705</v>
      </c>
      <c r="G914" s="16">
        <v>1</v>
      </c>
      <c r="H914" s="19" t="s">
        <v>4706</v>
      </c>
      <c r="I914" t="str">
        <f t="shared" si="15"/>
        <v>All print / 30 inches / Spare Tire Cover</v>
      </c>
      <c r="J914" s="45">
        <v>1000000000000000</v>
      </c>
      <c r="K914" s="20" t="s">
        <v>4707</v>
      </c>
      <c r="L914" s="20" t="s">
        <v>4708</v>
      </c>
      <c r="M914" s="16"/>
      <c r="O914" s="1" t="s">
        <v>4709</v>
      </c>
      <c r="P914" s="18">
        <v>11793</v>
      </c>
      <c r="Q914" s="16" t="s">
        <v>305</v>
      </c>
      <c r="R914" s="16" t="s">
        <v>35</v>
      </c>
      <c r="S914" s="16">
        <v>5164774310</v>
      </c>
      <c r="T914" s="16" t="s">
        <v>306</v>
      </c>
    </row>
    <row r="915" spans="1:27" ht="13.2" hidden="1" x14ac:dyDescent="0.25">
      <c r="A915" s="32" t="s">
        <v>60</v>
      </c>
      <c r="C915" s="16" t="s">
        <v>25</v>
      </c>
      <c r="D915" s="17" t="s">
        <v>26</v>
      </c>
      <c r="E915" s="16" t="s">
        <v>4710</v>
      </c>
      <c r="F915" s="18" t="s">
        <v>4711</v>
      </c>
      <c r="G915" s="16">
        <v>1</v>
      </c>
      <c r="H915" s="19" t="s">
        <v>4712</v>
      </c>
      <c r="I915" t="str">
        <f t="shared" si="15"/>
        <v>2XL / Full Print</v>
      </c>
      <c r="J915" s="20" t="s">
        <v>4713</v>
      </c>
      <c r="K915" s="20" t="s">
        <v>4714</v>
      </c>
      <c r="L915" s="20" t="s">
        <v>4715</v>
      </c>
      <c r="M915" s="16"/>
      <c r="O915" s="1" t="s">
        <v>4716</v>
      </c>
      <c r="P915" s="18">
        <v>68716</v>
      </c>
      <c r="Q915" s="16" t="s">
        <v>722</v>
      </c>
      <c r="R915" s="16" t="s">
        <v>35</v>
      </c>
      <c r="S915" s="16">
        <v>14027508729</v>
      </c>
      <c r="T915" s="16" t="s">
        <v>723</v>
      </c>
    </row>
    <row r="916" spans="1:27" ht="13.2" hidden="1" x14ac:dyDescent="0.25">
      <c r="A916" s="63" t="s">
        <v>120</v>
      </c>
      <c r="C916" s="16" t="s">
        <v>61</v>
      </c>
      <c r="D916" s="17" t="s">
        <v>26</v>
      </c>
      <c r="E916" s="16" t="s">
        <v>4717</v>
      </c>
      <c r="F916" s="18" t="s">
        <v>4718</v>
      </c>
      <c r="G916" s="16">
        <v>1</v>
      </c>
      <c r="H916" s="19" t="s">
        <v>4719</v>
      </c>
      <c r="I916" t="str">
        <f t="shared" si="15"/>
        <v>All print / 24 x 24 inch</v>
      </c>
      <c r="J916" s="20" t="s">
        <v>1957</v>
      </c>
      <c r="K916" s="20" t="s">
        <v>4720</v>
      </c>
      <c r="L916" s="20" t="s">
        <v>4721</v>
      </c>
      <c r="M916" s="16"/>
      <c r="O916" s="1" t="s">
        <v>4722</v>
      </c>
      <c r="P916" s="18">
        <v>33756</v>
      </c>
      <c r="Q916" s="16" t="s">
        <v>46</v>
      </c>
      <c r="R916" s="16" t="s">
        <v>35</v>
      </c>
      <c r="S916" s="16">
        <v>9412246017</v>
      </c>
      <c r="T916" s="16" t="s">
        <v>47</v>
      </c>
    </row>
    <row r="917" spans="1:27" ht="13.2" hidden="1" x14ac:dyDescent="0.25">
      <c r="A917" s="21" t="s">
        <v>38</v>
      </c>
      <c r="C917" s="16" t="s">
        <v>25</v>
      </c>
      <c r="D917" s="17" t="s">
        <v>26</v>
      </c>
      <c r="E917" s="16" t="s">
        <v>4723</v>
      </c>
      <c r="F917" s="18" t="s">
        <v>4724</v>
      </c>
      <c r="G917" s="16">
        <v>1</v>
      </c>
      <c r="H917" s="19" t="s">
        <v>3476</v>
      </c>
      <c r="I917" t="str">
        <f t="shared" si="15"/>
        <v>AOP Unisex Raglan Hoodie / M / All print</v>
      </c>
      <c r="J917" s="20" t="s">
        <v>42</v>
      </c>
      <c r="K917" s="20" t="s">
        <v>4725</v>
      </c>
      <c r="L917" s="20" t="s">
        <v>4726</v>
      </c>
      <c r="M917" s="16"/>
      <c r="O917" s="1" t="s">
        <v>4727</v>
      </c>
      <c r="P917" s="18">
        <v>19945</v>
      </c>
      <c r="Q917" s="16" t="s">
        <v>138</v>
      </c>
      <c r="R917" s="16" t="s">
        <v>35</v>
      </c>
      <c r="S917" s="16">
        <v>2408760912</v>
      </c>
      <c r="T917" s="16" t="s">
        <v>139</v>
      </c>
    </row>
    <row r="918" spans="1:27" ht="13.2" hidden="1" x14ac:dyDescent="0.25">
      <c r="A918" s="63" t="s">
        <v>120</v>
      </c>
      <c r="C918" s="16" t="s">
        <v>25</v>
      </c>
      <c r="D918" s="17" t="s">
        <v>3450</v>
      </c>
      <c r="E918" s="16" t="s">
        <v>4728</v>
      </c>
      <c r="F918" s="18" t="s">
        <v>4729</v>
      </c>
      <c r="G918" s="16">
        <v>1</v>
      </c>
      <c r="H918" s="19" t="s">
        <v>4730</v>
      </c>
      <c r="I918" t="str">
        <f t="shared" si="15"/>
        <v>AOP Unisex Raglan Hoodie / 2XL / All print</v>
      </c>
      <c r="J918" s="20" t="s">
        <v>927</v>
      </c>
      <c r="K918" s="20" t="s">
        <v>4731</v>
      </c>
      <c r="L918" s="20" t="s">
        <v>4732</v>
      </c>
      <c r="M918" s="16"/>
      <c r="O918" s="1" t="s">
        <v>4733</v>
      </c>
      <c r="P918" s="18">
        <v>15320</v>
      </c>
      <c r="Q918" s="16" t="s">
        <v>422</v>
      </c>
      <c r="R918" s="16" t="s">
        <v>35</v>
      </c>
      <c r="S918" s="16">
        <v>8043373542</v>
      </c>
      <c r="T918" s="16" t="s">
        <v>423</v>
      </c>
    </row>
    <row r="919" spans="1:27" ht="13.2" hidden="1" x14ac:dyDescent="0.25">
      <c r="A919" s="29" t="s">
        <v>86</v>
      </c>
      <c r="C919" s="16" t="s">
        <v>25</v>
      </c>
      <c r="D919" s="17" t="s">
        <v>26</v>
      </c>
      <c r="E919" s="16" t="s">
        <v>4734</v>
      </c>
      <c r="F919" s="18" t="s">
        <v>4735</v>
      </c>
      <c r="G919" s="16">
        <v>1</v>
      </c>
      <c r="H919" s="19" t="s">
        <v>1664</v>
      </c>
      <c r="I919" t="str">
        <f t="shared" si="15"/>
        <v>All print / 32 inches / Spare Tire Cover With Backup Camera Hole</v>
      </c>
      <c r="J919" s="45">
        <v>1000000000000000</v>
      </c>
      <c r="K919" s="20" t="s">
        <v>4736</v>
      </c>
      <c r="L919" s="20" t="s">
        <v>4737</v>
      </c>
      <c r="M919" s="16"/>
      <c r="O919" s="1" t="s">
        <v>4738</v>
      </c>
      <c r="P919" s="18">
        <v>8343</v>
      </c>
      <c r="Q919" s="16" t="s">
        <v>464</v>
      </c>
      <c r="R919" s="16" t="s">
        <v>35</v>
      </c>
      <c r="S919" s="16">
        <v>8563647448</v>
      </c>
      <c r="T919" s="16" t="s">
        <v>465</v>
      </c>
    </row>
    <row r="920" spans="1:27" ht="13.2" x14ac:dyDescent="0.25">
      <c r="A920" s="21" t="s">
        <v>49</v>
      </c>
      <c r="C920" s="16" t="s">
        <v>25</v>
      </c>
      <c r="D920" s="17" t="s">
        <v>26</v>
      </c>
      <c r="E920" s="16" t="s">
        <v>4739</v>
      </c>
      <c r="F920" s="18" t="s">
        <v>4740</v>
      </c>
      <c r="G920" s="16">
        <v>1</v>
      </c>
      <c r="H920" s="19" t="s">
        <v>4741</v>
      </c>
      <c r="I920" t="str">
        <f t="shared" si="15"/>
        <v>XL / Full Print</v>
      </c>
      <c r="J920" s="20" t="s">
        <v>4742</v>
      </c>
      <c r="K920" s="20" t="s">
        <v>4743</v>
      </c>
      <c r="L920" s="20" t="s">
        <v>4744</v>
      </c>
      <c r="M920" s="16"/>
      <c r="O920" s="1" t="s">
        <v>4745</v>
      </c>
      <c r="P920" s="18">
        <v>7035</v>
      </c>
      <c r="Q920" s="16" t="s">
        <v>464</v>
      </c>
      <c r="R920" s="16" t="s">
        <v>35</v>
      </c>
      <c r="S920" s="16">
        <v>9733902382</v>
      </c>
      <c r="T920" s="16" t="s">
        <v>465</v>
      </c>
    </row>
    <row r="921" spans="1:27" ht="13.2" hidden="1" x14ac:dyDescent="0.25">
      <c r="A921" s="22" t="s">
        <v>761</v>
      </c>
      <c r="B921" s="3"/>
      <c r="C921" s="23" t="s">
        <v>191</v>
      </c>
      <c r="D921" s="23" t="s">
        <v>5</v>
      </c>
      <c r="E921" s="23" t="s">
        <v>4746</v>
      </c>
      <c r="F921" s="24" t="s">
        <v>4747</v>
      </c>
      <c r="G921" s="23">
        <v>1</v>
      </c>
      <c r="H921" s="25" t="s">
        <v>4748</v>
      </c>
      <c r="I921" s="3" t="str">
        <f t="shared" si="15"/>
        <v>24X36in</v>
      </c>
      <c r="J921" s="26" t="s">
        <v>866</v>
      </c>
      <c r="K921" s="26" t="s">
        <v>4749</v>
      </c>
      <c r="L921" s="26" t="s">
        <v>4750</v>
      </c>
      <c r="M921" s="23" t="s">
        <v>4751</v>
      </c>
      <c r="N921" s="3"/>
      <c r="O921" s="27" t="s">
        <v>4582</v>
      </c>
      <c r="P921" s="24">
        <v>48167</v>
      </c>
      <c r="Q921" s="23" t="s">
        <v>94</v>
      </c>
      <c r="R921" s="23" t="s">
        <v>35</v>
      </c>
      <c r="S921" s="23">
        <v>8109310254</v>
      </c>
      <c r="T921" s="23" t="s">
        <v>95</v>
      </c>
      <c r="U921" s="3"/>
      <c r="V921" s="3"/>
      <c r="W921" s="3"/>
      <c r="X921" s="3"/>
      <c r="Y921" s="3"/>
      <c r="Z921" s="3"/>
      <c r="AA921" s="3"/>
    </row>
    <row r="922" spans="1:27" ht="13.2" hidden="1" x14ac:dyDescent="0.25">
      <c r="A922" s="21" t="s">
        <v>38</v>
      </c>
      <c r="C922" s="16" t="s">
        <v>25</v>
      </c>
      <c r="D922" s="17" t="s">
        <v>26</v>
      </c>
      <c r="E922" s="16" t="s">
        <v>4752</v>
      </c>
      <c r="F922" s="18" t="s">
        <v>4753</v>
      </c>
      <c r="G922" s="16">
        <v>2</v>
      </c>
      <c r="H922" s="19" t="s">
        <v>4754</v>
      </c>
      <c r="I922" t="str">
        <f t="shared" si="15"/>
        <v>AOP Unisex Raglan Hoodie / L / All print</v>
      </c>
      <c r="J922" s="20" t="s">
        <v>4229</v>
      </c>
      <c r="K922" s="20" t="s">
        <v>4755</v>
      </c>
      <c r="L922" s="20">
        <v>909</v>
      </c>
      <c r="M922" s="16" t="s">
        <v>4756</v>
      </c>
      <c r="O922" s="1" t="s">
        <v>4757</v>
      </c>
      <c r="P922" s="18">
        <v>76086</v>
      </c>
      <c r="Q922" s="16" t="s">
        <v>151</v>
      </c>
      <c r="R922" s="16" t="s">
        <v>35</v>
      </c>
      <c r="S922" s="16">
        <v>8176297897</v>
      </c>
      <c r="T922" s="16" t="s">
        <v>152</v>
      </c>
    </row>
    <row r="923" spans="1:27" ht="13.2" hidden="1" x14ac:dyDescent="0.25">
      <c r="A923" s="21" t="s">
        <v>38</v>
      </c>
      <c r="C923" s="16" t="s">
        <v>25</v>
      </c>
      <c r="D923" s="17" t="s">
        <v>3450</v>
      </c>
      <c r="E923" s="16" t="s">
        <v>4758</v>
      </c>
      <c r="F923" s="18" t="s">
        <v>4759</v>
      </c>
      <c r="G923" s="16">
        <v>1</v>
      </c>
      <c r="H923" s="19" t="s">
        <v>4760</v>
      </c>
      <c r="I923" t="str">
        <f t="shared" si="15"/>
        <v>All print / 32 inches / Spare Tire Cover with Print On Demand</v>
      </c>
      <c r="J923" s="45">
        <v>1000000000000000</v>
      </c>
      <c r="K923" s="20" t="s">
        <v>4761</v>
      </c>
      <c r="L923" s="20" t="s">
        <v>4762</v>
      </c>
      <c r="M923" s="16"/>
      <c r="O923" s="1" t="s">
        <v>4763</v>
      </c>
      <c r="P923" s="18">
        <v>44004</v>
      </c>
      <c r="Q923" s="16" t="s">
        <v>105</v>
      </c>
      <c r="R923" s="16" t="s">
        <v>35</v>
      </c>
      <c r="S923" s="16">
        <v>4406459107</v>
      </c>
      <c r="T923" s="16" t="s">
        <v>107</v>
      </c>
    </row>
    <row r="924" spans="1:27" ht="13.2" hidden="1" x14ac:dyDescent="0.25">
      <c r="A924" s="15" t="s">
        <v>614</v>
      </c>
      <c r="C924" s="16" t="s">
        <v>61</v>
      </c>
      <c r="D924" s="17" t="s">
        <v>26</v>
      </c>
      <c r="E924" s="16" t="s">
        <v>4764</v>
      </c>
      <c r="F924" s="18" t="s">
        <v>4765</v>
      </c>
      <c r="G924" s="16">
        <v>1</v>
      </c>
      <c r="H924" s="19" t="s">
        <v>4766</v>
      </c>
      <c r="I924" t="str">
        <f t="shared" si="15"/>
        <v>One size / All print</v>
      </c>
      <c r="J924" s="20" t="s">
        <v>4767</v>
      </c>
      <c r="K924" s="20" t="s">
        <v>4768</v>
      </c>
      <c r="L924" s="20" t="s">
        <v>4769</v>
      </c>
      <c r="M924" s="16"/>
      <c r="O924" s="1" t="s">
        <v>4770</v>
      </c>
      <c r="P924" s="18">
        <v>8014</v>
      </c>
      <c r="Q924" s="16" t="s">
        <v>464</v>
      </c>
      <c r="R924" s="16" t="s">
        <v>35</v>
      </c>
      <c r="S924" s="16">
        <v>8564983743</v>
      </c>
      <c r="T924" s="16" t="s">
        <v>465</v>
      </c>
    </row>
    <row r="925" spans="1:27" ht="13.2" hidden="1" x14ac:dyDescent="0.25">
      <c r="A925" s="21" t="s">
        <v>761</v>
      </c>
      <c r="C925" s="16" t="s">
        <v>61</v>
      </c>
      <c r="D925" s="17" t="s">
        <v>26</v>
      </c>
      <c r="E925" s="16" t="s">
        <v>4771</v>
      </c>
      <c r="F925" s="18" t="s">
        <v>4772</v>
      </c>
      <c r="G925" s="16">
        <v>1</v>
      </c>
      <c r="H925" s="19" t="s">
        <v>4773</v>
      </c>
      <c r="I925" t="str">
        <f t="shared" si="15"/>
        <v>XL / All Print</v>
      </c>
      <c r="J925" s="20" t="s">
        <v>4774</v>
      </c>
      <c r="K925" s="20" t="s">
        <v>4775</v>
      </c>
      <c r="L925" s="20" t="s">
        <v>4776</v>
      </c>
      <c r="M925" s="16"/>
      <c r="O925" s="1" t="s">
        <v>4777</v>
      </c>
      <c r="P925" s="18">
        <v>49444</v>
      </c>
      <c r="Q925" s="16" t="s">
        <v>94</v>
      </c>
      <c r="R925" s="16" t="s">
        <v>35</v>
      </c>
      <c r="S925" s="16">
        <v>2318884469</v>
      </c>
      <c r="T925" s="16" t="s">
        <v>95</v>
      </c>
    </row>
    <row r="926" spans="1:27" ht="13.2" x14ac:dyDescent="0.25">
      <c r="A926" s="29" t="s">
        <v>201</v>
      </c>
      <c r="C926" s="16" t="s">
        <v>25</v>
      </c>
      <c r="D926" s="17" t="s">
        <v>26</v>
      </c>
      <c r="E926" s="16" t="s">
        <v>4778</v>
      </c>
      <c r="F926" s="18" t="s">
        <v>4779</v>
      </c>
      <c r="G926" s="16">
        <v>1</v>
      </c>
      <c r="H926" s="19" t="s">
        <v>4780</v>
      </c>
      <c r="I926" t="str">
        <f t="shared" si="15"/>
        <v>Joggers 3D #221221Xh - AOP Unisex Raglan Hoodie / S / All Print</v>
      </c>
      <c r="J926" s="20" t="s">
        <v>4781</v>
      </c>
      <c r="K926" s="20" t="s">
        <v>4782</v>
      </c>
      <c r="L926" s="20" t="s">
        <v>4783</v>
      </c>
      <c r="M926" s="16"/>
      <c r="O926" s="1" t="s">
        <v>2114</v>
      </c>
      <c r="P926" s="18">
        <v>27614</v>
      </c>
      <c r="Q926" s="16" t="s">
        <v>1374</v>
      </c>
      <c r="R926" s="16" t="s">
        <v>35</v>
      </c>
      <c r="S926" s="16">
        <v>9194319626</v>
      </c>
      <c r="T926" s="16" t="s">
        <v>1375</v>
      </c>
    </row>
    <row r="927" spans="1:27" ht="13.2" hidden="1" x14ac:dyDescent="0.25">
      <c r="A927" s="63" t="s">
        <v>120</v>
      </c>
      <c r="C927" s="16" t="s">
        <v>25</v>
      </c>
      <c r="D927" s="17" t="s">
        <v>26</v>
      </c>
      <c r="E927" s="16" t="s">
        <v>4778</v>
      </c>
      <c r="F927" s="18" t="s">
        <v>4779</v>
      </c>
      <c r="G927" s="16">
        <v>1</v>
      </c>
      <c r="H927" s="19" t="s">
        <v>4784</v>
      </c>
      <c r="I927" t="str">
        <f t="shared" si="15"/>
        <v>Shorts / S / Full Print</v>
      </c>
      <c r="J927" s="20" t="s">
        <v>2647</v>
      </c>
      <c r="K927" s="20" t="s">
        <v>4782</v>
      </c>
      <c r="L927" s="20" t="s">
        <v>4783</v>
      </c>
      <c r="M927" s="16"/>
      <c r="O927" s="1" t="s">
        <v>2114</v>
      </c>
      <c r="P927" s="18">
        <v>27614</v>
      </c>
      <c r="Q927" s="16" t="s">
        <v>1374</v>
      </c>
      <c r="R927" s="16" t="s">
        <v>35</v>
      </c>
      <c r="S927" s="16">
        <v>9194319626</v>
      </c>
      <c r="T927" s="16" t="s">
        <v>1375</v>
      </c>
    </row>
    <row r="928" spans="1:27" ht="13.2" hidden="1" x14ac:dyDescent="0.25">
      <c r="A928" s="28" t="s">
        <v>246</v>
      </c>
      <c r="C928" s="16" t="s">
        <v>25</v>
      </c>
      <c r="D928" s="17" t="s">
        <v>26</v>
      </c>
      <c r="E928" s="16" t="s">
        <v>4785</v>
      </c>
      <c r="F928" s="18" t="s">
        <v>4786</v>
      </c>
      <c r="G928" s="16">
        <v>1</v>
      </c>
      <c r="H928" s="19" t="s">
        <v>4787</v>
      </c>
      <c r="I928" t="str">
        <f t="shared" si="15"/>
        <v>M / All Print</v>
      </c>
      <c r="J928" s="20" t="s">
        <v>4788</v>
      </c>
      <c r="K928" s="20" t="s">
        <v>4789</v>
      </c>
      <c r="L928" s="20" t="s">
        <v>4790</v>
      </c>
      <c r="M928" s="16"/>
      <c r="O928" s="1" t="s">
        <v>4124</v>
      </c>
      <c r="P928" s="18">
        <v>48813</v>
      </c>
      <c r="Q928" s="16" t="s">
        <v>94</v>
      </c>
      <c r="R928" s="16" t="s">
        <v>35</v>
      </c>
      <c r="S928" s="16">
        <v>5172131928</v>
      </c>
      <c r="T928" s="16" t="s">
        <v>95</v>
      </c>
    </row>
    <row r="929" spans="1:27" ht="13.2" hidden="1" x14ac:dyDescent="0.25">
      <c r="A929" s="28" t="s">
        <v>246</v>
      </c>
      <c r="C929" s="16" t="s">
        <v>25</v>
      </c>
      <c r="D929" s="17" t="s">
        <v>26</v>
      </c>
      <c r="E929" s="16" t="s">
        <v>4785</v>
      </c>
      <c r="F929" s="18" t="s">
        <v>4786</v>
      </c>
      <c r="G929" s="16">
        <v>1</v>
      </c>
      <c r="H929" s="19" t="s">
        <v>4791</v>
      </c>
      <c r="I929" t="str">
        <f t="shared" si="15"/>
        <v>3XL / All Print</v>
      </c>
      <c r="J929" s="20" t="s">
        <v>4792</v>
      </c>
      <c r="K929" s="20" t="s">
        <v>4789</v>
      </c>
      <c r="L929" s="20" t="s">
        <v>4790</v>
      </c>
      <c r="M929" s="16"/>
      <c r="O929" s="1" t="s">
        <v>4124</v>
      </c>
      <c r="P929" s="18">
        <v>48813</v>
      </c>
      <c r="Q929" s="16" t="s">
        <v>94</v>
      </c>
      <c r="R929" s="16" t="s">
        <v>35</v>
      </c>
      <c r="S929" s="16">
        <v>5172131928</v>
      </c>
      <c r="T929" s="16" t="s">
        <v>95</v>
      </c>
    </row>
    <row r="930" spans="1:27" ht="13.2" x14ac:dyDescent="0.25">
      <c r="A930" s="32" t="s">
        <v>456</v>
      </c>
      <c r="C930" s="16" t="s">
        <v>61</v>
      </c>
      <c r="D930" s="17" t="s">
        <v>26</v>
      </c>
      <c r="E930" s="16" t="s">
        <v>4793</v>
      </c>
      <c r="F930" s="18" t="s">
        <v>4794</v>
      </c>
      <c r="G930" s="16">
        <v>1</v>
      </c>
      <c r="H930" s="19" t="s">
        <v>4795</v>
      </c>
      <c r="I930" t="str">
        <f t="shared" si="15"/>
        <v>Fleece hoodie / 2XL / All print</v>
      </c>
      <c r="J930" s="20" t="s">
        <v>1834</v>
      </c>
      <c r="K930" s="20" t="s">
        <v>4796</v>
      </c>
      <c r="L930" s="20" t="s">
        <v>4797</v>
      </c>
      <c r="M930" s="16"/>
      <c r="O930" s="1" t="s">
        <v>3196</v>
      </c>
      <c r="P930" s="18">
        <v>68601</v>
      </c>
      <c r="Q930" s="16" t="s">
        <v>722</v>
      </c>
      <c r="R930" s="16" t="s">
        <v>35</v>
      </c>
      <c r="S930" s="16">
        <v>4023638258</v>
      </c>
      <c r="T930" s="16" t="s">
        <v>723</v>
      </c>
    </row>
    <row r="931" spans="1:27" ht="13.2" hidden="1" x14ac:dyDescent="0.25">
      <c r="A931" s="21" t="s">
        <v>761</v>
      </c>
      <c r="C931" s="16" t="s">
        <v>61</v>
      </c>
      <c r="D931" s="17" t="s">
        <v>26</v>
      </c>
      <c r="E931" s="16" t="s">
        <v>4798</v>
      </c>
      <c r="F931" s="18" t="s">
        <v>4799</v>
      </c>
      <c r="G931" s="16">
        <v>1</v>
      </c>
      <c r="H931" s="19" t="s">
        <v>4482</v>
      </c>
      <c r="I931" t="str">
        <f t="shared" si="15"/>
        <v>Fleece Hoodie / L / All print</v>
      </c>
      <c r="J931" s="20" t="s">
        <v>4483</v>
      </c>
      <c r="K931" s="20" t="s">
        <v>4800</v>
      </c>
      <c r="L931" s="20" t="s">
        <v>4801</v>
      </c>
      <c r="M931" s="16" t="s">
        <v>4802</v>
      </c>
      <c r="O931" s="1" t="s">
        <v>4803</v>
      </c>
      <c r="P931" s="18">
        <v>80621</v>
      </c>
      <c r="Q931" s="16" t="s">
        <v>430</v>
      </c>
      <c r="R931" s="16" t="s">
        <v>35</v>
      </c>
      <c r="S931" s="16">
        <v>7202881241</v>
      </c>
      <c r="T931" s="16" t="s">
        <v>432</v>
      </c>
    </row>
    <row r="932" spans="1:27" ht="13.2" hidden="1" x14ac:dyDescent="0.25">
      <c r="A932" s="63" t="s">
        <v>120</v>
      </c>
      <c r="C932" s="16" t="s">
        <v>61</v>
      </c>
      <c r="D932" s="17" t="s">
        <v>26</v>
      </c>
      <c r="E932" s="16" t="s">
        <v>4804</v>
      </c>
      <c r="F932" s="18" t="s">
        <v>4805</v>
      </c>
      <c r="G932" s="16">
        <v>1</v>
      </c>
      <c r="H932" s="19" t="s">
        <v>4806</v>
      </c>
      <c r="I932" t="str">
        <f t="shared" si="15"/>
        <v>2XL / All print</v>
      </c>
      <c r="J932" s="20" t="s">
        <v>97</v>
      </c>
      <c r="K932" s="20" t="s">
        <v>4807</v>
      </c>
      <c r="L932" s="20" t="s">
        <v>4808</v>
      </c>
      <c r="M932" s="16"/>
      <c r="O932" s="1" t="s">
        <v>150</v>
      </c>
      <c r="P932" s="18">
        <v>78258</v>
      </c>
      <c r="Q932" s="16" t="s">
        <v>151</v>
      </c>
      <c r="R932" s="16" t="s">
        <v>35</v>
      </c>
      <c r="S932" s="16">
        <v>2028276843</v>
      </c>
      <c r="T932" s="16" t="s">
        <v>152</v>
      </c>
    </row>
    <row r="933" spans="1:27" ht="13.2" hidden="1" x14ac:dyDescent="0.25">
      <c r="A933" s="63" t="s">
        <v>120</v>
      </c>
      <c r="C933" s="16" t="s">
        <v>25</v>
      </c>
      <c r="D933" s="17" t="s">
        <v>26</v>
      </c>
      <c r="E933" s="16" t="s">
        <v>4809</v>
      </c>
      <c r="F933" s="18" t="s">
        <v>4810</v>
      </c>
      <c r="G933" s="16">
        <v>1</v>
      </c>
      <c r="H933" s="19" t="s">
        <v>4811</v>
      </c>
      <c r="I933" t="str">
        <f t="shared" si="15"/>
        <v>3XL / Full Print</v>
      </c>
      <c r="J933" s="20" t="s">
        <v>3034</v>
      </c>
      <c r="K933" s="20" t="s">
        <v>4812</v>
      </c>
      <c r="L933" s="20" t="s">
        <v>4813</v>
      </c>
      <c r="M933" s="16"/>
      <c r="O933" s="1" t="s">
        <v>4814</v>
      </c>
      <c r="P933" s="18">
        <v>54136</v>
      </c>
      <c r="Q933" s="16" t="s">
        <v>1115</v>
      </c>
      <c r="R933" s="16" t="s">
        <v>35</v>
      </c>
      <c r="S933" s="16">
        <v>9208506384</v>
      </c>
      <c r="T933" s="16" t="s">
        <v>1116</v>
      </c>
    </row>
    <row r="934" spans="1:27" ht="13.2" hidden="1" x14ac:dyDescent="0.25">
      <c r="A934" s="63" t="s">
        <v>120</v>
      </c>
      <c r="C934" s="16" t="s">
        <v>25</v>
      </c>
      <c r="D934" s="17" t="s">
        <v>26</v>
      </c>
      <c r="E934" s="16" t="s">
        <v>4809</v>
      </c>
      <c r="F934" s="18" t="s">
        <v>4810</v>
      </c>
      <c r="G934" s="16">
        <v>1</v>
      </c>
      <c r="H934" s="19" t="s">
        <v>4815</v>
      </c>
      <c r="I934" t="str">
        <f t="shared" si="15"/>
        <v>Shorts / XL / Full Print</v>
      </c>
      <c r="J934" s="20" t="s">
        <v>1907</v>
      </c>
      <c r="K934" s="20" t="s">
        <v>4812</v>
      </c>
      <c r="L934" s="20" t="s">
        <v>4813</v>
      </c>
      <c r="M934" s="16"/>
      <c r="O934" s="1" t="s">
        <v>4814</v>
      </c>
      <c r="P934" s="18">
        <v>54136</v>
      </c>
      <c r="Q934" s="16" t="s">
        <v>1115</v>
      </c>
      <c r="R934" s="16" t="s">
        <v>35</v>
      </c>
      <c r="S934" s="16">
        <v>9208506384</v>
      </c>
      <c r="T934" s="16" t="s">
        <v>1116</v>
      </c>
    </row>
    <row r="935" spans="1:27" ht="13.2" hidden="1" x14ac:dyDescent="0.25">
      <c r="A935" s="15" t="s">
        <v>110</v>
      </c>
      <c r="C935" s="16" t="s">
        <v>25</v>
      </c>
      <c r="D935" s="17" t="s">
        <v>26</v>
      </c>
      <c r="E935" s="16" t="s">
        <v>4809</v>
      </c>
      <c r="F935" s="18" t="s">
        <v>4810</v>
      </c>
      <c r="G935" s="16">
        <v>1</v>
      </c>
      <c r="H935" s="19" t="s">
        <v>4816</v>
      </c>
      <c r="I935" t="str">
        <f t="shared" si="15"/>
        <v>AOP UNISEX HOODIE / XL / All Print</v>
      </c>
      <c r="J935" s="20" t="s">
        <v>797</v>
      </c>
      <c r="K935" s="20" t="s">
        <v>4812</v>
      </c>
      <c r="L935" s="20" t="s">
        <v>4813</v>
      </c>
      <c r="M935" s="16"/>
      <c r="O935" s="1" t="s">
        <v>4814</v>
      </c>
      <c r="P935" s="18">
        <v>54136</v>
      </c>
      <c r="Q935" s="16" t="s">
        <v>1115</v>
      </c>
      <c r="R935" s="16" t="s">
        <v>35</v>
      </c>
      <c r="S935" s="16">
        <v>9208506384</v>
      </c>
      <c r="T935" s="16" t="s">
        <v>1116</v>
      </c>
    </row>
    <row r="936" spans="1:27" ht="13.2" hidden="1" x14ac:dyDescent="0.25">
      <c r="A936" s="15" t="s">
        <v>24</v>
      </c>
      <c r="C936" s="16" t="s">
        <v>191</v>
      </c>
      <c r="D936" s="17" t="s">
        <v>26</v>
      </c>
      <c r="E936" s="16" t="s">
        <v>4817</v>
      </c>
      <c r="F936" s="18" t="s">
        <v>4818</v>
      </c>
      <c r="G936" s="16">
        <v>1</v>
      </c>
      <c r="H936" s="19" t="s">
        <v>4819</v>
      </c>
      <c r="I936" t="str">
        <f t="shared" si="15"/>
        <v>50x60 in</v>
      </c>
      <c r="J936" s="20" t="s">
        <v>4820</v>
      </c>
      <c r="K936" s="20" t="s">
        <v>4821</v>
      </c>
      <c r="L936" s="20" t="s">
        <v>4822</v>
      </c>
      <c r="M936" s="16"/>
      <c r="O936" s="1" t="s">
        <v>4823</v>
      </c>
      <c r="P936" s="18">
        <v>47111</v>
      </c>
      <c r="Q936" s="16" t="s">
        <v>57</v>
      </c>
      <c r="R936" s="16" t="s">
        <v>35</v>
      </c>
      <c r="S936" s="16">
        <v>8129461801</v>
      </c>
      <c r="T936" s="16" t="s">
        <v>59</v>
      </c>
    </row>
    <row r="937" spans="1:27" ht="13.2" hidden="1" x14ac:dyDescent="0.25">
      <c r="A937" s="22" t="s">
        <v>38</v>
      </c>
      <c r="B937" s="3"/>
      <c r="C937" s="23" t="s">
        <v>25</v>
      </c>
      <c r="D937" s="23" t="s">
        <v>5</v>
      </c>
      <c r="E937" s="23" t="s">
        <v>4824</v>
      </c>
      <c r="F937" s="24" t="s">
        <v>4825</v>
      </c>
      <c r="G937" s="23">
        <v>1</v>
      </c>
      <c r="H937" s="25" t="s">
        <v>4826</v>
      </c>
      <c r="I937" s="3" t="str">
        <f t="shared" si="15"/>
        <v>All print / 34 inches / Spare Tire Cover with Print On Demand</v>
      </c>
      <c r="J937" s="74">
        <v>1000000000000000</v>
      </c>
      <c r="K937" s="26" t="s">
        <v>4827</v>
      </c>
      <c r="L937" s="26" t="s">
        <v>4828</v>
      </c>
      <c r="M937" s="23">
        <v>81</v>
      </c>
      <c r="N937" s="3"/>
      <c r="O937" s="27" t="s">
        <v>4829</v>
      </c>
      <c r="P937" s="24">
        <v>2720</v>
      </c>
      <c r="Q937" s="23" t="s">
        <v>359</v>
      </c>
      <c r="R937" s="23" t="s">
        <v>35</v>
      </c>
      <c r="S937" s="23">
        <v>5085092205</v>
      </c>
      <c r="T937" s="23" t="s">
        <v>360</v>
      </c>
      <c r="U937" s="3"/>
      <c r="V937" s="3"/>
      <c r="W937" s="3"/>
      <c r="X937" s="3"/>
      <c r="Y937" s="3"/>
      <c r="Z937" s="3"/>
      <c r="AA937" s="3"/>
    </row>
    <row r="938" spans="1:27" ht="13.2" hidden="1" x14ac:dyDescent="0.25">
      <c r="A938" s="29" t="s">
        <v>386</v>
      </c>
      <c r="C938" s="16" t="s">
        <v>202</v>
      </c>
      <c r="D938" s="17" t="s">
        <v>26</v>
      </c>
      <c r="E938" s="16" t="s">
        <v>4830</v>
      </c>
      <c r="F938" s="18" t="s">
        <v>4831</v>
      </c>
      <c r="G938" s="16">
        <v>1</v>
      </c>
      <c r="H938" s="19" t="s">
        <v>4832</v>
      </c>
      <c r="I938" t="str">
        <f t="shared" si="15"/>
        <v>3XL / Black</v>
      </c>
      <c r="J938" s="20" t="s">
        <v>313</v>
      </c>
      <c r="K938" s="20" t="s">
        <v>4833</v>
      </c>
      <c r="L938" s="20" t="s">
        <v>4834</v>
      </c>
      <c r="M938" s="16"/>
      <c r="O938" s="1" t="s">
        <v>4835</v>
      </c>
      <c r="P938" s="18">
        <v>11703</v>
      </c>
      <c r="Q938" s="16" t="s">
        <v>305</v>
      </c>
      <c r="R938" s="16" t="s">
        <v>35</v>
      </c>
      <c r="S938" s="16">
        <v>5167791382</v>
      </c>
      <c r="T938" s="16" t="s">
        <v>306</v>
      </c>
    </row>
    <row r="939" spans="1:27" ht="13.2" x14ac:dyDescent="0.25">
      <c r="A939" s="29" t="s">
        <v>201</v>
      </c>
      <c r="C939" s="16" t="s">
        <v>4025</v>
      </c>
      <c r="D939" s="17" t="s">
        <v>26</v>
      </c>
      <c r="E939" s="16" t="s">
        <v>4836</v>
      </c>
      <c r="F939" s="18" t="s">
        <v>4837</v>
      </c>
      <c r="G939" s="16">
        <v>1</v>
      </c>
      <c r="H939" s="19" t="s">
        <v>4838</v>
      </c>
      <c r="I939" t="str">
        <f t="shared" si="15"/>
        <v>HOODIE RAGLAN SLEEVE / 2XL / All Print</v>
      </c>
      <c r="J939" s="20" t="s">
        <v>3294</v>
      </c>
      <c r="K939" s="20" t="s">
        <v>4839</v>
      </c>
      <c r="L939" s="20" t="s">
        <v>4840</v>
      </c>
      <c r="M939" s="16"/>
      <c r="O939" s="1" t="s">
        <v>4841</v>
      </c>
      <c r="P939" s="18">
        <v>64507</v>
      </c>
      <c r="Q939" s="16" t="s">
        <v>34</v>
      </c>
      <c r="R939" s="16" t="s">
        <v>35</v>
      </c>
      <c r="S939" s="16">
        <v>8162232799</v>
      </c>
      <c r="T939" s="16" t="s">
        <v>36</v>
      </c>
    </row>
    <row r="940" spans="1:27" ht="13.2" hidden="1" x14ac:dyDescent="0.25">
      <c r="A940" s="63" t="s">
        <v>120</v>
      </c>
      <c r="C940" s="16" t="s">
        <v>25</v>
      </c>
      <c r="D940" s="17" t="s">
        <v>26</v>
      </c>
      <c r="E940" s="16" t="s">
        <v>4842</v>
      </c>
      <c r="F940" s="18" t="s">
        <v>4843</v>
      </c>
      <c r="G940" s="16">
        <v>1</v>
      </c>
      <c r="H940" s="19" t="s">
        <v>4844</v>
      </c>
      <c r="I940" t="str">
        <f t="shared" si="15"/>
        <v>Shorts / M / Full Print</v>
      </c>
      <c r="J940" s="20" t="s">
        <v>3163</v>
      </c>
      <c r="K940" s="20" t="s">
        <v>4845</v>
      </c>
      <c r="L940" s="20" t="s">
        <v>4846</v>
      </c>
      <c r="M940" s="16"/>
      <c r="O940" s="1" t="s">
        <v>4847</v>
      </c>
      <c r="P940" s="18">
        <v>50058</v>
      </c>
      <c r="Q940" s="16" t="s">
        <v>892</v>
      </c>
      <c r="R940" s="16" t="s">
        <v>35</v>
      </c>
      <c r="S940" s="16">
        <v>6417400</v>
      </c>
      <c r="T940" s="16" t="s">
        <v>893</v>
      </c>
    </row>
    <row r="941" spans="1:27" ht="13.2" hidden="1" x14ac:dyDescent="0.25">
      <c r="A941" s="63" t="s">
        <v>120</v>
      </c>
      <c r="C941" s="16" t="s">
        <v>25</v>
      </c>
      <c r="D941" s="17" t="s">
        <v>26</v>
      </c>
      <c r="E941" s="16" t="s">
        <v>4842</v>
      </c>
      <c r="F941" s="18" t="s">
        <v>4843</v>
      </c>
      <c r="G941" s="16">
        <v>1</v>
      </c>
      <c r="H941" s="19" t="s">
        <v>4309</v>
      </c>
      <c r="I941" t="str">
        <f t="shared" si="15"/>
        <v>Shorts / S / Full Print</v>
      </c>
      <c r="J941" s="20" t="s">
        <v>2647</v>
      </c>
      <c r="K941" s="20" t="s">
        <v>4845</v>
      </c>
      <c r="L941" s="20" t="s">
        <v>4846</v>
      </c>
      <c r="M941" s="16"/>
      <c r="O941" s="1" t="s">
        <v>4847</v>
      </c>
      <c r="P941" s="18">
        <v>50058</v>
      </c>
      <c r="Q941" s="16" t="s">
        <v>892</v>
      </c>
      <c r="R941" s="16" t="s">
        <v>35</v>
      </c>
      <c r="S941" s="16">
        <v>6417400</v>
      </c>
      <c r="T941" s="16" t="s">
        <v>893</v>
      </c>
    </row>
    <row r="942" spans="1:27" ht="13.2" hidden="1" x14ac:dyDescent="0.25">
      <c r="A942" s="32" t="s">
        <v>309</v>
      </c>
      <c r="C942" s="16" t="s">
        <v>25</v>
      </c>
      <c r="D942" s="17" t="s">
        <v>26</v>
      </c>
      <c r="E942" s="16" t="s">
        <v>4848</v>
      </c>
      <c r="F942" s="18" t="s">
        <v>4849</v>
      </c>
      <c r="G942" s="16">
        <v>1</v>
      </c>
      <c r="H942" s="19" t="s">
        <v>4850</v>
      </c>
      <c r="I942" t="str">
        <f t="shared" si="15"/>
        <v>XL / Full Print</v>
      </c>
      <c r="J942" s="20" t="s">
        <v>4851</v>
      </c>
      <c r="K942" s="20" t="s">
        <v>4852</v>
      </c>
      <c r="L942" s="20" t="s">
        <v>4853</v>
      </c>
      <c r="M942" s="16"/>
      <c r="O942" s="1" t="s">
        <v>4854</v>
      </c>
      <c r="P942" s="18">
        <v>14052</v>
      </c>
      <c r="Q942" s="16" t="s">
        <v>305</v>
      </c>
      <c r="R942" s="16" t="s">
        <v>35</v>
      </c>
      <c r="S942" s="16">
        <v>7168600422</v>
      </c>
      <c r="T942" s="16" t="s">
        <v>306</v>
      </c>
    </row>
    <row r="943" spans="1:27" ht="13.2" hidden="1" x14ac:dyDescent="0.25">
      <c r="A943" s="21" t="s">
        <v>761</v>
      </c>
      <c r="C943" s="16" t="s">
        <v>25</v>
      </c>
      <c r="D943" s="17" t="s">
        <v>26</v>
      </c>
      <c r="E943" s="16" t="s">
        <v>4848</v>
      </c>
      <c r="F943" s="18" t="s">
        <v>4849</v>
      </c>
      <c r="G943" s="16">
        <v>1</v>
      </c>
      <c r="H943" s="19" t="s">
        <v>4855</v>
      </c>
      <c r="I943" t="str">
        <f t="shared" si="15"/>
        <v>XL / Full Print</v>
      </c>
      <c r="J943" s="20" t="s">
        <v>4856</v>
      </c>
      <c r="K943" s="20" t="s">
        <v>4852</v>
      </c>
      <c r="L943" s="20" t="s">
        <v>4853</v>
      </c>
      <c r="M943" s="16"/>
      <c r="O943" s="1" t="s">
        <v>4854</v>
      </c>
      <c r="P943" s="18">
        <v>14052</v>
      </c>
      <c r="Q943" s="16" t="s">
        <v>305</v>
      </c>
      <c r="R943" s="16" t="s">
        <v>35</v>
      </c>
      <c r="S943" s="16">
        <v>7168600422</v>
      </c>
      <c r="T943" s="16" t="s">
        <v>306</v>
      </c>
    </row>
    <row r="944" spans="1:27" ht="13.2" hidden="1" x14ac:dyDescent="0.25">
      <c r="A944" s="32" t="s">
        <v>60</v>
      </c>
      <c r="C944" s="16" t="s">
        <v>202</v>
      </c>
      <c r="D944" s="17" t="s">
        <v>26</v>
      </c>
      <c r="E944" s="16" t="s">
        <v>4857</v>
      </c>
      <c r="F944" s="18" t="s">
        <v>4858</v>
      </c>
      <c r="G944" s="16">
        <v>1</v>
      </c>
      <c r="H944" s="19" t="s">
        <v>4859</v>
      </c>
      <c r="I944" t="str">
        <f t="shared" si="15"/>
        <v>L / Full print</v>
      </c>
      <c r="J944" s="20" t="s">
        <v>4860</v>
      </c>
      <c r="K944" s="20" t="s">
        <v>4861</v>
      </c>
      <c r="L944" s="20" t="s">
        <v>4862</v>
      </c>
      <c r="M944" s="16"/>
      <c r="O944" s="1" t="s">
        <v>689</v>
      </c>
      <c r="P944" s="18">
        <v>61920</v>
      </c>
      <c r="Q944" s="16" t="s">
        <v>69</v>
      </c>
      <c r="R944" s="16" t="s">
        <v>35</v>
      </c>
      <c r="S944" s="16">
        <v>2172763162</v>
      </c>
      <c r="T944" s="16" t="s">
        <v>71</v>
      </c>
    </row>
    <row r="945" spans="1:20" ht="13.2" hidden="1" x14ac:dyDescent="0.25">
      <c r="A945" s="15" t="s">
        <v>24</v>
      </c>
      <c r="C945" s="16" t="s">
        <v>25</v>
      </c>
      <c r="D945" s="17" t="s">
        <v>26</v>
      </c>
      <c r="E945" s="16" t="s">
        <v>4863</v>
      </c>
      <c r="F945" s="18" t="s">
        <v>4864</v>
      </c>
      <c r="G945" s="16">
        <v>1</v>
      </c>
      <c r="H945" s="19" t="s">
        <v>4865</v>
      </c>
      <c r="I945" t="str">
        <f t="shared" si="15"/>
        <v>God is bigger than Lion King Blue Black Hoodie 3D #v - HOODIE RAGLAN SLEEVE / 3XL / All Print</v>
      </c>
      <c r="J945" s="20" t="s">
        <v>1980</v>
      </c>
      <c r="K945" s="20" t="s">
        <v>4866</v>
      </c>
      <c r="L945" s="20" t="s">
        <v>4867</v>
      </c>
      <c r="M945" s="16"/>
      <c r="O945" s="1" t="s">
        <v>4868</v>
      </c>
      <c r="P945" s="18">
        <v>30707</v>
      </c>
      <c r="Q945" s="16"/>
      <c r="R945" s="16" t="s">
        <v>286</v>
      </c>
      <c r="S945" s="16">
        <v>7063130300</v>
      </c>
      <c r="T945" s="16"/>
    </row>
    <row r="946" spans="1:20" ht="13.2" hidden="1" x14ac:dyDescent="0.25">
      <c r="A946" s="29" t="s">
        <v>86</v>
      </c>
      <c r="C946" s="16" t="s">
        <v>25</v>
      </c>
      <c r="D946" s="17" t="s">
        <v>26</v>
      </c>
      <c r="E946" s="16" t="s">
        <v>4869</v>
      </c>
      <c r="F946" s="18" t="s">
        <v>4870</v>
      </c>
      <c r="G946" s="16">
        <v>1</v>
      </c>
      <c r="H946" s="19" t="s">
        <v>3917</v>
      </c>
      <c r="I946" t="str">
        <f t="shared" si="15"/>
        <v>Hawaiian Shirt / 2XL / Full Print</v>
      </c>
      <c r="J946" s="20" t="s">
        <v>3918</v>
      </c>
      <c r="K946" s="20" t="s">
        <v>4871</v>
      </c>
      <c r="L946" s="20" t="s">
        <v>4872</v>
      </c>
      <c r="M946" s="16"/>
      <c r="O946" s="1" t="s">
        <v>4873</v>
      </c>
      <c r="P946" s="18">
        <v>37721</v>
      </c>
      <c r="Q946" s="16" t="s">
        <v>211</v>
      </c>
      <c r="R946" s="16" t="s">
        <v>35</v>
      </c>
      <c r="S946" s="16" t="s">
        <v>4874</v>
      </c>
      <c r="T946" s="16" t="s">
        <v>212</v>
      </c>
    </row>
    <row r="947" spans="1:20" ht="13.2" hidden="1" x14ac:dyDescent="0.25">
      <c r="A947" s="63" t="s">
        <v>120</v>
      </c>
      <c r="C947" s="16" t="s">
        <v>61</v>
      </c>
      <c r="D947" s="17" t="s">
        <v>26</v>
      </c>
      <c r="E947" s="16" t="s">
        <v>4875</v>
      </c>
      <c r="F947" s="18" t="s">
        <v>4876</v>
      </c>
      <c r="G947" s="16">
        <v>1</v>
      </c>
      <c r="H947" s="19" t="s">
        <v>4877</v>
      </c>
      <c r="I947" t="str">
        <f t="shared" si="15"/>
        <v>S / Full Print</v>
      </c>
      <c r="J947" s="20" t="s">
        <v>4878</v>
      </c>
      <c r="K947" s="20" t="s">
        <v>4879</v>
      </c>
      <c r="L947" s="20" t="s">
        <v>4880</v>
      </c>
      <c r="M947" s="16">
        <v>201</v>
      </c>
      <c r="O947" s="1" t="s">
        <v>4881</v>
      </c>
      <c r="P947" s="18">
        <v>55362</v>
      </c>
      <c r="Q947" s="16" t="s">
        <v>963</v>
      </c>
      <c r="R947" s="16" t="s">
        <v>35</v>
      </c>
      <c r="S947" s="16">
        <v>7632953319</v>
      </c>
      <c r="T947" s="16" t="s">
        <v>964</v>
      </c>
    </row>
    <row r="948" spans="1:20" ht="13.2" hidden="1" x14ac:dyDescent="0.25">
      <c r="A948" s="32" t="s">
        <v>60</v>
      </c>
      <c r="C948" s="16" t="s">
        <v>61</v>
      </c>
      <c r="D948" s="17" t="s">
        <v>26</v>
      </c>
      <c r="E948" s="16" t="s">
        <v>4882</v>
      </c>
      <c r="F948" s="18" t="s">
        <v>4883</v>
      </c>
      <c r="G948" s="16">
        <v>1</v>
      </c>
      <c r="H948" s="19" t="s">
        <v>4884</v>
      </c>
      <c r="I948" t="str">
        <f t="shared" si="15"/>
        <v>M / Full Print</v>
      </c>
      <c r="J948" s="20" t="s">
        <v>4885</v>
      </c>
      <c r="K948" s="20" t="s">
        <v>4886</v>
      </c>
      <c r="L948" s="20" t="s">
        <v>4887</v>
      </c>
      <c r="M948" s="16" t="s">
        <v>4888</v>
      </c>
      <c r="O948" s="1" t="s">
        <v>4889</v>
      </c>
      <c r="P948" s="18">
        <v>21078</v>
      </c>
      <c r="Q948" s="16" t="s">
        <v>636</v>
      </c>
      <c r="R948" s="16" t="s">
        <v>35</v>
      </c>
      <c r="S948" s="16">
        <v>4432432546</v>
      </c>
      <c r="T948" s="16" t="s">
        <v>637</v>
      </c>
    </row>
    <row r="949" spans="1:20" ht="13.2" hidden="1" x14ac:dyDescent="0.25">
      <c r="A949" s="21" t="s">
        <v>263</v>
      </c>
      <c r="C949" s="16" t="s">
        <v>25</v>
      </c>
      <c r="D949" s="17" t="s">
        <v>26</v>
      </c>
      <c r="E949" s="16" t="s">
        <v>4890</v>
      </c>
      <c r="F949" s="18" t="s">
        <v>4891</v>
      </c>
      <c r="G949" s="16">
        <v>1</v>
      </c>
      <c r="H949" s="19" t="s">
        <v>4892</v>
      </c>
      <c r="I949" t="str">
        <f t="shared" si="15"/>
        <v>Zip Hoodie Drawstring Graphic Santa #DH - AOP UNISEX HOODIE / L / All Print</v>
      </c>
      <c r="J949" s="20" t="s">
        <v>4893</v>
      </c>
      <c r="K949" s="20" t="s">
        <v>4894</v>
      </c>
      <c r="L949" s="20" t="s">
        <v>4895</v>
      </c>
      <c r="M949" s="16"/>
      <c r="O949" s="1" t="s">
        <v>4896</v>
      </c>
      <c r="P949" s="18">
        <v>36607</v>
      </c>
      <c r="Q949" s="16" t="s">
        <v>645</v>
      </c>
      <c r="R949" s="16" t="s">
        <v>35</v>
      </c>
      <c r="S949" s="16">
        <v>2514789390</v>
      </c>
      <c r="T949" s="16" t="s">
        <v>646</v>
      </c>
    </row>
    <row r="950" spans="1:20" ht="13.2" hidden="1" x14ac:dyDescent="0.25">
      <c r="A950" s="32" t="s">
        <v>60</v>
      </c>
      <c r="C950" s="16" t="s">
        <v>25</v>
      </c>
      <c r="D950" s="17" t="s">
        <v>26</v>
      </c>
      <c r="E950" s="16" t="s">
        <v>4897</v>
      </c>
      <c r="F950" s="18" t="s">
        <v>4898</v>
      </c>
      <c r="G950" s="16">
        <v>1</v>
      </c>
      <c r="H950" s="19" t="s">
        <v>4899</v>
      </c>
      <c r="I950" t="str">
        <f t="shared" si="15"/>
        <v>AOP Unisex Raglan Hoodie / M / Full print</v>
      </c>
      <c r="J950" s="20" t="s">
        <v>1201</v>
      </c>
      <c r="K950" s="20" t="s">
        <v>4900</v>
      </c>
      <c r="L950" s="20" t="s">
        <v>4901</v>
      </c>
      <c r="M950" s="16"/>
      <c r="O950" s="1" t="s">
        <v>4902</v>
      </c>
      <c r="P950" s="18">
        <v>70663</v>
      </c>
      <c r="Q950" s="16" t="s">
        <v>1258</v>
      </c>
      <c r="R950" s="16" t="s">
        <v>35</v>
      </c>
      <c r="S950" s="16">
        <v>13378426914</v>
      </c>
      <c r="T950" s="16" t="s">
        <v>1259</v>
      </c>
    </row>
    <row r="951" spans="1:20" ht="13.2" hidden="1" x14ac:dyDescent="0.25">
      <c r="A951" s="29" t="s">
        <v>386</v>
      </c>
      <c r="C951" s="16" t="s">
        <v>61</v>
      </c>
      <c r="D951" s="17" t="s">
        <v>26</v>
      </c>
      <c r="E951" s="16" t="s">
        <v>4903</v>
      </c>
      <c r="F951" s="18" t="s">
        <v>4904</v>
      </c>
      <c r="G951" s="16">
        <v>1</v>
      </c>
      <c r="H951" s="19" t="s">
        <v>4905</v>
      </c>
      <c r="I951" t="str">
        <f t="shared" si="15"/>
        <v>M / Full Print</v>
      </c>
      <c r="J951" s="20" t="s">
        <v>4906</v>
      </c>
      <c r="K951" s="20" t="s">
        <v>4907</v>
      </c>
      <c r="L951" s="20" t="s">
        <v>4908</v>
      </c>
      <c r="M951" s="16">
        <v>202</v>
      </c>
      <c r="O951" s="1" t="s">
        <v>4909</v>
      </c>
      <c r="P951" s="18">
        <v>27410</v>
      </c>
      <c r="Q951" s="16" t="s">
        <v>1374</v>
      </c>
      <c r="R951" s="16" t="s">
        <v>35</v>
      </c>
      <c r="S951" s="16">
        <v>5108335865</v>
      </c>
      <c r="T951" s="16" t="s">
        <v>1375</v>
      </c>
    </row>
    <row r="952" spans="1:20" ht="13.2" hidden="1" x14ac:dyDescent="0.25">
      <c r="A952" s="63" t="s">
        <v>120</v>
      </c>
      <c r="C952" s="16" t="s">
        <v>25</v>
      </c>
      <c r="D952" s="17" t="s">
        <v>26</v>
      </c>
      <c r="E952" s="16" t="s">
        <v>4910</v>
      </c>
      <c r="F952" s="18" t="s">
        <v>4911</v>
      </c>
      <c r="G952" s="16">
        <v>1</v>
      </c>
      <c r="H952" s="19" t="s">
        <v>4912</v>
      </c>
      <c r="I952" t="str">
        <f t="shared" si="15"/>
        <v>All print / 32 inches</v>
      </c>
      <c r="J952" s="45">
        <v>1000000000000000</v>
      </c>
      <c r="K952" s="20" t="s">
        <v>4913</v>
      </c>
      <c r="L952" s="20" t="s">
        <v>4914</v>
      </c>
      <c r="M952" s="16"/>
      <c r="O952" s="1" t="s">
        <v>4915</v>
      </c>
      <c r="P952" s="18">
        <v>65656</v>
      </c>
      <c r="Q952" s="16" t="s">
        <v>34</v>
      </c>
      <c r="R952" s="16" t="s">
        <v>35</v>
      </c>
      <c r="S952" s="16">
        <v>5014633062</v>
      </c>
      <c r="T952" s="16" t="s">
        <v>36</v>
      </c>
    </row>
    <row r="953" spans="1:20" ht="13.2" hidden="1" x14ac:dyDescent="0.25">
      <c r="A953" s="32" t="s">
        <v>60</v>
      </c>
      <c r="C953" s="16" t="s">
        <v>25</v>
      </c>
      <c r="D953" s="17" t="s">
        <v>26</v>
      </c>
      <c r="E953" s="16" t="s">
        <v>4916</v>
      </c>
      <c r="F953" s="18" t="s">
        <v>4917</v>
      </c>
      <c r="G953" s="16">
        <v>1</v>
      </c>
      <c r="H953" s="19" t="s">
        <v>4918</v>
      </c>
      <c r="I953" t="str">
        <f t="shared" si="15"/>
        <v>All print / 32 inches</v>
      </c>
      <c r="J953" s="45">
        <v>1000000000000000</v>
      </c>
      <c r="K953" s="20" t="s">
        <v>4919</v>
      </c>
      <c r="L953" s="20" t="s">
        <v>4920</v>
      </c>
      <c r="M953" s="16"/>
      <c r="O953" s="1" t="s">
        <v>4921</v>
      </c>
      <c r="P953" s="18">
        <v>27574</v>
      </c>
      <c r="Q953" s="16" t="s">
        <v>1374</v>
      </c>
      <c r="R953" s="16" t="s">
        <v>35</v>
      </c>
      <c r="S953" s="16">
        <v>4344703353</v>
      </c>
      <c r="T953" s="16" t="s">
        <v>1375</v>
      </c>
    </row>
    <row r="954" spans="1:20" ht="13.2" hidden="1" x14ac:dyDescent="0.25">
      <c r="A954" s="29" t="s">
        <v>4922</v>
      </c>
      <c r="C954" s="16" t="s">
        <v>25</v>
      </c>
      <c r="D954" s="17" t="s">
        <v>26</v>
      </c>
      <c r="E954" s="16" t="s">
        <v>4923</v>
      </c>
      <c r="F954" s="18" t="s">
        <v>4924</v>
      </c>
      <c r="G954" s="16">
        <v>1</v>
      </c>
      <c r="H954" s="19" t="s">
        <v>4925</v>
      </c>
      <c r="I954" t="str">
        <f t="shared" si="15"/>
        <v>HOODIE RAGLAN SLEEVE / M / All Print</v>
      </c>
      <c r="J954" s="20" t="s">
        <v>815</v>
      </c>
      <c r="K954" s="20" t="s">
        <v>4926</v>
      </c>
      <c r="L954" s="20" t="s">
        <v>4927</v>
      </c>
      <c r="M954" s="16">
        <v>1</v>
      </c>
      <c r="O954" s="1" t="s">
        <v>4928</v>
      </c>
      <c r="P954" s="18">
        <v>10562</v>
      </c>
      <c r="Q954" s="16" t="s">
        <v>305</v>
      </c>
      <c r="R954" s="16" t="s">
        <v>35</v>
      </c>
      <c r="S954" s="16">
        <v>19144984390</v>
      </c>
      <c r="T954" s="16" t="s">
        <v>306</v>
      </c>
    </row>
    <row r="955" spans="1:20" ht="13.2" hidden="1" x14ac:dyDescent="0.25">
      <c r="A955" s="32" t="s">
        <v>60</v>
      </c>
      <c r="C955" s="16" t="s">
        <v>25</v>
      </c>
      <c r="D955" s="17" t="s">
        <v>26</v>
      </c>
      <c r="E955" s="16" t="s">
        <v>4929</v>
      </c>
      <c r="F955" s="18" t="s">
        <v>4930</v>
      </c>
      <c r="G955" s="16">
        <v>1</v>
      </c>
      <c r="H955" s="19" t="s">
        <v>4931</v>
      </c>
      <c r="I955" t="str">
        <f t="shared" si="15"/>
        <v>AOP Unisex Raglan Hoodie / XL / Blue</v>
      </c>
      <c r="J955" s="20" t="s">
        <v>4932</v>
      </c>
      <c r="K955" s="20" t="s">
        <v>4933</v>
      </c>
      <c r="L955" s="20" t="s">
        <v>4934</v>
      </c>
      <c r="M955" s="16"/>
      <c r="O955" s="1" t="s">
        <v>4124</v>
      </c>
      <c r="P955" s="18">
        <v>28269</v>
      </c>
      <c r="Q955" s="16" t="s">
        <v>1374</v>
      </c>
      <c r="R955" s="16" t="s">
        <v>35</v>
      </c>
      <c r="S955" s="16">
        <v>7045982495</v>
      </c>
      <c r="T955" s="16" t="s">
        <v>1375</v>
      </c>
    </row>
    <row r="956" spans="1:20" ht="13.2" hidden="1" x14ac:dyDescent="0.25">
      <c r="A956" s="63" t="s">
        <v>120</v>
      </c>
      <c r="C956" s="16" t="s">
        <v>25</v>
      </c>
      <c r="D956" s="17" t="s">
        <v>26</v>
      </c>
      <c r="E956" s="16" t="s">
        <v>4935</v>
      </c>
      <c r="F956" s="18" t="s">
        <v>4936</v>
      </c>
      <c r="G956" s="16">
        <v>1</v>
      </c>
      <c r="H956" s="19" t="s">
        <v>4937</v>
      </c>
      <c r="I956" t="str">
        <f t="shared" si="15"/>
        <v>AOP Unisex Raglan Zip Hoodie / 5XL / All print</v>
      </c>
      <c r="J956" s="20" t="s">
        <v>4938</v>
      </c>
      <c r="K956" s="20" t="s">
        <v>4939</v>
      </c>
      <c r="L956" s="20" t="s">
        <v>4940</v>
      </c>
      <c r="M956" s="16">
        <v>103</v>
      </c>
      <c r="O956" s="1" t="s">
        <v>4065</v>
      </c>
      <c r="P956" s="18">
        <v>22407</v>
      </c>
      <c r="Q956" s="16" t="s">
        <v>169</v>
      </c>
      <c r="R956" s="16" t="s">
        <v>35</v>
      </c>
      <c r="S956" s="16">
        <v>5406427040</v>
      </c>
      <c r="T956" s="16" t="s">
        <v>170</v>
      </c>
    </row>
    <row r="957" spans="1:20" ht="13.2" hidden="1" x14ac:dyDescent="0.25">
      <c r="A957" s="63" t="s">
        <v>120</v>
      </c>
      <c r="C957" s="16" t="s">
        <v>191</v>
      </c>
      <c r="D957" s="17" t="s">
        <v>26</v>
      </c>
      <c r="E957" s="16" t="s">
        <v>4941</v>
      </c>
      <c r="F957" s="18" t="s">
        <v>4942</v>
      </c>
      <c r="G957" s="16">
        <v>1</v>
      </c>
      <c r="H957" s="19" t="s">
        <v>4943</v>
      </c>
      <c r="I957" t="str">
        <f t="shared" si="15"/>
        <v>12X18in / All print</v>
      </c>
      <c r="J957" s="20" t="s">
        <v>3059</v>
      </c>
      <c r="K957" s="20" t="s">
        <v>4944</v>
      </c>
      <c r="L957" s="20" t="s">
        <v>4945</v>
      </c>
      <c r="M957" s="16"/>
      <c r="O957" s="1" t="s">
        <v>4946</v>
      </c>
      <c r="P957" s="18">
        <v>22101</v>
      </c>
      <c r="Q957" s="16" t="s">
        <v>169</v>
      </c>
      <c r="R957" s="16" t="s">
        <v>35</v>
      </c>
      <c r="S957" s="16">
        <v>5103344744</v>
      </c>
      <c r="T957" s="16" t="s">
        <v>170</v>
      </c>
    </row>
    <row r="958" spans="1:20" ht="13.2" hidden="1" x14ac:dyDescent="0.25">
      <c r="A958" s="15" t="s">
        <v>110</v>
      </c>
      <c r="C958" s="16" t="s">
        <v>191</v>
      </c>
      <c r="D958" s="17" t="s">
        <v>26</v>
      </c>
      <c r="E958" s="16" t="s">
        <v>4947</v>
      </c>
      <c r="F958" s="18" t="s">
        <v>4948</v>
      </c>
      <c r="G958" s="16">
        <v>1</v>
      </c>
      <c r="H958" s="19" t="s">
        <v>4949</v>
      </c>
      <c r="I958" t="str">
        <f t="shared" si="15"/>
        <v>16X24in</v>
      </c>
      <c r="J958" s="20" t="s">
        <v>866</v>
      </c>
      <c r="K958" s="20" t="s">
        <v>4950</v>
      </c>
      <c r="L958" s="20" t="s">
        <v>4951</v>
      </c>
      <c r="M958" s="16"/>
      <c r="O958" s="1" t="s">
        <v>4952</v>
      </c>
      <c r="P958" s="18">
        <v>63124</v>
      </c>
      <c r="Q958" s="16" t="s">
        <v>34</v>
      </c>
      <c r="R958" s="16" t="s">
        <v>35</v>
      </c>
      <c r="S958" s="16">
        <v>3147069019</v>
      </c>
      <c r="T958" s="16" t="s">
        <v>36</v>
      </c>
    </row>
    <row r="959" spans="1:20" ht="13.2" hidden="1" x14ac:dyDescent="0.25">
      <c r="A959" s="63" t="s">
        <v>120</v>
      </c>
      <c r="C959" s="16" t="s">
        <v>61</v>
      </c>
      <c r="D959" s="17" t="s">
        <v>26</v>
      </c>
      <c r="E959" s="16" t="s">
        <v>4953</v>
      </c>
      <c r="F959" s="18" t="s">
        <v>4954</v>
      </c>
      <c r="G959" s="16">
        <v>1</v>
      </c>
      <c r="H959" s="19" t="s">
        <v>4955</v>
      </c>
      <c r="I959" t="str">
        <f t="shared" si="15"/>
        <v>2XL / All print</v>
      </c>
      <c r="J959" s="20" t="s">
        <v>97</v>
      </c>
      <c r="K959" s="20" t="s">
        <v>4956</v>
      </c>
      <c r="L959" s="20" t="s">
        <v>4957</v>
      </c>
      <c r="M959" s="16"/>
      <c r="O959" s="1" t="s">
        <v>4958</v>
      </c>
      <c r="P959" s="18">
        <v>14105</v>
      </c>
      <c r="Q959" s="16" t="s">
        <v>305</v>
      </c>
      <c r="R959" s="16" t="s">
        <v>35</v>
      </c>
      <c r="S959" s="16">
        <v>7164329103</v>
      </c>
      <c r="T959" s="16" t="s">
        <v>306</v>
      </c>
    </row>
    <row r="960" spans="1:20" ht="13.2" hidden="1" x14ac:dyDescent="0.25">
      <c r="A960" s="63" t="s">
        <v>120</v>
      </c>
      <c r="C960" s="16" t="s">
        <v>61</v>
      </c>
      <c r="D960" s="17" t="s">
        <v>26</v>
      </c>
      <c r="E960" s="16" t="s">
        <v>4953</v>
      </c>
      <c r="F960" s="18" t="s">
        <v>4954</v>
      </c>
      <c r="G960" s="16">
        <v>1</v>
      </c>
      <c r="H960" s="19" t="s">
        <v>4955</v>
      </c>
      <c r="I960" t="str">
        <f t="shared" si="15"/>
        <v>2XL / All print</v>
      </c>
      <c r="J960" s="20" t="s">
        <v>97</v>
      </c>
      <c r="K960" s="20" t="s">
        <v>4956</v>
      </c>
      <c r="L960" s="20" t="s">
        <v>4957</v>
      </c>
      <c r="M960" s="16"/>
      <c r="O960" s="1" t="s">
        <v>4958</v>
      </c>
      <c r="P960" s="18">
        <v>14105</v>
      </c>
      <c r="Q960" s="16" t="s">
        <v>305</v>
      </c>
      <c r="R960" s="16" t="s">
        <v>35</v>
      </c>
      <c r="S960" s="16">
        <v>7164329103</v>
      </c>
      <c r="T960" s="16" t="s">
        <v>306</v>
      </c>
    </row>
    <row r="961" spans="1:20" ht="13.2" hidden="1" x14ac:dyDescent="0.25">
      <c r="A961" s="63" t="s">
        <v>120</v>
      </c>
      <c r="C961" s="16" t="s">
        <v>61</v>
      </c>
      <c r="D961" s="17" t="s">
        <v>26</v>
      </c>
      <c r="E961" s="16" t="s">
        <v>4953</v>
      </c>
      <c r="F961" s="18" t="s">
        <v>4954</v>
      </c>
      <c r="G961" s="16">
        <v>1</v>
      </c>
      <c r="H961" s="19" t="s">
        <v>4959</v>
      </c>
      <c r="I961" t="str">
        <f t="shared" si="15"/>
        <v>XL / All print</v>
      </c>
      <c r="J961" s="20" t="s">
        <v>97</v>
      </c>
      <c r="K961" s="20" t="s">
        <v>4956</v>
      </c>
      <c r="L961" s="20" t="s">
        <v>4957</v>
      </c>
      <c r="M961" s="16"/>
      <c r="O961" s="1" t="s">
        <v>4958</v>
      </c>
      <c r="P961" s="18">
        <v>14105</v>
      </c>
      <c r="Q961" s="16" t="s">
        <v>305</v>
      </c>
      <c r="R961" s="16" t="s">
        <v>35</v>
      </c>
      <c r="S961" s="16">
        <v>7164329103</v>
      </c>
      <c r="T961" s="16" t="s">
        <v>306</v>
      </c>
    </row>
    <row r="962" spans="1:20" ht="13.2" hidden="1" x14ac:dyDescent="0.25">
      <c r="A962" s="63" t="s">
        <v>120</v>
      </c>
      <c r="C962" s="16" t="s">
        <v>61</v>
      </c>
      <c r="D962" s="17" t="s">
        <v>26</v>
      </c>
      <c r="E962" s="16" t="s">
        <v>4953</v>
      </c>
      <c r="F962" s="18" t="s">
        <v>4954</v>
      </c>
      <c r="G962" s="16">
        <v>1</v>
      </c>
      <c r="H962" s="19" t="s">
        <v>4955</v>
      </c>
      <c r="I962" t="str">
        <f t="shared" si="15"/>
        <v>2XL / All print</v>
      </c>
      <c r="J962" s="20" t="s">
        <v>97</v>
      </c>
      <c r="K962" s="20" t="s">
        <v>4956</v>
      </c>
      <c r="L962" s="20" t="s">
        <v>4957</v>
      </c>
      <c r="M962" s="16"/>
      <c r="O962" s="1" t="s">
        <v>4958</v>
      </c>
      <c r="P962" s="18">
        <v>14105</v>
      </c>
      <c r="Q962" s="16" t="s">
        <v>305</v>
      </c>
      <c r="R962" s="16" t="s">
        <v>35</v>
      </c>
      <c r="S962" s="16">
        <v>7164329103</v>
      </c>
      <c r="T962" s="16" t="s">
        <v>306</v>
      </c>
    </row>
    <row r="963" spans="1:20" ht="13.2" hidden="1" x14ac:dyDescent="0.25">
      <c r="A963" s="63" t="s">
        <v>120</v>
      </c>
      <c r="C963" s="16" t="s">
        <v>25</v>
      </c>
      <c r="D963" s="17" t="s">
        <v>26</v>
      </c>
      <c r="E963" s="16" t="s">
        <v>4960</v>
      </c>
      <c r="F963" s="18" t="s">
        <v>4961</v>
      </c>
      <c r="G963" s="16">
        <v>1</v>
      </c>
      <c r="H963" s="19" t="s">
        <v>4962</v>
      </c>
      <c r="I963" t="str">
        <f t="shared" si="15"/>
        <v>2XL / Full Print</v>
      </c>
      <c r="J963" s="26" t="s">
        <v>4963</v>
      </c>
      <c r="K963" s="20" t="s">
        <v>4964</v>
      </c>
      <c r="L963" s="20" t="s">
        <v>4965</v>
      </c>
      <c r="M963" s="16"/>
      <c r="O963" s="1" t="s">
        <v>198</v>
      </c>
      <c r="P963" s="18">
        <v>89108</v>
      </c>
      <c r="Q963" s="16" t="s">
        <v>199</v>
      </c>
      <c r="R963" s="16" t="s">
        <v>35</v>
      </c>
      <c r="S963" s="16">
        <v>7028080784</v>
      </c>
      <c r="T963" s="16" t="s">
        <v>200</v>
      </c>
    </row>
    <row r="964" spans="1:20" ht="13.2" hidden="1" x14ac:dyDescent="0.25">
      <c r="A964" s="63" t="s">
        <v>120</v>
      </c>
      <c r="C964" s="16" t="s">
        <v>25</v>
      </c>
      <c r="D964" s="17" t="s">
        <v>26</v>
      </c>
      <c r="E964" s="16" t="s">
        <v>4960</v>
      </c>
      <c r="F964" s="18" t="s">
        <v>4961</v>
      </c>
      <c r="G964" s="16">
        <v>1</v>
      </c>
      <c r="H964" s="19" t="s">
        <v>4966</v>
      </c>
      <c r="I964" t="str">
        <f t="shared" si="15"/>
        <v>3XL / Full Print</v>
      </c>
      <c r="J964" s="26" t="s">
        <v>4967</v>
      </c>
      <c r="K964" s="20" t="s">
        <v>4964</v>
      </c>
      <c r="L964" s="20" t="s">
        <v>4965</v>
      </c>
      <c r="M964" s="16"/>
      <c r="O964" s="1" t="s">
        <v>198</v>
      </c>
      <c r="P964" s="18">
        <v>89108</v>
      </c>
      <c r="Q964" s="16" t="s">
        <v>199</v>
      </c>
      <c r="R964" s="16" t="s">
        <v>35</v>
      </c>
      <c r="S964" s="16">
        <v>7028080784</v>
      </c>
      <c r="T964" s="16" t="s">
        <v>200</v>
      </c>
    </row>
    <row r="965" spans="1:20" ht="13.2" hidden="1" x14ac:dyDescent="0.25">
      <c r="A965" s="63" t="s">
        <v>120</v>
      </c>
      <c r="C965" s="16" t="s">
        <v>25</v>
      </c>
      <c r="D965" s="17" t="s">
        <v>26</v>
      </c>
      <c r="E965" s="16" t="s">
        <v>4960</v>
      </c>
      <c r="F965" s="18" t="s">
        <v>4961</v>
      </c>
      <c r="G965" s="16">
        <v>1</v>
      </c>
      <c r="H965" s="19" t="s">
        <v>4968</v>
      </c>
      <c r="I965" t="str">
        <f t="shared" si="15"/>
        <v>XL / Full Print</v>
      </c>
      <c r="J965" s="26" t="s">
        <v>4969</v>
      </c>
      <c r="K965" s="20" t="s">
        <v>4964</v>
      </c>
      <c r="L965" s="20" t="s">
        <v>4965</v>
      </c>
      <c r="M965" s="16"/>
      <c r="O965" s="1" t="s">
        <v>198</v>
      </c>
      <c r="P965" s="18">
        <v>89108</v>
      </c>
      <c r="Q965" s="16" t="s">
        <v>199</v>
      </c>
      <c r="R965" s="16" t="s">
        <v>35</v>
      </c>
      <c r="S965" s="16">
        <v>7028080784</v>
      </c>
      <c r="T965" s="16" t="s">
        <v>200</v>
      </c>
    </row>
    <row r="966" spans="1:20" ht="13.2" hidden="1" x14ac:dyDescent="0.25">
      <c r="A966" s="63" t="s">
        <v>120</v>
      </c>
      <c r="C966" s="16" t="s">
        <v>25</v>
      </c>
      <c r="D966" s="17" t="s">
        <v>26</v>
      </c>
      <c r="E966" s="16" t="s">
        <v>4960</v>
      </c>
      <c r="F966" s="18" t="s">
        <v>4961</v>
      </c>
      <c r="G966" s="16">
        <v>1</v>
      </c>
      <c r="H966" s="19" t="s">
        <v>4970</v>
      </c>
      <c r="I966" t="str">
        <f t="shared" si="15"/>
        <v>3XL / Full Print</v>
      </c>
      <c r="J966" s="26" t="s">
        <v>4967</v>
      </c>
      <c r="K966" s="20" t="s">
        <v>4964</v>
      </c>
      <c r="L966" s="20" t="s">
        <v>4965</v>
      </c>
      <c r="M966" s="16"/>
      <c r="O966" s="1" t="s">
        <v>198</v>
      </c>
      <c r="P966" s="18">
        <v>89108</v>
      </c>
      <c r="Q966" s="16" t="s">
        <v>199</v>
      </c>
      <c r="R966" s="16" t="s">
        <v>35</v>
      </c>
      <c r="S966" s="16">
        <v>7028080784</v>
      </c>
      <c r="T966" s="16" t="s">
        <v>200</v>
      </c>
    </row>
    <row r="967" spans="1:20" ht="13.2" hidden="1" x14ac:dyDescent="0.25">
      <c r="A967" s="63" t="s">
        <v>120</v>
      </c>
      <c r="C967" s="16" t="s">
        <v>25</v>
      </c>
      <c r="D967" s="17" t="s">
        <v>26</v>
      </c>
      <c r="E967" s="16" t="s">
        <v>4960</v>
      </c>
      <c r="F967" s="18" t="s">
        <v>4961</v>
      </c>
      <c r="G967" s="16">
        <v>1</v>
      </c>
      <c r="H967" s="19" t="s">
        <v>4970</v>
      </c>
      <c r="I967" t="str">
        <f t="shared" si="15"/>
        <v>3XL / Full Print</v>
      </c>
      <c r="J967" s="26" t="s">
        <v>4967</v>
      </c>
      <c r="K967" s="20" t="s">
        <v>4964</v>
      </c>
      <c r="L967" s="20" t="s">
        <v>4965</v>
      </c>
      <c r="M967" s="16"/>
      <c r="O967" s="1" t="s">
        <v>198</v>
      </c>
      <c r="P967" s="18">
        <v>89108</v>
      </c>
      <c r="Q967" s="16" t="s">
        <v>199</v>
      </c>
      <c r="R967" s="16" t="s">
        <v>35</v>
      </c>
      <c r="S967" s="16">
        <v>7028080784</v>
      </c>
      <c r="T967" s="16" t="s">
        <v>200</v>
      </c>
    </row>
    <row r="968" spans="1:20" ht="13.2" hidden="1" x14ac:dyDescent="0.25">
      <c r="A968" s="63" t="s">
        <v>120</v>
      </c>
      <c r="C968" s="16" t="s">
        <v>25</v>
      </c>
      <c r="D968" s="17" t="s">
        <v>26</v>
      </c>
      <c r="E968" s="16" t="s">
        <v>4960</v>
      </c>
      <c r="F968" s="18" t="s">
        <v>4961</v>
      </c>
      <c r="G968" s="16">
        <v>1</v>
      </c>
      <c r="H968" s="19" t="s">
        <v>4971</v>
      </c>
      <c r="I968" t="str">
        <f t="shared" si="15"/>
        <v>S / Full Print</v>
      </c>
      <c r="J968" s="26" t="s">
        <v>4972</v>
      </c>
      <c r="K968" s="20" t="s">
        <v>4964</v>
      </c>
      <c r="L968" s="20" t="s">
        <v>4965</v>
      </c>
      <c r="M968" s="16"/>
      <c r="O968" s="1" t="s">
        <v>198</v>
      </c>
      <c r="P968" s="18">
        <v>89108</v>
      </c>
      <c r="Q968" s="16" t="s">
        <v>199</v>
      </c>
      <c r="R968" s="16" t="s">
        <v>35</v>
      </c>
      <c r="S968" s="16">
        <v>7028080784</v>
      </c>
      <c r="T968" s="16" t="s">
        <v>200</v>
      </c>
    </row>
    <row r="969" spans="1:20" ht="13.2" hidden="1" x14ac:dyDescent="0.25">
      <c r="A969" s="63" t="s">
        <v>120</v>
      </c>
      <c r="C969" s="16" t="s">
        <v>25</v>
      </c>
      <c r="D969" s="17" t="s">
        <v>26</v>
      </c>
      <c r="E969" s="16" t="s">
        <v>4960</v>
      </c>
      <c r="F969" s="18" t="s">
        <v>4961</v>
      </c>
      <c r="G969" s="16">
        <v>1</v>
      </c>
      <c r="H969" s="19" t="s">
        <v>4971</v>
      </c>
      <c r="I969" t="str">
        <f t="shared" si="15"/>
        <v>S / Full Print</v>
      </c>
      <c r="J969" s="26" t="s">
        <v>4972</v>
      </c>
      <c r="K969" s="20" t="s">
        <v>4964</v>
      </c>
      <c r="L969" s="20" t="s">
        <v>4965</v>
      </c>
      <c r="M969" s="16"/>
      <c r="O969" s="1" t="s">
        <v>198</v>
      </c>
      <c r="P969" s="18">
        <v>89108</v>
      </c>
      <c r="Q969" s="16" t="s">
        <v>199</v>
      </c>
      <c r="R969" s="16" t="s">
        <v>35</v>
      </c>
      <c r="S969" s="16">
        <v>7028080784</v>
      </c>
      <c r="T969" s="16" t="s">
        <v>200</v>
      </c>
    </row>
    <row r="970" spans="1:20" ht="13.2" hidden="1" x14ac:dyDescent="0.25">
      <c r="A970" s="15" t="s">
        <v>24</v>
      </c>
      <c r="C970" s="16" t="s">
        <v>25</v>
      </c>
      <c r="D970" s="17" t="s">
        <v>26</v>
      </c>
      <c r="E970" s="16" t="s">
        <v>4973</v>
      </c>
      <c r="F970" s="18" t="s">
        <v>4974</v>
      </c>
      <c r="G970" s="16">
        <v>1</v>
      </c>
      <c r="H970" s="19" t="s">
        <v>4975</v>
      </c>
      <c r="I970" t="str">
        <f t="shared" si="15"/>
        <v>5XL / Full Print</v>
      </c>
      <c r="J970" s="20" t="s">
        <v>165</v>
      </c>
      <c r="K970" s="20" t="s">
        <v>4976</v>
      </c>
      <c r="L970" s="20" t="s">
        <v>4977</v>
      </c>
      <c r="M970" s="16"/>
      <c r="O970" s="1" t="s">
        <v>4978</v>
      </c>
      <c r="P970" s="18">
        <v>47909</v>
      </c>
      <c r="Q970" s="16" t="s">
        <v>57</v>
      </c>
      <c r="R970" s="16" t="s">
        <v>35</v>
      </c>
      <c r="S970" s="16">
        <v>17655070783</v>
      </c>
      <c r="T970" s="16" t="s">
        <v>59</v>
      </c>
    </row>
    <row r="971" spans="1:20" ht="13.2" hidden="1" x14ac:dyDescent="0.25">
      <c r="A971" s="29" t="s">
        <v>86</v>
      </c>
      <c r="C971" s="16" t="s">
        <v>25</v>
      </c>
      <c r="D971" s="17" t="s">
        <v>26</v>
      </c>
      <c r="E971" s="16" t="s">
        <v>4979</v>
      </c>
      <c r="F971" s="18" t="s">
        <v>4980</v>
      </c>
      <c r="G971" s="16">
        <v>1</v>
      </c>
      <c r="H971" s="19" t="s">
        <v>4981</v>
      </c>
      <c r="I971" t="str">
        <f t="shared" si="15"/>
        <v>XL / Full Print</v>
      </c>
      <c r="J971" s="20" t="s">
        <v>4982</v>
      </c>
      <c r="K971" s="20" t="s">
        <v>4983</v>
      </c>
      <c r="L971" s="20" t="s">
        <v>4984</v>
      </c>
      <c r="M971" s="16"/>
      <c r="O971" s="1" t="s">
        <v>4985</v>
      </c>
      <c r="P971" s="18">
        <v>45385</v>
      </c>
      <c r="Q971" s="16" t="s">
        <v>105</v>
      </c>
      <c r="R971" s="16" t="s">
        <v>35</v>
      </c>
      <c r="S971" s="16">
        <v>9372393350</v>
      </c>
      <c r="T971" s="16" t="s">
        <v>107</v>
      </c>
    </row>
    <row r="972" spans="1:20" ht="13.2" hidden="1" x14ac:dyDescent="0.25">
      <c r="A972" s="15" t="s">
        <v>110</v>
      </c>
      <c r="C972" s="16" t="s">
        <v>191</v>
      </c>
      <c r="D972" s="17" t="s">
        <v>26</v>
      </c>
      <c r="E972" s="16" t="s">
        <v>4986</v>
      </c>
      <c r="F972" s="18" t="s">
        <v>4987</v>
      </c>
      <c r="G972" s="16">
        <v>1</v>
      </c>
      <c r="H972" s="19" t="s">
        <v>2781</v>
      </c>
      <c r="I972" t="str">
        <f t="shared" si="15"/>
        <v>24X36in / All Print</v>
      </c>
      <c r="J972" s="20" t="s">
        <v>866</v>
      </c>
      <c r="K972" s="20" t="s">
        <v>4988</v>
      </c>
      <c r="L972" s="20" t="s">
        <v>4989</v>
      </c>
      <c r="M972" s="16"/>
      <c r="O972" s="1" t="s">
        <v>2398</v>
      </c>
      <c r="P972" s="18">
        <v>84075</v>
      </c>
      <c r="Q972" s="16" t="s">
        <v>836</v>
      </c>
      <c r="R972" s="16" t="s">
        <v>35</v>
      </c>
      <c r="S972" s="16">
        <v>8013910839</v>
      </c>
      <c r="T972" s="16" t="s">
        <v>837</v>
      </c>
    </row>
    <row r="973" spans="1:20" ht="13.2" hidden="1" x14ac:dyDescent="0.25">
      <c r="A973" s="63" t="s">
        <v>120</v>
      </c>
      <c r="C973" s="16" t="s">
        <v>25</v>
      </c>
      <c r="D973" s="17" t="s">
        <v>26</v>
      </c>
      <c r="E973" s="16" t="s">
        <v>4990</v>
      </c>
      <c r="F973" s="18" t="s">
        <v>4991</v>
      </c>
      <c r="G973" s="16">
        <v>1</v>
      </c>
      <c r="H973" s="19" t="s">
        <v>4992</v>
      </c>
      <c r="I973" t="str">
        <f t="shared" si="15"/>
        <v>AOP UNISEX HOODIE / XL / All Print</v>
      </c>
      <c r="J973" s="20" t="s">
        <v>4993</v>
      </c>
      <c r="K973" s="20" t="s">
        <v>4994</v>
      </c>
      <c r="L973" s="20" t="s">
        <v>4995</v>
      </c>
      <c r="M973" s="16"/>
      <c r="O973" s="1" t="s">
        <v>4996</v>
      </c>
      <c r="P973" s="18">
        <v>48832</v>
      </c>
      <c r="Q973" s="16" t="s">
        <v>94</v>
      </c>
      <c r="R973" s="16" t="s">
        <v>35</v>
      </c>
      <c r="S973" s="16">
        <v>9897631474</v>
      </c>
      <c r="T973" s="16" t="s">
        <v>95</v>
      </c>
    </row>
    <row r="974" spans="1:20" ht="13.2" hidden="1" x14ac:dyDescent="0.25">
      <c r="A974" s="15" t="s">
        <v>24</v>
      </c>
      <c r="C974" s="16" t="s">
        <v>25</v>
      </c>
      <c r="D974" s="17" t="s">
        <v>26</v>
      </c>
      <c r="E974" s="16" t="s">
        <v>4997</v>
      </c>
      <c r="F974" s="18" t="s">
        <v>4998</v>
      </c>
      <c r="G974" s="16">
        <v>1</v>
      </c>
      <c r="H974" s="19" t="s">
        <v>4999</v>
      </c>
      <c r="I974" t="str">
        <f t="shared" si="15"/>
        <v>jogger 3D #v - AOP Unisex Raglan Hoodie / L / All print</v>
      </c>
      <c r="J974" s="20" t="s">
        <v>4259</v>
      </c>
      <c r="K974" s="20" t="s">
        <v>5000</v>
      </c>
      <c r="L974" s="20" t="s">
        <v>5001</v>
      </c>
      <c r="M974" s="16"/>
      <c r="O974" s="1" t="s">
        <v>3375</v>
      </c>
      <c r="P974" s="18">
        <v>60435</v>
      </c>
      <c r="Q974" s="16" t="s">
        <v>69</v>
      </c>
      <c r="R974" s="16" t="s">
        <v>35</v>
      </c>
      <c r="S974" s="16">
        <v>6302763540</v>
      </c>
      <c r="T974" s="16" t="s">
        <v>71</v>
      </c>
    </row>
    <row r="975" spans="1:20" ht="13.2" hidden="1" x14ac:dyDescent="0.25">
      <c r="A975" s="29" t="s">
        <v>386</v>
      </c>
      <c r="C975" s="16" t="s">
        <v>61</v>
      </c>
      <c r="D975" s="17" t="s">
        <v>26</v>
      </c>
      <c r="E975" s="16" t="s">
        <v>5002</v>
      </c>
      <c r="F975" s="18" t="s">
        <v>5003</v>
      </c>
      <c r="G975" s="16">
        <v>1</v>
      </c>
      <c r="H975" s="19" t="s">
        <v>5004</v>
      </c>
      <c r="I975" t="str">
        <f t="shared" si="15"/>
        <v>M / Full Print</v>
      </c>
      <c r="J975" s="20" t="s">
        <v>5005</v>
      </c>
      <c r="K975" s="20" t="s">
        <v>5006</v>
      </c>
      <c r="L975" s="20" t="s">
        <v>5007</v>
      </c>
      <c r="M975" s="16"/>
      <c r="O975" s="1" t="s">
        <v>4124</v>
      </c>
      <c r="P975" s="18">
        <v>28278</v>
      </c>
      <c r="Q975" s="16" t="s">
        <v>1374</v>
      </c>
      <c r="R975" s="16" t="s">
        <v>35</v>
      </c>
      <c r="S975" s="16">
        <v>7048398597</v>
      </c>
      <c r="T975" s="16" t="s">
        <v>1375</v>
      </c>
    </row>
    <row r="976" spans="1:20" ht="13.2" hidden="1" x14ac:dyDescent="0.25">
      <c r="A976" s="28" t="s">
        <v>524</v>
      </c>
      <c r="C976" s="16" t="s">
        <v>25</v>
      </c>
      <c r="D976" s="17" t="s">
        <v>26</v>
      </c>
      <c r="E976" s="16" t="s">
        <v>5008</v>
      </c>
      <c r="F976" s="18" t="s">
        <v>5009</v>
      </c>
      <c r="G976" s="16">
        <v>1</v>
      </c>
      <c r="H976" s="19" t="s">
        <v>5010</v>
      </c>
      <c r="I976" t="str">
        <f t="shared" si="15"/>
        <v>HOODIE RAGLAN SLEEVE ZIP-UP / L / All print</v>
      </c>
      <c r="J976" s="45">
        <v>6.68619E+17</v>
      </c>
      <c r="K976" s="20" t="s">
        <v>5011</v>
      </c>
      <c r="L976" s="20" t="s">
        <v>5012</v>
      </c>
      <c r="M976" s="16"/>
      <c r="O976" s="1" t="s">
        <v>5013</v>
      </c>
      <c r="P976" s="18">
        <v>8879</v>
      </c>
      <c r="Q976" s="16" t="s">
        <v>464</v>
      </c>
      <c r="R976" s="16" t="s">
        <v>35</v>
      </c>
      <c r="S976" s="16">
        <v>5704415733</v>
      </c>
      <c r="T976" s="16" t="s">
        <v>465</v>
      </c>
    </row>
    <row r="977" spans="1:20" ht="13.2" hidden="1" x14ac:dyDescent="0.25">
      <c r="A977" s="15" t="s">
        <v>24</v>
      </c>
      <c r="C977" s="16" t="s">
        <v>61</v>
      </c>
      <c r="D977" s="17" t="s">
        <v>26</v>
      </c>
      <c r="E977" s="16" t="s">
        <v>5014</v>
      </c>
      <c r="F977" s="18" t="s">
        <v>5015</v>
      </c>
      <c r="G977" s="16">
        <v>1</v>
      </c>
      <c r="H977" s="19" t="s">
        <v>5016</v>
      </c>
      <c r="I977" t="str">
        <f t="shared" si="15"/>
        <v>4XL / Full Print</v>
      </c>
      <c r="J977" s="20" t="s">
        <v>993</v>
      </c>
      <c r="K977" s="20" t="s">
        <v>5017</v>
      </c>
      <c r="L977" s="20" t="s">
        <v>5018</v>
      </c>
      <c r="M977" s="16"/>
      <c r="O977" s="1" t="s">
        <v>5019</v>
      </c>
      <c r="P977" s="18">
        <v>8722</v>
      </c>
      <c r="Q977" s="16" t="s">
        <v>464</v>
      </c>
      <c r="R977" s="16" t="s">
        <v>35</v>
      </c>
      <c r="S977" s="16">
        <v>7323004109</v>
      </c>
      <c r="T977" s="16" t="s">
        <v>465</v>
      </c>
    </row>
    <row r="978" spans="1:20" ht="13.2" hidden="1" x14ac:dyDescent="0.25">
      <c r="A978" s="29" t="s">
        <v>386</v>
      </c>
      <c r="C978" s="16" t="s">
        <v>61</v>
      </c>
      <c r="D978" s="17" t="s">
        <v>26</v>
      </c>
      <c r="E978" s="16" t="s">
        <v>5020</v>
      </c>
      <c r="F978" s="18" t="s">
        <v>5021</v>
      </c>
      <c r="G978" s="16">
        <v>1</v>
      </c>
      <c r="H978" s="19" t="s">
        <v>5022</v>
      </c>
      <c r="I978" t="str">
        <f t="shared" si="15"/>
        <v>2XL / Full Print</v>
      </c>
      <c r="J978" s="20" t="s">
        <v>5023</v>
      </c>
      <c r="K978" s="20" t="s">
        <v>5024</v>
      </c>
      <c r="L978" s="20" t="s">
        <v>5025</v>
      </c>
      <c r="M978" s="16"/>
      <c r="O978" s="1" t="s">
        <v>2859</v>
      </c>
      <c r="P978" s="18">
        <v>98404</v>
      </c>
      <c r="Q978" s="16" t="s">
        <v>189</v>
      </c>
      <c r="R978" s="16" t="s">
        <v>35</v>
      </c>
      <c r="S978" s="16">
        <v>12538863186</v>
      </c>
      <c r="T978" s="16" t="s">
        <v>190</v>
      </c>
    </row>
    <row r="979" spans="1:20" ht="13.2" hidden="1" x14ac:dyDescent="0.25">
      <c r="A979" s="21" t="s">
        <v>38</v>
      </c>
      <c r="C979" s="16" t="s">
        <v>25</v>
      </c>
      <c r="D979" s="17" t="s">
        <v>26</v>
      </c>
      <c r="E979" s="16" t="s">
        <v>5026</v>
      </c>
      <c r="F979" s="18" t="s">
        <v>5027</v>
      </c>
      <c r="G979" s="16">
        <v>1</v>
      </c>
      <c r="H979" s="19" t="s">
        <v>41</v>
      </c>
      <c r="I979" t="str">
        <f t="shared" si="15"/>
        <v>AOP Unisex Raglan Hoodie / L / All print</v>
      </c>
      <c r="J979" s="20" t="s">
        <v>42</v>
      </c>
      <c r="K979" s="20" t="s">
        <v>5028</v>
      </c>
      <c r="L979" s="16" t="s">
        <v>5029</v>
      </c>
      <c r="N979" s="1"/>
      <c r="O979" s="18" t="s">
        <v>5030</v>
      </c>
      <c r="P979" s="16">
        <v>98466</v>
      </c>
      <c r="Q979" s="16" t="s">
        <v>189</v>
      </c>
      <c r="R979" s="16" t="s">
        <v>35</v>
      </c>
      <c r="S979" s="16">
        <v>2532292763</v>
      </c>
      <c r="T979" s="1" t="s">
        <v>190</v>
      </c>
    </row>
    <row r="980" spans="1:20" ht="13.2" hidden="1" x14ac:dyDescent="0.25">
      <c r="A980" s="63" t="s">
        <v>120</v>
      </c>
      <c r="C980" s="16" t="s">
        <v>25</v>
      </c>
      <c r="D980" s="17" t="s">
        <v>26</v>
      </c>
      <c r="E980" s="16" t="s">
        <v>5031</v>
      </c>
      <c r="F980" s="18" t="s">
        <v>5032</v>
      </c>
      <c r="G980" s="16">
        <v>2</v>
      </c>
      <c r="H980" s="19" t="s">
        <v>5033</v>
      </c>
      <c r="I980" t="str">
        <f t="shared" si="15"/>
        <v>HOODIE RAGLAN SLEEVE / 4XL / All Print</v>
      </c>
      <c r="J980" s="20" t="s">
        <v>5034</v>
      </c>
      <c r="K980" s="20" t="s">
        <v>5035</v>
      </c>
      <c r="L980" s="16" t="s">
        <v>5036</v>
      </c>
      <c r="N980" s="1"/>
      <c r="O980" s="18" t="s">
        <v>5037</v>
      </c>
      <c r="P980" s="16">
        <v>5739</v>
      </c>
      <c r="Q980" s="16" t="s">
        <v>1877</v>
      </c>
      <c r="R980" s="16" t="s">
        <v>35</v>
      </c>
      <c r="S980" s="16">
        <v>8022823938</v>
      </c>
      <c r="T980" s="1" t="s">
        <v>1878</v>
      </c>
    </row>
    <row r="981" spans="1:20" ht="13.2" hidden="1" x14ac:dyDescent="0.25">
      <c r="A981" s="28" t="s">
        <v>246</v>
      </c>
      <c r="C981" s="16" t="s">
        <v>191</v>
      </c>
      <c r="D981" s="17" t="s">
        <v>26</v>
      </c>
      <c r="E981" s="16" t="s">
        <v>5038</v>
      </c>
      <c r="F981" s="18" t="s">
        <v>5039</v>
      </c>
      <c r="G981" s="16">
        <v>1</v>
      </c>
      <c r="H981" s="19" t="s">
        <v>2480</v>
      </c>
      <c r="I981" t="str">
        <f t="shared" si="15"/>
        <v>50x60 in</v>
      </c>
      <c r="J981" s="20" t="s">
        <v>686</v>
      </c>
      <c r="K981" s="20" t="s">
        <v>5040</v>
      </c>
      <c r="L981" s="16" t="s">
        <v>5041</v>
      </c>
      <c r="N981" s="1"/>
      <c r="O981" s="18" t="s">
        <v>1744</v>
      </c>
      <c r="P981" s="16">
        <v>20906</v>
      </c>
      <c r="Q981" s="16" t="s">
        <v>636</v>
      </c>
      <c r="R981" s="16" t="s">
        <v>35</v>
      </c>
      <c r="S981" s="16">
        <v>2252701442</v>
      </c>
      <c r="T981" s="1" t="s">
        <v>637</v>
      </c>
    </row>
    <row r="982" spans="1:20" ht="13.2" hidden="1" x14ac:dyDescent="0.25">
      <c r="A982" s="15" t="s">
        <v>24</v>
      </c>
      <c r="C982" s="16" t="s">
        <v>25</v>
      </c>
      <c r="D982" s="17" t="s">
        <v>26</v>
      </c>
      <c r="E982" s="16" t="s">
        <v>5042</v>
      </c>
      <c r="F982" s="18" t="s">
        <v>5043</v>
      </c>
      <c r="G982" s="16">
        <v>1</v>
      </c>
      <c r="H982" s="19" t="s">
        <v>5044</v>
      </c>
      <c r="I982" t="str">
        <f t="shared" si="15"/>
        <v>Default / All print</v>
      </c>
      <c r="J982" s="20" t="s">
        <v>1532</v>
      </c>
      <c r="K982" s="20" t="s">
        <v>5045</v>
      </c>
      <c r="L982" s="16" t="s">
        <v>5046</v>
      </c>
      <c r="N982" s="1"/>
      <c r="O982" s="18" t="s">
        <v>5047</v>
      </c>
      <c r="P982" s="16">
        <v>45750</v>
      </c>
      <c r="Q982" s="16" t="s">
        <v>105</v>
      </c>
      <c r="R982" s="16" t="s">
        <v>35</v>
      </c>
      <c r="S982" s="16">
        <f>13154146479</f>
        <v>13154146479</v>
      </c>
      <c r="T982" s="1" t="s">
        <v>107</v>
      </c>
    </row>
    <row r="983" spans="1:20" ht="13.2" hidden="1" x14ac:dyDescent="0.25">
      <c r="A983" s="21" t="s">
        <v>38</v>
      </c>
      <c r="C983" s="16" t="s">
        <v>25</v>
      </c>
      <c r="D983" s="17" t="s">
        <v>26</v>
      </c>
      <c r="E983" s="16" t="s">
        <v>5048</v>
      </c>
      <c r="F983" s="18" t="s">
        <v>5049</v>
      </c>
      <c r="G983" s="16">
        <v>1</v>
      </c>
      <c r="H983" s="19" t="s">
        <v>2711</v>
      </c>
      <c r="I983" t="str">
        <f t="shared" si="15"/>
        <v>AOP Unisex Raglan Hoodie / 3XL / All print</v>
      </c>
      <c r="J983" s="20" t="s">
        <v>42</v>
      </c>
      <c r="K983" s="20" t="s">
        <v>5050</v>
      </c>
      <c r="L983" s="16" t="s">
        <v>5051</v>
      </c>
      <c r="N983" s="1"/>
      <c r="O983" s="18" t="s">
        <v>1910</v>
      </c>
      <c r="P983" s="16">
        <v>53207</v>
      </c>
      <c r="Q983" s="16" t="s">
        <v>1115</v>
      </c>
      <c r="R983" s="16" t="s">
        <v>35</v>
      </c>
      <c r="S983" s="16">
        <v>4145598807</v>
      </c>
      <c r="T983" s="1" t="s">
        <v>1116</v>
      </c>
    </row>
    <row r="984" spans="1:20" ht="13.2" hidden="1" x14ac:dyDescent="0.25">
      <c r="A984" s="29" t="s">
        <v>86</v>
      </c>
      <c r="C984" s="16" t="s">
        <v>61</v>
      </c>
      <c r="D984" s="17" t="s">
        <v>26</v>
      </c>
      <c r="E984" s="16" t="s">
        <v>5052</v>
      </c>
      <c r="F984" s="18" t="s">
        <v>5053</v>
      </c>
      <c r="G984" s="16">
        <v>1</v>
      </c>
      <c r="H984" s="19" t="s">
        <v>4209</v>
      </c>
      <c r="I984" t="str">
        <f t="shared" si="15"/>
        <v>S / RED</v>
      </c>
      <c r="J984" s="20" t="s">
        <v>3642</v>
      </c>
      <c r="K984" s="20" t="s">
        <v>5054</v>
      </c>
      <c r="L984" s="16" t="s">
        <v>5055</v>
      </c>
      <c r="N984" s="1"/>
      <c r="O984" s="18" t="s">
        <v>3690</v>
      </c>
      <c r="P984" s="16">
        <v>92880</v>
      </c>
      <c r="Q984" s="16" t="s">
        <v>546</v>
      </c>
      <c r="R984" s="16" t="s">
        <v>35</v>
      </c>
      <c r="S984" s="16">
        <v>3109953654</v>
      </c>
      <c r="T984" s="1" t="s">
        <v>547</v>
      </c>
    </row>
    <row r="985" spans="1:20" ht="13.2" hidden="1" x14ac:dyDescent="0.25">
      <c r="A985" s="29" t="s">
        <v>86</v>
      </c>
      <c r="C985" s="16" t="s">
        <v>61</v>
      </c>
      <c r="D985" s="17" t="s">
        <v>26</v>
      </c>
      <c r="E985" s="16" t="s">
        <v>5052</v>
      </c>
      <c r="F985" s="18" t="s">
        <v>5053</v>
      </c>
      <c r="G985" s="16">
        <v>1</v>
      </c>
      <c r="H985" s="19" t="s">
        <v>5056</v>
      </c>
      <c r="I985" t="str">
        <f t="shared" si="15"/>
        <v>XL / RED</v>
      </c>
      <c r="J985" s="20" t="s">
        <v>3637</v>
      </c>
      <c r="K985" s="20" t="s">
        <v>5054</v>
      </c>
      <c r="L985" s="16" t="s">
        <v>5055</v>
      </c>
      <c r="N985" s="1"/>
      <c r="O985" s="18" t="s">
        <v>3690</v>
      </c>
      <c r="P985" s="16">
        <v>92880</v>
      </c>
      <c r="Q985" s="16" t="s">
        <v>546</v>
      </c>
      <c r="R985" s="16" t="s">
        <v>35</v>
      </c>
      <c r="S985" s="16">
        <v>3109953654</v>
      </c>
      <c r="T985" s="1" t="s">
        <v>547</v>
      </c>
    </row>
    <row r="986" spans="1:20" ht="13.2" hidden="1" x14ac:dyDescent="0.25">
      <c r="A986" s="15" t="s">
        <v>110</v>
      </c>
      <c r="C986" s="16" t="s">
        <v>61</v>
      </c>
      <c r="D986" s="17" t="s">
        <v>26</v>
      </c>
      <c r="E986" s="16" t="s">
        <v>5057</v>
      </c>
      <c r="F986" s="18" t="s">
        <v>5058</v>
      </c>
      <c r="G986" s="16">
        <v>1</v>
      </c>
      <c r="H986" s="19" t="s">
        <v>5059</v>
      </c>
      <c r="I986" t="str">
        <f t="shared" si="15"/>
        <v>One size / All print</v>
      </c>
      <c r="J986" s="20" t="s">
        <v>365</v>
      </c>
      <c r="K986" s="20" t="s">
        <v>5060</v>
      </c>
      <c r="L986" s="16" t="s">
        <v>5061</v>
      </c>
      <c r="N986" s="1"/>
      <c r="O986" s="18" t="s">
        <v>5062</v>
      </c>
      <c r="P986" s="16">
        <v>48218</v>
      </c>
      <c r="Q986" s="16" t="s">
        <v>94</v>
      </c>
      <c r="R986" s="16" t="s">
        <v>35</v>
      </c>
      <c r="S986" s="16">
        <v>3134479640</v>
      </c>
      <c r="T986" s="1" t="s">
        <v>95</v>
      </c>
    </row>
    <row r="987" spans="1:20" ht="13.2" hidden="1" x14ac:dyDescent="0.25">
      <c r="A987" s="63" t="s">
        <v>120</v>
      </c>
      <c r="C987" s="16" t="s">
        <v>25</v>
      </c>
      <c r="D987" s="17" t="s">
        <v>26</v>
      </c>
      <c r="E987" s="16" t="s">
        <v>5063</v>
      </c>
      <c r="F987" s="18" t="s">
        <v>5064</v>
      </c>
      <c r="G987" s="16">
        <v>1</v>
      </c>
      <c r="H987" s="19" t="s">
        <v>5065</v>
      </c>
      <c r="I987" t="str">
        <f t="shared" si="15"/>
        <v>AOP Unisex Raglan Hoodie / 2XL / Dark blue</v>
      </c>
      <c r="J987" s="20" t="s">
        <v>927</v>
      </c>
      <c r="K987" s="20" t="s">
        <v>5066</v>
      </c>
      <c r="L987" s="16" t="s">
        <v>5067</v>
      </c>
      <c r="N987" s="1"/>
      <c r="O987" s="18" t="s">
        <v>5068</v>
      </c>
      <c r="P987" s="16">
        <v>49250</v>
      </c>
      <c r="Q987" s="16" t="s">
        <v>94</v>
      </c>
      <c r="R987" s="16" t="s">
        <v>35</v>
      </c>
      <c r="S987" s="16">
        <v>5174250609</v>
      </c>
      <c r="T987" s="1" t="s">
        <v>95</v>
      </c>
    </row>
    <row r="988" spans="1:20" ht="13.2" hidden="1" x14ac:dyDescent="0.25">
      <c r="A988" s="29" t="s">
        <v>86</v>
      </c>
      <c r="C988" s="16" t="s">
        <v>61</v>
      </c>
      <c r="D988" s="17" t="s">
        <v>26</v>
      </c>
      <c r="E988" s="16" t="s">
        <v>5069</v>
      </c>
      <c r="F988" s="18" t="s">
        <v>5070</v>
      </c>
      <c r="G988" s="16">
        <v>1</v>
      </c>
      <c r="H988" s="19" t="s">
        <v>5071</v>
      </c>
      <c r="I988" t="str">
        <f t="shared" si="15"/>
        <v>One size / All print</v>
      </c>
      <c r="J988" s="20" t="s">
        <v>365</v>
      </c>
      <c r="K988" s="20" t="s">
        <v>5072</v>
      </c>
      <c r="L988" s="16" t="s">
        <v>5073</v>
      </c>
      <c r="N988" s="1"/>
      <c r="O988" s="18" t="s">
        <v>5074</v>
      </c>
      <c r="P988" s="16">
        <v>93534</v>
      </c>
      <c r="Q988" s="16" t="s">
        <v>546</v>
      </c>
      <c r="R988" s="16" t="s">
        <v>35</v>
      </c>
      <c r="S988" s="16">
        <v>6613492068</v>
      </c>
      <c r="T988" s="1" t="s">
        <v>547</v>
      </c>
    </row>
    <row r="989" spans="1:20" ht="13.2" hidden="1" x14ac:dyDescent="0.25">
      <c r="A989" s="29" t="s">
        <v>86</v>
      </c>
      <c r="C989" s="16" t="s">
        <v>25</v>
      </c>
      <c r="D989" s="17" t="s">
        <v>26</v>
      </c>
      <c r="E989" s="16" t="s">
        <v>5075</v>
      </c>
      <c r="F989" s="18" t="s">
        <v>5076</v>
      </c>
      <c r="G989" s="16">
        <v>1</v>
      </c>
      <c r="H989" s="19" t="s">
        <v>5077</v>
      </c>
      <c r="I989" t="str">
        <f t="shared" si="15"/>
        <v>All print / 34 inches</v>
      </c>
      <c r="J989" s="20" t="s">
        <v>158</v>
      </c>
      <c r="K989" s="20" t="s">
        <v>5078</v>
      </c>
      <c r="L989" s="16" t="s">
        <v>5079</v>
      </c>
      <c r="N989" s="1"/>
      <c r="O989" s="18" t="s">
        <v>5080</v>
      </c>
      <c r="P989" s="16">
        <v>35179</v>
      </c>
      <c r="Q989" s="16" t="s">
        <v>645</v>
      </c>
      <c r="R989" s="16" t="s">
        <v>35</v>
      </c>
      <c r="S989" s="16">
        <v>2562218660</v>
      </c>
      <c r="T989" s="1" t="s">
        <v>646</v>
      </c>
    </row>
    <row r="990" spans="1:20" ht="13.2" hidden="1" x14ac:dyDescent="0.25">
      <c r="A990" s="29" t="s">
        <v>86</v>
      </c>
      <c r="C990" s="16" t="s">
        <v>25</v>
      </c>
      <c r="D990" s="17" t="s">
        <v>26</v>
      </c>
      <c r="E990" s="16" t="s">
        <v>5081</v>
      </c>
      <c r="F990" s="18" t="s">
        <v>5082</v>
      </c>
      <c r="G990" s="16">
        <v>1</v>
      </c>
      <c r="H990" s="19" t="s">
        <v>5083</v>
      </c>
      <c r="I990" t="str">
        <f t="shared" si="15"/>
        <v>Spare Tire Cover With Backup Camera Hole / All print / 32 inches</v>
      </c>
      <c r="J990" s="20" t="s">
        <v>5084</v>
      </c>
      <c r="K990" s="20" t="s">
        <v>5085</v>
      </c>
      <c r="L990" s="16" t="s">
        <v>5086</v>
      </c>
      <c r="N990" s="1"/>
      <c r="O990" s="18" t="s">
        <v>5087</v>
      </c>
      <c r="P990" s="16">
        <v>90745</v>
      </c>
      <c r="Q990" s="16" t="s">
        <v>546</v>
      </c>
      <c r="R990" s="16" t="s">
        <v>35</v>
      </c>
      <c r="S990" s="16">
        <v>4243057300</v>
      </c>
      <c r="T990" s="1" t="s">
        <v>547</v>
      </c>
    </row>
    <row r="991" spans="1:20" ht="13.2" hidden="1" x14ac:dyDescent="0.25">
      <c r="A991" s="29" t="s">
        <v>86</v>
      </c>
      <c r="C991" s="16" t="s">
        <v>61</v>
      </c>
      <c r="D991" s="17" t="s">
        <v>26</v>
      </c>
      <c r="E991" s="16" t="s">
        <v>5088</v>
      </c>
      <c r="F991" s="18" t="s">
        <v>5089</v>
      </c>
      <c r="G991" s="16">
        <v>1</v>
      </c>
      <c r="H991" s="19" t="s">
        <v>5090</v>
      </c>
      <c r="I991" t="str">
        <f t="shared" si="15"/>
        <v>Her King His Queen Hoodie - Joggers #201021h - AOP Unisex Joggers / M / All Print</v>
      </c>
      <c r="J991" s="20" t="s">
        <v>5091</v>
      </c>
      <c r="K991" s="20" t="s">
        <v>5092</v>
      </c>
      <c r="L991" s="16" t="s">
        <v>5093</v>
      </c>
      <c r="N991" s="1"/>
      <c r="O991" s="18" t="s">
        <v>5094</v>
      </c>
      <c r="P991" s="16">
        <v>55355</v>
      </c>
      <c r="Q991" s="16" t="s">
        <v>963</v>
      </c>
      <c r="R991" s="16" t="s">
        <v>35</v>
      </c>
      <c r="S991" s="16">
        <v>3206991087</v>
      </c>
      <c r="T991" s="1" t="s">
        <v>964</v>
      </c>
    </row>
    <row r="992" spans="1:20" ht="13.2" hidden="1" x14ac:dyDescent="0.25">
      <c r="A992" s="29" t="s">
        <v>86</v>
      </c>
      <c r="C992" s="16" t="s">
        <v>61</v>
      </c>
      <c r="D992" s="17" t="s">
        <v>26</v>
      </c>
      <c r="E992" s="16" t="s">
        <v>5088</v>
      </c>
      <c r="F992" s="18" t="s">
        <v>5089</v>
      </c>
      <c r="G992" s="16">
        <v>1</v>
      </c>
      <c r="H992" s="19" t="s">
        <v>5090</v>
      </c>
      <c r="I992" t="str">
        <f t="shared" si="15"/>
        <v>Her King His Queen Hoodie - Joggers #201021h - AOP Unisex Joggers / M / All Print</v>
      </c>
      <c r="J992" s="20" t="s">
        <v>5091</v>
      </c>
      <c r="K992" s="20" t="s">
        <v>5092</v>
      </c>
      <c r="L992" s="16" t="s">
        <v>5093</v>
      </c>
      <c r="N992" s="1"/>
      <c r="O992" s="18" t="s">
        <v>5094</v>
      </c>
      <c r="P992" s="16">
        <v>55355</v>
      </c>
      <c r="Q992" s="16" t="s">
        <v>963</v>
      </c>
      <c r="R992" s="16" t="s">
        <v>35</v>
      </c>
      <c r="S992" s="16">
        <v>3206991087</v>
      </c>
      <c r="T992" s="1" t="s">
        <v>964</v>
      </c>
    </row>
    <row r="993" spans="1:20" ht="13.2" hidden="1" x14ac:dyDescent="0.25">
      <c r="A993" s="29" t="s">
        <v>86</v>
      </c>
      <c r="C993" s="16" t="s">
        <v>61</v>
      </c>
      <c r="D993" s="17" t="s">
        <v>26</v>
      </c>
      <c r="E993" s="16" t="s">
        <v>5088</v>
      </c>
      <c r="F993" s="18" t="s">
        <v>5089</v>
      </c>
      <c r="G993" s="16">
        <v>1</v>
      </c>
      <c r="H993" s="19" t="s">
        <v>5095</v>
      </c>
      <c r="I993" t="str">
        <f t="shared" si="15"/>
        <v>Her King His Queen Hoodie - Joggers #201021h - AOP Unisex Raglan Hoodie / M / All Print</v>
      </c>
      <c r="J993" s="20" t="s">
        <v>4686</v>
      </c>
      <c r="K993" s="20" t="s">
        <v>5092</v>
      </c>
      <c r="L993" s="16" t="s">
        <v>5093</v>
      </c>
      <c r="N993" s="1"/>
      <c r="O993" s="18" t="s">
        <v>5094</v>
      </c>
      <c r="P993" s="16">
        <v>55355</v>
      </c>
      <c r="Q993" s="16" t="s">
        <v>963</v>
      </c>
      <c r="R993" s="16" t="s">
        <v>35</v>
      </c>
      <c r="S993" s="16">
        <v>3206991087</v>
      </c>
      <c r="T993" s="1" t="s">
        <v>964</v>
      </c>
    </row>
    <row r="994" spans="1:20" ht="13.2" hidden="1" x14ac:dyDescent="0.25">
      <c r="A994" s="29" t="s">
        <v>86</v>
      </c>
      <c r="C994" s="16" t="s">
        <v>61</v>
      </c>
      <c r="D994" s="17" t="s">
        <v>26</v>
      </c>
      <c r="E994" s="16" t="s">
        <v>5088</v>
      </c>
      <c r="F994" s="18" t="s">
        <v>5089</v>
      </c>
      <c r="G994" s="16">
        <v>1</v>
      </c>
      <c r="H994" s="19" t="s">
        <v>5096</v>
      </c>
      <c r="I994" t="str">
        <f t="shared" si="15"/>
        <v>Her King His Queen Hoodie - Joggers #201021h - AOP Unisex Raglan Hoodie / S / All Print</v>
      </c>
      <c r="J994" s="20" t="s">
        <v>2914</v>
      </c>
      <c r="K994" s="20" t="s">
        <v>5092</v>
      </c>
      <c r="L994" s="16" t="s">
        <v>5093</v>
      </c>
      <c r="N994" s="1"/>
      <c r="O994" s="18" t="s">
        <v>5094</v>
      </c>
      <c r="P994" s="16">
        <v>55355</v>
      </c>
      <c r="Q994" s="16" t="s">
        <v>963</v>
      </c>
      <c r="R994" s="16" t="s">
        <v>35</v>
      </c>
      <c r="S994" s="16">
        <v>3206991087</v>
      </c>
      <c r="T994" s="1" t="s">
        <v>964</v>
      </c>
    </row>
    <row r="995" spans="1:20" ht="13.2" hidden="1" x14ac:dyDescent="0.25">
      <c r="A995" s="63" t="s">
        <v>120</v>
      </c>
      <c r="C995" s="16" t="s">
        <v>61</v>
      </c>
      <c r="D995" s="17" t="s">
        <v>26</v>
      </c>
      <c r="E995" s="16" t="s">
        <v>5097</v>
      </c>
      <c r="F995" s="18" t="s">
        <v>5098</v>
      </c>
      <c r="G995" s="16">
        <v>1</v>
      </c>
      <c r="H995" s="19" t="s">
        <v>2839</v>
      </c>
      <c r="I995" t="str">
        <f t="shared" si="15"/>
        <v>991 Veteran Classic Cap Head Wear #KV - One size / All print</v>
      </c>
      <c r="J995" s="20" t="s">
        <v>2840</v>
      </c>
      <c r="K995" s="20" t="s">
        <v>5099</v>
      </c>
      <c r="L995" s="16" t="s">
        <v>5100</v>
      </c>
      <c r="N995" s="1"/>
      <c r="O995" s="18" t="s">
        <v>5101</v>
      </c>
      <c r="P995" s="16">
        <v>92220</v>
      </c>
      <c r="Q995" s="16" t="s">
        <v>546</v>
      </c>
      <c r="R995" s="16" t="s">
        <v>35</v>
      </c>
      <c r="S995" s="16">
        <v>19518493247</v>
      </c>
      <c r="T995" s="1" t="s">
        <v>547</v>
      </c>
    </row>
    <row r="996" spans="1:20" ht="13.2" hidden="1" x14ac:dyDescent="0.25">
      <c r="A996" s="32" t="s">
        <v>60</v>
      </c>
      <c r="C996" s="16" t="s">
        <v>25</v>
      </c>
      <c r="D996" s="17" t="s">
        <v>26</v>
      </c>
      <c r="E996" s="16" t="s">
        <v>5102</v>
      </c>
      <c r="F996" s="18" t="s">
        <v>5103</v>
      </c>
      <c r="G996" s="16">
        <v>1</v>
      </c>
      <c r="H996" s="19" t="s">
        <v>5104</v>
      </c>
      <c r="I996" t="str">
        <f t="shared" si="15"/>
        <v>hirt 3d #211221l - M / Full Print</v>
      </c>
      <c r="J996" s="20" t="s">
        <v>5105</v>
      </c>
      <c r="K996" s="20" t="s">
        <v>5106</v>
      </c>
      <c r="L996" s="16" t="s">
        <v>5107</v>
      </c>
      <c r="N996" s="1"/>
      <c r="O996" s="18" t="s">
        <v>5108</v>
      </c>
      <c r="P996" s="16">
        <v>58368</v>
      </c>
      <c r="Q996" s="16" t="s">
        <v>1999</v>
      </c>
      <c r="R996" s="16" t="s">
        <v>35</v>
      </c>
      <c r="S996" s="16" t="s">
        <v>5109</v>
      </c>
      <c r="T996" s="1" t="s">
        <v>2000</v>
      </c>
    </row>
    <row r="997" spans="1:20" ht="13.2" hidden="1" x14ac:dyDescent="0.25">
      <c r="A997" s="32" t="s">
        <v>60</v>
      </c>
      <c r="C997" s="16" t="s">
        <v>25</v>
      </c>
      <c r="D997" s="17" t="s">
        <v>26</v>
      </c>
      <c r="E997" s="16" t="s">
        <v>5102</v>
      </c>
      <c r="F997" s="18" t="s">
        <v>5103</v>
      </c>
      <c r="G997" s="16">
        <v>1</v>
      </c>
      <c r="H997" s="19" t="s">
        <v>5110</v>
      </c>
      <c r="I997" t="str">
        <f t="shared" si="15"/>
        <v>hirt 3d #211221l - XL / Full Print</v>
      </c>
      <c r="J997" s="20" t="s">
        <v>5105</v>
      </c>
      <c r="K997" s="20" t="s">
        <v>5106</v>
      </c>
      <c r="L997" s="16" t="s">
        <v>5107</v>
      </c>
      <c r="N997" s="1"/>
      <c r="O997" s="18" t="s">
        <v>5108</v>
      </c>
      <c r="P997" s="16">
        <v>58368</v>
      </c>
      <c r="Q997" s="16" t="s">
        <v>1999</v>
      </c>
      <c r="R997" s="16" t="s">
        <v>35</v>
      </c>
      <c r="S997" s="16" t="s">
        <v>5109</v>
      </c>
      <c r="T997" s="1" t="s">
        <v>2000</v>
      </c>
    </row>
    <row r="998" spans="1:20" ht="13.2" hidden="1" x14ac:dyDescent="0.25">
      <c r="A998" s="32" t="s">
        <v>60</v>
      </c>
      <c r="C998" s="16" t="s">
        <v>25</v>
      </c>
      <c r="D998" s="17" t="s">
        <v>26</v>
      </c>
      <c r="E998" s="16" t="s">
        <v>5102</v>
      </c>
      <c r="F998" s="18" t="s">
        <v>5103</v>
      </c>
      <c r="G998" s="16">
        <v>1</v>
      </c>
      <c r="H998" s="19" t="s">
        <v>5110</v>
      </c>
      <c r="I998" t="str">
        <f t="shared" si="15"/>
        <v>hirt 3d #211221l - XL / Full Print</v>
      </c>
      <c r="J998" s="20" t="s">
        <v>5105</v>
      </c>
      <c r="K998" s="20" t="s">
        <v>5106</v>
      </c>
      <c r="L998" s="16" t="s">
        <v>5107</v>
      </c>
      <c r="N998" s="1"/>
      <c r="O998" s="18" t="s">
        <v>5108</v>
      </c>
      <c r="P998" s="16">
        <v>58368</v>
      </c>
      <c r="Q998" s="16" t="s">
        <v>1999</v>
      </c>
      <c r="R998" s="16" t="s">
        <v>35</v>
      </c>
      <c r="S998" s="16" t="s">
        <v>5109</v>
      </c>
      <c r="T998" s="1" t="s">
        <v>2000</v>
      </c>
    </row>
    <row r="999" spans="1:20" ht="13.2" hidden="1" x14ac:dyDescent="0.25">
      <c r="A999" s="32" t="s">
        <v>60</v>
      </c>
      <c r="C999" s="16" t="s">
        <v>25</v>
      </c>
      <c r="D999" s="17" t="s">
        <v>26</v>
      </c>
      <c r="E999" s="16" t="s">
        <v>5102</v>
      </c>
      <c r="F999" s="18" t="s">
        <v>5103</v>
      </c>
      <c r="G999" s="16">
        <v>1</v>
      </c>
      <c r="H999" s="19" t="s">
        <v>5111</v>
      </c>
      <c r="I999" t="str">
        <f t="shared" si="15"/>
        <v>hirt 3d #211221l - L / Full Print</v>
      </c>
      <c r="J999" s="20" t="s">
        <v>5105</v>
      </c>
      <c r="K999" s="20" t="s">
        <v>5106</v>
      </c>
      <c r="L999" s="16" t="s">
        <v>5107</v>
      </c>
      <c r="N999" s="1"/>
      <c r="O999" s="18" t="s">
        <v>5108</v>
      </c>
      <c r="P999" s="16">
        <v>58368</v>
      </c>
      <c r="Q999" s="16" t="s">
        <v>1999</v>
      </c>
      <c r="R999" s="16" t="s">
        <v>35</v>
      </c>
      <c r="S999" s="16" t="s">
        <v>5109</v>
      </c>
      <c r="T999" s="1" t="s">
        <v>2000</v>
      </c>
    </row>
    <row r="1000" spans="1:20" ht="13.2" hidden="1" x14ac:dyDescent="0.25">
      <c r="A1000" s="21" t="s">
        <v>38</v>
      </c>
      <c r="C1000" s="16" t="s">
        <v>61</v>
      </c>
      <c r="D1000" s="17" t="s">
        <v>26</v>
      </c>
      <c r="E1000" s="16" t="s">
        <v>5112</v>
      </c>
      <c r="F1000" s="18" t="s">
        <v>5113</v>
      </c>
      <c r="G1000" s="16">
        <v>1</v>
      </c>
      <c r="H1000" s="19" t="s">
        <v>5114</v>
      </c>
      <c r="I1000" t="str">
        <f t="shared" si="15"/>
        <v>3XL / Full Print</v>
      </c>
      <c r="J1000" s="20" t="s">
        <v>5115</v>
      </c>
      <c r="K1000" s="20" t="s">
        <v>5116</v>
      </c>
      <c r="L1000" s="16" t="s">
        <v>5117</v>
      </c>
      <c r="N1000" s="1"/>
      <c r="O1000" s="18" t="s">
        <v>150</v>
      </c>
      <c r="P1000" s="16">
        <v>78221</v>
      </c>
      <c r="Q1000" s="16" t="s">
        <v>151</v>
      </c>
      <c r="R1000" s="16" t="s">
        <v>35</v>
      </c>
      <c r="S1000" s="16" t="s">
        <v>5118</v>
      </c>
      <c r="T1000" s="1" t="s">
        <v>152</v>
      </c>
    </row>
    <row r="1001" spans="1:20" ht="13.2" hidden="1" x14ac:dyDescent="0.25">
      <c r="A1001" s="29" t="s">
        <v>86</v>
      </c>
      <c r="C1001" s="16" t="s">
        <v>61</v>
      </c>
      <c r="D1001" s="17" t="s">
        <v>26</v>
      </c>
      <c r="E1001" s="16" t="s">
        <v>5112</v>
      </c>
      <c r="F1001" s="18" t="s">
        <v>5113</v>
      </c>
      <c r="G1001" s="16">
        <v>1</v>
      </c>
      <c r="H1001" s="19" t="s">
        <v>5119</v>
      </c>
      <c r="I1001" t="str">
        <f t="shared" si="15"/>
        <v>3XL / BLACK</v>
      </c>
      <c r="J1001" s="20" t="s">
        <v>5120</v>
      </c>
      <c r="K1001" s="20" t="s">
        <v>5116</v>
      </c>
      <c r="L1001" s="16" t="s">
        <v>5117</v>
      </c>
      <c r="N1001" s="1"/>
      <c r="O1001" s="18" t="s">
        <v>150</v>
      </c>
      <c r="P1001" s="16">
        <v>78221</v>
      </c>
      <c r="Q1001" s="16" t="s">
        <v>151</v>
      </c>
      <c r="R1001" s="16" t="s">
        <v>35</v>
      </c>
      <c r="S1001" s="16" t="s">
        <v>5118</v>
      </c>
      <c r="T1001" s="1" t="s">
        <v>152</v>
      </c>
    </row>
    <row r="1002" spans="1:20" ht="13.2" hidden="1" x14ac:dyDescent="0.25">
      <c r="A1002" s="21" t="s">
        <v>38</v>
      </c>
      <c r="C1002" s="16" t="s">
        <v>25</v>
      </c>
      <c r="D1002" s="17" t="s">
        <v>26</v>
      </c>
      <c r="E1002" s="16" t="s">
        <v>5112</v>
      </c>
      <c r="F1002" s="18" t="s">
        <v>5113</v>
      </c>
      <c r="G1002" s="16">
        <v>1</v>
      </c>
      <c r="H1002" s="19" t="s">
        <v>5121</v>
      </c>
      <c r="I1002" t="str">
        <f t="shared" si="15"/>
        <v>AOP Unisex Raglan Zip Hoodie / 3XL / All print</v>
      </c>
      <c r="J1002" s="20" t="s">
        <v>42</v>
      </c>
      <c r="K1002" s="20" t="s">
        <v>5116</v>
      </c>
      <c r="L1002" s="16" t="s">
        <v>5117</v>
      </c>
      <c r="N1002" s="1"/>
      <c r="O1002" s="18" t="s">
        <v>150</v>
      </c>
      <c r="P1002" s="16">
        <v>78221</v>
      </c>
      <c r="Q1002" s="16" t="s">
        <v>151</v>
      </c>
      <c r="R1002" s="16" t="s">
        <v>35</v>
      </c>
      <c r="S1002" s="16" t="s">
        <v>5118</v>
      </c>
      <c r="T1002" s="1" t="s">
        <v>152</v>
      </c>
    </row>
    <row r="1003" spans="1:20" ht="13.2" hidden="1" x14ac:dyDescent="0.25">
      <c r="A1003" s="32" t="s">
        <v>309</v>
      </c>
      <c r="C1003" s="16" t="s">
        <v>61</v>
      </c>
      <c r="D1003" s="17" t="s">
        <v>26</v>
      </c>
      <c r="E1003" s="16" t="s">
        <v>5112</v>
      </c>
      <c r="F1003" s="18" t="s">
        <v>5113</v>
      </c>
      <c r="G1003" s="16">
        <v>1</v>
      </c>
      <c r="H1003" s="19" t="s">
        <v>5122</v>
      </c>
      <c r="I1003" t="str">
        <f t="shared" si="15"/>
        <v>3XL / Full Print</v>
      </c>
      <c r="J1003" s="20" t="s">
        <v>5115</v>
      </c>
      <c r="K1003" s="20" t="s">
        <v>5116</v>
      </c>
      <c r="L1003" s="16" t="s">
        <v>5117</v>
      </c>
      <c r="N1003" s="1"/>
      <c r="O1003" s="18" t="s">
        <v>150</v>
      </c>
      <c r="P1003" s="16">
        <v>78221</v>
      </c>
      <c r="Q1003" s="16" t="s">
        <v>151</v>
      </c>
      <c r="R1003" s="16" t="s">
        <v>35</v>
      </c>
      <c r="S1003" s="16" t="s">
        <v>5118</v>
      </c>
      <c r="T1003" s="1" t="s">
        <v>152</v>
      </c>
    </row>
    <row r="1004" spans="1:20" ht="13.2" hidden="1" x14ac:dyDescent="0.25">
      <c r="A1004" s="15" t="s">
        <v>24</v>
      </c>
      <c r="C1004" s="16" t="s">
        <v>25</v>
      </c>
      <c r="D1004" s="17" t="s">
        <v>26</v>
      </c>
      <c r="E1004" s="16" t="s">
        <v>5123</v>
      </c>
      <c r="F1004" s="18" t="s">
        <v>5124</v>
      </c>
      <c r="G1004" s="16">
        <v>1</v>
      </c>
      <c r="H1004" s="19" t="s">
        <v>5125</v>
      </c>
      <c r="I1004" t="str">
        <f t="shared" si="15"/>
        <v>AOP Unisex Raglan Hoodie / XL / Full print</v>
      </c>
      <c r="J1004" s="20" t="s">
        <v>1201</v>
      </c>
      <c r="K1004" s="20" t="s">
        <v>5126</v>
      </c>
      <c r="L1004" s="16" t="s">
        <v>5127</v>
      </c>
      <c r="N1004" s="1"/>
      <c r="O1004" s="18" t="s">
        <v>5128</v>
      </c>
      <c r="P1004" s="16">
        <v>33430</v>
      </c>
      <c r="Q1004" s="16" t="s">
        <v>46</v>
      </c>
      <c r="R1004" s="16" t="s">
        <v>35</v>
      </c>
      <c r="S1004" s="16">
        <v>15612616845</v>
      </c>
      <c r="T1004" s="1" t="s">
        <v>47</v>
      </c>
    </row>
    <row r="1005" spans="1:20" ht="13.2" hidden="1" x14ac:dyDescent="0.25">
      <c r="A1005" s="29" t="s">
        <v>86</v>
      </c>
      <c r="C1005" s="16" t="s">
        <v>25</v>
      </c>
      <c r="D1005" s="17" t="s">
        <v>26</v>
      </c>
      <c r="E1005" s="16" t="s">
        <v>5129</v>
      </c>
      <c r="F1005" s="18" t="s">
        <v>5130</v>
      </c>
      <c r="G1005" s="16">
        <v>1</v>
      </c>
      <c r="H1005" s="19" t="s">
        <v>5131</v>
      </c>
      <c r="I1005" t="str">
        <f t="shared" si="15"/>
        <v>AOP Unisex Raglan Hoodie / L / All print</v>
      </c>
      <c r="J1005" s="20" t="s">
        <v>888</v>
      </c>
      <c r="K1005" s="20" t="s">
        <v>5132</v>
      </c>
      <c r="L1005" s="16" t="s">
        <v>5133</v>
      </c>
      <c r="N1005" s="1"/>
      <c r="O1005" s="18" t="s">
        <v>5134</v>
      </c>
      <c r="P1005" s="16">
        <v>51249</v>
      </c>
      <c r="Q1005" s="16" t="s">
        <v>892</v>
      </c>
      <c r="R1005" s="16" t="s">
        <v>35</v>
      </c>
      <c r="S1005" s="16">
        <v>7127200390</v>
      </c>
      <c r="T1005" s="1" t="s">
        <v>893</v>
      </c>
    </row>
    <row r="1006" spans="1:20" ht="13.2" hidden="1" x14ac:dyDescent="0.25">
      <c r="A1006" s="21" t="s">
        <v>38</v>
      </c>
      <c r="C1006" s="16" t="s">
        <v>25</v>
      </c>
      <c r="D1006" s="17" t="s">
        <v>26</v>
      </c>
      <c r="E1006" s="16" t="s">
        <v>5135</v>
      </c>
      <c r="F1006" s="18" t="s">
        <v>5136</v>
      </c>
      <c r="G1006" s="16">
        <v>1</v>
      </c>
      <c r="H1006" s="19" t="s">
        <v>48</v>
      </c>
      <c r="I1006" t="str">
        <f t="shared" si="15"/>
        <v>AOP Unisex Raglan Hoodie / XL / All print</v>
      </c>
      <c r="J1006" s="20" t="s">
        <v>42</v>
      </c>
      <c r="K1006" s="20" t="s">
        <v>5137</v>
      </c>
      <c r="L1006" s="16" t="s">
        <v>5138</v>
      </c>
      <c r="N1006" s="1"/>
      <c r="O1006" s="18" t="s">
        <v>5139</v>
      </c>
      <c r="P1006" s="16">
        <v>32162</v>
      </c>
      <c r="Q1006" s="16" t="s">
        <v>46</v>
      </c>
      <c r="R1006" s="16" t="s">
        <v>35</v>
      </c>
      <c r="S1006" s="16">
        <v>9174854220</v>
      </c>
      <c r="T1006" s="1" t="s">
        <v>47</v>
      </c>
    </row>
    <row r="1007" spans="1:20" ht="13.2" hidden="1" x14ac:dyDescent="0.25">
      <c r="A1007" s="15" t="s">
        <v>110</v>
      </c>
      <c r="C1007" s="16" t="s">
        <v>25</v>
      </c>
      <c r="D1007" s="17" t="s">
        <v>26</v>
      </c>
      <c r="E1007" s="16" t="s">
        <v>5140</v>
      </c>
      <c r="F1007" s="18" t="s">
        <v>5141</v>
      </c>
      <c r="G1007" s="16">
        <v>1</v>
      </c>
      <c r="H1007" s="19" t="s">
        <v>2369</v>
      </c>
      <c r="I1007" t="str">
        <f t="shared" si="15"/>
        <v>AOP UNISEX HOODIE / 2XL / Green</v>
      </c>
      <c r="J1007" s="20" t="s">
        <v>1241</v>
      </c>
      <c r="K1007" s="20" t="s">
        <v>5142</v>
      </c>
      <c r="L1007" s="16" t="s">
        <v>5143</v>
      </c>
      <c r="N1007" s="1"/>
      <c r="O1007" s="18" t="s">
        <v>1151</v>
      </c>
      <c r="P1007" s="16">
        <v>62305</v>
      </c>
      <c r="Q1007" s="16" t="s">
        <v>69</v>
      </c>
      <c r="R1007" s="16" t="s">
        <v>35</v>
      </c>
      <c r="S1007" s="16">
        <v>3095309044</v>
      </c>
      <c r="T1007" s="1" t="s">
        <v>71</v>
      </c>
    </row>
    <row r="1008" spans="1:20" ht="13.2" hidden="1" x14ac:dyDescent="0.25">
      <c r="A1008" s="15" t="s">
        <v>110</v>
      </c>
      <c r="C1008" s="16" t="s">
        <v>25</v>
      </c>
      <c r="D1008" s="17" t="s">
        <v>26</v>
      </c>
      <c r="E1008" s="16" t="s">
        <v>5144</v>
      </c>
      <c r="F1008" s="18" t="s">
        <v>5145</v>
      </c>
      <c r="G1008" s="16">
        <v>1</v>
      </c>
      <c r="H1008" s="19" t="s">
        <v>5146</v>
      </c>
      <c r="I1008" t="str">
        <f t="shared" si="15"/>
        <v>hirt #V - 2XL / Full Print</v>
      </c>
      <c r="J1008" s="20" t="s">
        <v>5147</v>
      </c>
      <c r="K1008" s="20" t="s">
        <v>5148</v>
      </c>
      <c r="L1008" s="16" t="s">
        <v>5149</v>
      </c>
      <c r="N1008" s="1"/>
      <c r="O1008" s="18" t="s">
        <v>5150</v>
      </c>
      <c r="P1008" s="16">
        <v>95815</v>
      </c>
      <c r="Q1008" s="16" t="s">
        <v>546</v>
      </c>
      <c r="R1008" s="16" t="s">
        <v>35</v>
      </c>
      <c r="S1008" s="16">
        <v>9162159322</v>
      </c>
      <c r="T1008" s="1" t="s">
        <v>547</v>
      </c>
    </row>
    <row r="1009" spans="1:27" ht="13.2" hidden="1" x14ac:dyDescent="0.25">
      <c r="A1009" s="75"/>
      <c r="B1009" s="76"/>
      <c r="C1009" s="77"/>
      <c r="D1009" s="77"/>
      <c r="E1009" s="77"/>
      <c r="F1009" s="78"/>
      <c r="G1009" s="77"/>
      <c r="H1009" s="79"/>
      <c r="I1009" s="76"/>
      <c r="J1009" s="80"/>
      <c r="K1009" s="80"/>
      <c r="L1009" s="77"/>
      <c r="M1009" s="76"/>
      <c r="N1009" s="81"/>
      <c r="O1009" s="78"/>
      <c r="P1009" s="77"/>
      <c r="Q1009" s="77"/>
      <c r="R1009" s="77"/>
      <c r="S1009" s="77"/>
      <c r="T1009" s="76"/>
      <c r="U1009" s="76"/>
      <c r="V1009" s="76"/>
      <c r="W1009" s="76"/>
      <c r="X1009" s="76"/>
      <c r="Y1009" s="76"/>
      <c r="Z1009" s="76"/>
      <c r="AA1009" s="76"/>
    </row>
    <row r="1010" spans="1:27" ht="13.2" hidden="1" x14ac:dyDescent="0.25">
      <c r="A1010" s="9"/>
      <c r="C1010" s="16"/>
      <c r="D1010" s="16"/>
      <c r="E1010" s="16"/>
      <c r="F1010" s="18"/>
      <c r="G1010" s="16"/>
      <c r="H1010" s="19"/>
      <c r="I1010" s="20"/>
      <c r="J1010" s="20"/>
      <c r="K1010" s="20"/>
      <c r="L1010" s="16"/>
      <c r="N1010" s="1"/>
      <c r="O1010" s="18"/>
      <c r="P1010" s="16"/>
      <c r="Q1010" s="16"/>
      <c r="R1010" s="16"/>
      <c r="S1010" s="16"/>
    </row>
    <row r="1011" spans="1:27" ht="13.2" hidden="1" x14ac:dyDescent="0.25">
      <c r="A1011" s="9"/>
      <c r="C1011" s="16"/>
      <c r="D1011" s="16"/>
      <c r="E1011" s="16"/>
      <c r="F1011" s="18"/>
      <c r="G1011" s="16"/>
      <c r="H1011" s="19"/>
      <c r="I1011" s="20"/>
      <c r="J1011" s="20"/>
      <c r="K1011" s="20"/>
      <c r="L1011" s="16"/>
      <c r="N1011" s="1"/>
      <c r="O1011" s="18"/>
      <c r="P1011" s="16"/>
      <c r="Q1011" s="16"/>
      <c r="R1011" s="16"/>
      <c r="S1011" s="16"/>
    </row>
    <row r="1012" spans="1:27" ht="13.2" hidden="1" x14ac:dyDescent="0.25">
      <c r="A1012" s="9"/>
      <c r="C1012" s="16"/>
      <c r="D1012" s="16"/>
      <c r="E1012" s="16"/>
      <c r="F1012" s="18"/>
      <c r="G1012" s="16"/>
      <c r="H1012" s="19"/>
      <c r="I1012" s="20"/>
      <c r="J1012" s="20"/>
      <c r="K1012" s="20"/>
      <c r="L1012" s="16"/>
      <c r="N1012" s="1"/>
      <c r="O1012" s="18"/>
      <c r="P1012" s="16"/>
      <c r="Q1012" s="16"/>
      <c r="R1012" s="16"/>
      <c r="S1012" s="16"/>
    </row>
    <row r="1013" spans="1:27" ht="13.2" hidden="1" x14ac:dyDescent="0.25">
      <c r="A1013" s="9"/>
      <c r="B1013" s="62">
        <v>44602</v>
      </c>
      <c r="C1013" s="16"/>
      <c r="D1013" s="16"/>
      <c r="E1013" s="16"/>
      <c r="F1013" s="18"/>
      <c r="G1013" s="16"/>
      <c r="H1013" s="19"/>
      <c r="I1013" s="20"/>
      <c r="J1013" s="20"/>
      <c r="K1013" s="20"/>
      <c r="L1013" s="16"/>
      <c r="N1013" s="1"/>
      <c r="O1013" s="18"/>
      <c r="P1013" s="16"/>
      <c r="Q1013" s="16"/>
      <c r="R1013" s="16"/>
      <c r="S1013" s="16"/>
    </row>
    <row r="1014" spans="1:27" ht="13.2" hidden="1" x14ac:dyDescent="0.25">
      <c r="A1014" s="28" t="s">
        <v>120</v>
      </c>
      <c r="C1014" s="16" t="s">
        <v>25</v>
      </c>
      <c r="D1014" s="17" t="s">
        <v>26</v>
      </c>
      <c r="E1014" s="16" t="s">
        <v>5151</v>
      </c>
      <c r="F1014" s="18" t="s">
        <v>2649</v>
      </c>
      <c r="G1014" s="16">
        <v>1</v>
      </c>
      <c r="H1014" s="19" t="s">
        <v>5152</v>
      </c>
      <c r="I1014" t="str">
        <f t="shared" ref="I1014:I1076" si="16">RIGHT(H1014,LEN(H1014) - (FIND("-",H1014) + 1))</f>
        <v>hirt 3D #KV - 2XL / Full Print</v>
      </c>
      <c r="J1014" s="20" t="s">
        <v>5153</v>
      </c>
      <c r="K1014" s="20" t="s">
        <v>2651</v>
      </c>
      <c r="L1014" s="20" t="s">
        <v>2652</v>
      </c>
      <c r="M1014" s="16"/>
      <c r="O1014" s="1" t="s">
        <v>743</v>
      </c>
      <c r="P1014" s="18">
        <v>95336</v>
      </c>
      <c r="Q1014" s="16" t="s">
        <v>546</v>
      </c>
      <c r="R1014" s="16" t="s">
        <v>35</v>
      </c>
      <c r="S1014" s="16">
        <v>2095974518</v>
      </c>
      <c r="T1014" s="16" t="s">
        <v>547</v>
      </c>
    </row>
    <row r="1015" spans="1:27" ht="13.2" hidden="1" x14ac:dyDescent="0.25">
      <c r="A1015" s="32" t="s">
        <v>60</v>
      </c>
      <c r="C1015" s="16" t="s">
        <v>25</v>
      </c>
      <c r="D1015" s="17" t="s">
        <v>26</v>
      </c>
      <c r="E1015" s="16" t="s">
        <v>5154</v>
      </c>
      <c r="F1015" s="18" t="s">
        <v>5155</v>
      </c>
      <c r="G1015" s="16">
        <v>1</v>
      </c>
      <c r="H1015" s="19" t="s">
        <v>5156</v>
      </c>
      <c r="I1015" t="str">
        <f t="shared" si="16"/>
        <v>hirt - hoodie 3D #011221l - UNISEX T-SHIRT 3D / 4XL / All print</v>
      </c>
      <c r="J1015" s="20" t="s">
        <v>1449</v>
      </c>
      <c r="K1015" s="20" t="s">
        <v>5157</v>
      </c>
      <c r="L1015" s="20" t="s">
        <v>5158</v>
      </c>
      <c r="M1015" s="16">
        <v>225</v>
      </c>
      <c r="O1015" s="1" t="s">
        <v>5159</v>
      </c>
      <c r="P1015" s="18">
        <v>44087</v>
      </c>
      <c r="Q1015" s="16" t="s">
        <v>105</v>
      </c>
      <c r="R1015" s="16" t="s">
        <v>35</v>
      </c>
      <c r="S1015" s="16">
        <v>2166305319</v>
      </c>
      <c r="T1015" s="16" t="s">
        <v>107</v>
      </c>
    </row>
    <row r="1016" spans="1:27" ht="13.2" hidden="1" x14ac:dyDescent="0.25">
      <c r="A1016" s="15" t="s">
        <v>24</v>
      </c>
      <c r="C1016" s="16" t="s">
        <v>61</v>
      </c>
      <c r="D1016" s="65" t="s">
        <v>26</v>
      </c>
      <c r="E1016" s="16" t="s">
        <v>5160</v>
      </c>
      <c r="F1016" s="18" t="s">
        <v>5161</v>
      </c>
      <c r="G1016" s="16">
        <v>1</v>
      </c>
      <c r="H1016" s="19" t="s">
        <v>5162</v>
      </c>
      <c r="I1016" t="str">
        <f t="shared" si="16"/>
        <v>AOP Unisex Raglan Hoodie / M / Navy</v>
      </c>
      <c r="J1016" s="20" t="s">
        <v>754</v>
      </c>
      <c r="K1016" s="20" t="s">
        <v>5163</v>
      </c>
      <c r="L1016" s="20" t="s">
        <v>5164</v>
      </c>
      <c r="M1016" s="16"/>
      <c r="O1016" s="1" t="s">
        <v>5165</v>
      </c>
      <c r="P1016" s="18">
        <v>75119</v>
      </c>
      <c r="Q1016" s="16" t="s">
        <v>151</v>
      </c>
      <c r="R1016" s="16" t="s">
        <v>35</v>
      </c>
      <c r="S1016" s="16">
        <v>4695484953</v>
      </c>
      <c r="T1016" s="16" t="s">
        <v>152</v>
      </c>
    </row>
    <row r="1017" spans="1:27" ht="13.2" hidden="1" x14ac:dyDescent="0.25">
      <c r="A1017" s="15" t="s">
        <v>24</v>
      </c>
      <c r="C1017" s="16" t="s">
        <v>61</v>
      </c>
      <c r="D1017" s="65" t="s">
        <v>26</v>
      </c>
      <c r="E1017" s="16" t="s">
        <v>5160</v>
      </c>
      <c r="F1017" s="18" t="s">
        <v>5161</v>
      </c>
      <c r="G1017" s="16">
        <v>1</v>
      </c>
      <c r="H1017" s="19" t="s">
        <v>5166</v>
      </c>
      <c r="I1017" t="str">
        <f t="shared" si="16"/>
        <v>AOP Unisex Raglan Hoodie / M / Black</v>
      </c>
      <c r="J1017" s="20" t="s">
        <v>754</v>
      </c>
      <c r="K1017" s="20" t="s">
        <v>5163</v>
      </c>
      <c r="L1017" s="20" t="s">
        <v>5164</v>
      </c>
      <c r="M1017" s="16"/>
      <c r="O1017" s="1" t="s">
        <v>5165</v>
      </c>
      <c r="P1017" s="18">
        <v>75119</v>
      </c>
      <c r="Q1017" s="16" t="s">
        <v>151</v>
      </c>
      <c r="R1017" s="16" t="s">
        <v>35</v>
      </c>
      <c r="S1017" s="16">
        <v>4695484953</v>
      </c>
      <c r="T1017" s="16" t="s">
        <v>152</v>
      </c>
    </row>
    <row r="1018" spans="1:27" ht="13.2" hidden="1" x14ac:dyDescent="0.25">
      <c r="A1018" s="15" t="s">
        <v>24</v>
      </c>
      <c r="C1018" s="16" t="s">
        <v>61</v>
      </c>
      <c r="D1018" s="65" t="s">
        <v>26</v>
      </c>
      <c r="E1018" s="16" t="s">
        <v>5167</v>
      </c>
      <c r="F1018" s="18" t="s">
        <v>5161</v>
      </c>
      <c r="G1018" s="16">
        <v>1</v>
      </c>
      <c r="H1018" s="19" t="s">
        <v>5168</v>
      </c>
      <c r="I1018" t="str">
        <f t="shared" si="16"/>
        <v>AOP Unisex Joggers / S / Navy</v>
      </c>
      <c r="J1018" s="20" t="s">
        <v>754</v>
      </c>
      <c r="K1018" s="20" t="s">
        <v>5163</v>
      </c>
      <c r="L1018" s="20" t="s">
        <v>5164</v>
      </c>
      <c r="M1018" s="16"/>
      <c r="O1018" s="1" t="s">
        <v>5165</v>
      </c>
      <c r="P1018" s="18">
        <v>75119</v>
      </c>
      <c r="Q1018" s="16" t="s">
        <v>151</v>
      </c>
      <c r="R1018" s="16" t="s">
        <v>35</v>
      </c>
      <c r="S1018" s="16">
        <v>4695484953</v>
      </c>
      <c r="T1018" s="16" t="s">
        <v>152</v>
      </c>
    </row>
    <row r="1019" spans="1:27" ht="13.2" hidden="1" x14ac:dyDescent="0.25">
      <c r="A1019" s="15" t="s">
        <v>24</v>
      </c>
      <c r="C1019" s="16" t="s">
        <v>61</v>
      </c>
      <c r="D1019" s="65" t="s">
        <v>26</v>
      </c>
      <c r="E1019" s="16" t="s">
        <v>5169</v>
      </c>
      <c r="F1019" s="18" t="s">
        <v>5161</v>
      </c>
      <c r="G1019" s="16">
        <v>1</v>
      </c>
      <c r="H1019" s="19" t="s">
        <v>5170</v>
      </c>
      <c r="I1019" t="str">
        <f t="shared" si="16"/>
        <v>AOP Unisex Joggers / M / Black</v>
      </c>
      <c r="J1019" s="20" t="s">
        <v>754</v>
      </c>
      <c r="K1019" s="20" t="s">
        <v>5163</v>
      </c>
      <c r="L1019" s="20" t="s">
        <v>5164</v>
      </c>
      <c r="M1019" s="16"/>
      <c r="O1019" s="1" t="s">
        <v>5165</v>
      </c>
      <c r="P1019" s="18">
        <v>75119</v>
      </c>
      <c r="Q1019" s="16" t="s">
        <v>151</v>
      </c>
      <c r="R1019" s="16" t="s">
        <v>35</v>
      </c>
      <c r="S1019" s="16">
        <v>4695484953</v>
      </c>
      <c r="T1019" s="16" t="s">
        <v>152</v>
      </c>
    </row>
    <row r="1020" spans="1:27" ht="13.2" hidden="1" x14ac:dyDescent="0.25">
      <c r="A1020" s="15" t="s">
        <v>110</v>
      </c>
      <c r="C1020" s="16" t="s">
        <v>191</v>
      </c>
      <c r="D1020" s="17" t="s">
        <v>26</v>
      </c>
      <c r="E1020" s="16" t="s">
        <v>5171</v>
      </c>
      <c r="F1020" s="18" t="s">
        <v>5172</v>
      </c>
      <c r="G1020" s="16">
        <v>1</v>
      </c>
      <c r="H1020" s="19" t="s">
        <v>2781</v>
      </c>
      <c r="I1020" t="str">
        <f t="shared" si="16"/>
        <v>24X36in / All Print</v>
      </c>
      <c r="J1020" s="20" t="s">
        <v>866</v>
      </c>
      <c r="K1020" s="20" t="s">
        <v>5173</v>
      </c>
      <c r="L1020" s="20" t="s">
        <v>5174</v>
      </c>
      <c r="M1020" s="16"/>
      <c r="O1020" s="1" t="s">
        <v>5175</v>
      </c>
      <c r="P1020" s="18">
        <v>76131</v>
      </c>
      <c r="Q1020" s="16" t="s">
        <v>151</v>
      </c>
      <c r="R1020" s="16" t="s">
        <v>35</v>
      </c>
      <c r="S1020" s="16">
        <v>8173662069</v>
      </c>
      <c r="T1020" s="16" t="s">
        <v>152</v>
      </c>
    </row>
    <row r="1021" spans="1:27" ht="13.2" hidden="1" x14ac:dyDescent="0.25">
      <c r="A1021" s="21" t="s">
        <v>263</v>
      </c>
      <c r="C1021" s="16" t="s">
        <v>25</v>
      </c>
      <c r="D1021" s="17" t="s">
        <v>26</v>
      </c>
      <c r="E1021" s="16" t="s">
        <v>5176</v>
      </c>
      <c r="F1021" s="18" t="s">
        <v>5177</v>
      </c>
      <c r="G1021" s="16">
        <v>1</v>
      </c>
      <c r="H1021" s="19" t="s">
        <v>5178</v>
      </c>
      <c r="I1021" t="str">
        <f t="shared" si="16"/>
        <v>2XL / All Print</v>
      </c>
      <c r="J1021" s="20" t="s">
        <v>5179</v>
      </c>
      <c r="K1021" s="20" t="s">
        <v>5180</v>
      </c>
      <c r="L1021" s="20" t="s">
        <v>5181</v>
      </c>
      <c r="M1021" s="16"/>
      <c r="O1021" s="1" t="s">
        <v>5182</v>
      </c>
      <c r="P1021" s="18">
        <v>55436</v>
      </c>
      <c r="Q1021" s="16" t="s">
        <v>963</v>
      </c>
      <c r="R1021" s="16" t="s">
        <v>35</v>
      </c>
      <c r="S1021" s="16">
        <v>9529222190</v>
      </c>
      <c r="T1021" s="16" t="s">
        <v>964</v>
      </c>
    </row>
    <row r="1022" spans="1:27" ht="13.2" hidden="1" x14ac:dyDescent="0.25">
      <c r="A1022" s="15" t="s">
        <v>24</v>
      </c>
      <c r="C1022" s="16" t="s">
        <v>61</v>
      </c>
      <c r="D1022" s="65" t="s">
        <v>26</v>
      </c>
      <c r="E1022" s="16" t="s">
        <v>5183</v>
      </c>
      <c r="F1022" s="18" t="s">
        <v>5184</v>
      </c>
      <c r="G1022" s="16">
        <v>1</v>
      </c>
      <c r="H1022" s="19" t="s">
        <v>5185</v>
      </c>
      <c r="I1022" t="str">
        <f t="shared" si="16"/>
        <v>One size / All print</v>
      </c>
      <c r="J1022" s="82" t="s">
        <v>5186</v>
      </c>
      <c r="K1022" s="20" t="s">
        <v>5187</v>
      </c>
      <c r="L1022" s="20" t="s">
        <v>5188</v>
      </c>
      <c r="M1022" s="16"/>
      <c r="O1022" s="1" t="s">
        <v>5189</v>
      </c>
      <c r="P1022" s="18">
        <v>13642</v>
      </c>
      <c r="Q1022" s="16" t="s">
        <v>305</v>
      </c>
      <c r="R1022" s="16" t="s">
        <v>35</v>
      </c>
      <c r="S1022" s="16">
        <v>3156813842</v>
      </c>
      <c r="T1022" s="16" t="s">
        <v>306</v>
      </c>
    </row>
    <row r="1023" spans="1:27" ht="13.2" hidden="1" x14ac:dyDescent="0.25">
      <c r="A1023" s="21" t="s">
        <v>548</v>
      </c>
      <c r="C1023" s="16" t="s">
        <v>25</v>
      </c>
      <c r="D1023" s="17" t="s">
        <v>26</v>
      </c>
      <c r="E1023" s="16" t="s">
        <v>5190</v>
      </c>
      <c r="F1023" s="18" t="s">
        <v>5191</v>
      </c>
      <c r="G1023" s="16">
        <v>1</v>
      </c>
      <c r="H1023" s="19" t="s">
        <v>5192</v>
      </c>
      <c r="I1023" t="str">
        <f t="shared" si="16"/>
        <v>3XL / Full Print</v>
      </c>
      <c r="J1023" s="20" t="s">
        <v>5193</v>
      </c>
      <c r="K1023" s="20" t="s">
        <v>5194</v>
      </c>
      <c r="L1023" s="20" t="s">
        <v>5195</v>
      </c>
      <c r="M1023" s="16"/>
      <c r="O1023" s="1" t="s">
        <v>5196</v>
      </c>
      <c r="P1023" s="18">
        <v>53534</v>
      </c>
      <c r="Q1023" s="16" t="s">
        <v>1115</v>
      </c>
      <c r="R1023" s="16" t="s">
        <v>35</v>
      </c>
      <c r="S1023" s="16">
        <v>9207230249</v>
      </c>
      <c r="T1023" s="16" t="s">
        <v>1116</v>
      </c>
    </row>
    <row r="1024" spans="1:27" ht="13.2" hidden="1" x14ac:dyDescent="0.25">
      <c r="A1024" s="15" t="s">
        <v>110</v>
      </c>
      <c r="C1024" s="16" t="s">
        <v>191</v>
      </c>
      <c r="D1024" s="17" t="s">
        <v>26</v>
      </c>
      <c r="E1024" s="16" t="s">
        <v>5197</v>
      </c>
      <c r="F1024" s="18" t="s">
        <v>5198</v>
      </c>
      <c r="G1024" s="16">
        <v>1</v>
      </c>
      <c r="H1024" s="19" t="s">
        <v>5199</v>
      </c>
      <c r="I1024" t="str">
        <f t="shared" si="16"/>
        <v>24X36in</v>
      </c>
      <c r="J1024" s="20" t="s">
        <v>866</v>
      </c>
      <c r="K1024" s="20" t="s">
        <v>5200</v>
      </c>
      <c r="L1024" s="20" t="s">
        <v>5201</v>
      </c>
      <c r="M1024" s="16"/>
      <c r="O1024" s="1" t="s">
        <v>1572</v>
      </c>
      <c r="P1024" s="18">
        <v>29611</v>
      </c>
      <c r="Q1024" s="16" t="s">
        <v>129</v>
      </c>
      <c r="R1024" s="16" t="s">
        <v>35</v>
      </c>
      <c r="S1024" s="16">
        <v>8643950797</v>
      </c>
      <c r="T1024" s="16" t="s">
        <v>130</v>
      </c>
    </row>
    <row r="1025" spans="1:20" ht="13.2" hidden="1" x14ac:dyDescent="0.25">
      <c r="A1025" s="21" t="s">
        <v>761</v>
      </c>
      <c r="C1025" s="16" t="s">
        <v>191</v>
      </c>
      <c r="D1025" s="17" t="s">
        <v>26</v>
      </c>
      <c r="E1025" s="16" t="s">
        <v>5197</v>
      </c>
      <c r="F1025" s="18" t="s">
        <v>5198</v>
      </c>
      <c r="G1025" s="16">
        <v>1</v>
      </c>
      <c r="H1025" s="19" t="s">
        <v>5202</v>
      </c>
      <c r="I1025" t="str">
        <f t="shared" si="16"/>
        <v>24X36in</v>
      </c>
      <c r="J1025" s="20" t="s">
        <v>866</v>
      </c>
      <c r="K1025" s="20" t="s">
        <v>5200</v>
      </c>
      <c r="L1025" s="20" t="s">
        <v>5201</v>
      </c>
      <c r="M1025" s="16"/>
      <c r="O1025" s="1" t="s">
        <v>1572</v>
      </c>
      <c r="P1025" s="18">
        <v>29611</v>
      </c>
      <c r="Q1025" s="16" t="s">
        <v>129</v>
      </c>
      <c r="R1025" s="16" t="s">
        <v>35</v>
      </c>
      <c r="S1025" s="16">
        <v>8643950797</v>
      </c>
      <c r="T1025" s="16" t="s">
        <v>130</v>
      </c>
    </row>
    <row r="1026" spans="1:20" ht="13.2" x14ac:dyDescent="0.25">
      <c r="A1026" s="21" t="s">
        <v>49</v>
      </c>
      <c r="C1026" s="16" t="s">
        <v>25</v>
      </c>
      <c r="D1026" s="17" t="s">
        <v>26</v>
      </c>
      <c r="E1026" s="16" t="s">
        <v>5203</v>
      </c>
      <c r="F1026" s="18" t="s">
        <v>5204</v>
      </c>
      <c r="G1026" s="16">
        <v>1</v>
      </c>
      <c r="H1026" s="19" t="s">
        <v>5205</v>
      </c>
      <c r="I1026" t="str">
        <f t="shared" si="16"/>
        <v>HOODIE RAGLAN SLEEVE / 2XL / Yellow Character</v>
      </c>
      <c r="J1026" s="20" t="s">
        <v>495</v>
      </c>
      <c r="K1026" s="20" t="s">
        <v>5206</v>
      </c>
      <c r="L1026" s="20" t="s">
        <v>5207</v>
      </c>
      <c r="M1026" s="16"/>
      <c r="O1026" s="1" t="s">
        <v>1944</v>
      </c>
      <c r="P1026" s="18">
        <v>89436</v>
      </c>
      <c r="Q1026" s="16" t="s">
        <v>199</v>
      </c>
      <c r="R1026" s="16" t="s">
        <v>35</v>
      </c>
      <c r="S1026" s="16">
        <v>7757209693</v>
      </c>
      <c r="T1026" s="16" t="s">
        <v>200</v>
      </c>
    </row>
    <row r="1027" spans="1:20" ht="13.2" hidden="1" x14ac:dyDescent="0.25">
      <c r="A1027" s="15" t="s">
        <v>5208</v>
      </c>
      <c r="C1027" s="16" t="s">
        <v>61</v>
      </c>
      <c r="D1027" s="65" t="s">
        <v>26</v>
      </c>
      <c r="E1027" s="16" t="s">
        <v>5209</v>
      </c>
      <c r="F1027" s="18" t="s">
        <v>5210</v>
      </c>
      <c r="G1027" s="16">
        <v>1</v>
      </c>
      <c r="H1027" s="19" t="s">
        <v>1318</v>
      </c>
      <c r="I1027" t="str">
        <f t="shared" si="16"/>
        <v>L / Full Print</v>
      </c>
      <c r="J1027" s="20" t="s">
        <v>1319</v>
      </c>
      <c r="K1027" s="20" t="s">
        <v>5211</v>
      </c>
      <c r="L1027" s="20" t="s">
        <v>5212</v>
      </c>
      <c r="M1027" s="16"/>
      <c r="O1027" s="1" t="s">
        <v>4076</v>
      </c>
      <c r="P1027" s="18">
        <v>23451</v>
      </c>
      <c r="Q1027" s="16" t="s">
        <v>169</v>
      </c>
      <c r="R1027" s="16" t="s">
        <v>35</v>
      </c>
      <c r="S1027" s="16">
        <v>2076708485</v>
      </c>
      <c r="T1027" s="16" t="s">
        <v>170</v>
      </c>
    </row>
    <row r="1028" spans="1:20" ht="13.2" x14ac:dyDescent="0.25">
      <c r="A1028" s="29" t="s">
        <v>201</v>
      </c>
      <c r="C1028" s="16" t="s">
        <v>25</v>
      </c>
      <c r="D1028" s="17" t="s">
        <v>26</v>
      </c>
      <c r="E1028" s="16" t="s">
        <v>5213</v>
      </c>
      <c r="F1028" s="18" t="s">
        <v>5214</v>
      </c>
      <c r="G1028" s="16">
        <v>1</v>
      </c>
      <c r="H1028" s="19" t="s">
        <v>5215</v>
      </c>
      <c r="I1028" t="str">
        <f t="shared" si="16"/>
        <v>HOODIE RAGLAN SLEEVE / 2XL / All Print</v>
      </c>
      <c r="J1028" s="20" t="s">
        <v>3294</v>
      </c>
      <c r="K1028" s="20" t="s">
        <v>5216</v>
      </c>
      <c r="L1028" s="20" t="s">
        <v>5217</v>
      </c>
      <c r="M1028" s="16"/>
      <c r="O1028" s="1" t="s">
        <v>5218</v>
      </c>
      <c r="P1028" s="18">
        <v>98617</v>
      </c>
      <c r="Q1028" s="16" t="s">
        <v>189</v>
      </c>
      <c r="R1028" s="16" t="s">
        <v>35</v>
      </c>
      <c r="S1028" s="16">
        <v>5419800057</v>
      </c>
      <c r="T1028" s="16" t="s">
        <v>190</v>
      </c>
    </row>
    <row r="1029" spans="1:20" ht="13.2" x14ac:dyDescent="0.25">
      <c r="A1029" s="29" t="s">
        <v>201</v>
      </c>
      <c r="C1029" s="16" t="s">
        <v>25</v>
      </c>
      <c r="D1029" s="17" t="s">
        <v>26</v>
      </c>
      <c r="E1029" s="16" t="s">
        <v>5213</v>
      </c>
      <c r="F1029" s="18" t="s">
        <v>5214</v>
      </c>
      <c r="G1029" s="16">
        <v>1</v>
      </c>
      <c r="H1029" s="19" t="s">
        <v>5219</v>
      </c>
      <c r="I1029" t="str">
        <f t="shared" si="16"/>
        <v>HOODIE RAGLAN SLEEVE / 2XL / All Print</v>
      </c>
      <c r="J1029" s="20" t="s">
        <v>3294</v>
      </c>
      <c r="K1029" s="20" t="s">
        <v>5216</v>
      </c>
      <c r="L1029" s="20" t="s">
        <v>5217</v>
      </c>
      <c r="M1029" s="16"/>
      <c r="O1029" s="1" t="s">
        <v>5218</v>
      </c>
      <c r="P1029" s="18">
        <v>98617</v>
      </c>
      <c r="Q1029" s="16" t="s">
        <v>189</v>
      </c>
      <c r="R1029" s="16" t="s">
        <v>35</v>
      </c>
      <c r="S1029" s="16">
        <v>5419800057</v>
      </c>
      <c r="T1029" s="16" t="s">
        <v>190</v>
      </c>
    </row>
    <row r="1030" spans="1:20" ht="13.2" hidden="1" x14ac:dyDescent="0.25">
      <c r="A1030" s="29" t="s">
        <v>86</v>
      </c>
      <c r="C1030" s="16" t="s">
        <v>25</v>
      </c>
      <c r="D1030" s="17" t="s">
        <v>26</v>
      </c>
      <c r="E1030" s="16" t="s">
        <v>5220</v>
      </c>
      <c r="F1030" s="18" t="s">
        <v>5221</v>
      </c>
      <c r="G1030" s="16">
        <v>1</v>
      </c>
      <c r="H1030" s="19" t="s">
        <v>5222</v>
      </c>
      <c r="I1030" t="str">
        <f t="shared" si="16"/>
        <v>hirt 3D - 4XL / Full Print</v>
      </c>
      <c r="J1030" s="20" t="s">
        <v>5223</v>
      </c>
      <c r="K1030" s="20" t="s">
        <v>5224</v>
      </c>
      <c r="L1030" s="20" t="s">
        <v>5225</v>
      </c>
      <c r="M1030" s="16"/>
      <c r="O1030" s="1" t="s">
        <v>5226</v>
      </c>
      <c r="P1030" s="18">
        <v>45690</v>
      </c>
      <c r="Q1030" s="16" t="s">
        <v>105</v>
      </c>
      <c r="R1030" s="16" t="s">
        <v>35</v>
      </c>
      <c r="S1030" s="16">
        <v>7407036764</v>
      </c>
      <c r="T1030" s="16" t="s">
        <v>107</v>
      </c>
    </row>
    <row r="1031" spans="1:20" ht="13.2" hidden="1" x14ac:dyDescent="0.25">
      <c r="A1031" s="29" t="s">
        <v>86</v>
      </c>
      <c r="C1031" s="16" t="s">
        <v>61</v>
      </c>
      <c r="D1031" s="65" t="s">
        <v>26</v>
      </c>
      <c r="E1031" s="16" t="s">
        <v>5227</v>
      </c>
      <c r="F1031" s="18" t="s">
        <v>5228</v>
      </c>
      <c r="G1031" s="16">
        <v>1</v>
      </c>
      <c r="H1031" s="19" t="s">
        <v>5229</v>
      </c>
      <c r="I1031" t="str">
        <f t="shared" si="16"/>
        <v>Fleece hoodie / All print / XL</v>
      </c>
      <c r="J1031" s="20" t="s">
        <v>5230</v>
      </c>
      <c r="K1031" s="20" t="s">
        <v>5231</v>
      </c>
      <c r="L1031" s="20" t="s">
        <v>5232</v>
      </c>
      <c r="M1031" s="16"/>
      <c r="O1031" s="1" t="s">
        <v>5233</v>
      </c>
      <c r="P1031" s="18">
        <v>76522</v>
      </c>
      <c r="Q1031" s="16" t="s">
        <v>151</v>
      </c>
      <c r="R1031" s="16" t="s">
        <v>35</v>
      </c>
      <c r="S1031" s="16">
        <v>2542164323</v>
      </c>
      <c r="T1031" s="16" t="s">
        <v>152</v>
      </c>
    </row>
    <row r="1032" spans="1:20" ht="13.2" hidden="1" x14ac:dyDescent="0.25">
      <c r="A1032" s="63" t="s">
        <v>120</v>
      </c>
      <c r="C1032" s="16" t="s">
        <v>25</v>
      </c>
      <c r="D1032" s="17" t="s">
        <v>26</v>
      </c>
      <c r="E1032" s="16" t="s">
        <v>5234</v>
      </c>
      <c r="F1032" s="18" t="s">
        <v>5235</v>
      </c>
      <c r="G1032" s="16">
        <v>1</v>
      </c>
      <c r="H1032" s="19" t="s">
        <v>5236</v>
      </c>
      <c r="I1032" t="str">
        <f t="shared" si="16"/>
        <v>AOP Unisex Raglan Zip Hoodie / M / Dark blue</v>
      </c>
      <c r="J1032" s="20" t="s">
        <v>1234</v>
      </c>
      <c r="K1032" s="20" t="s">
        <v>5237</v>
      </c>
      <c r="L1032" s="20" t="s">
        <v>5238</v>
      </c>
      <c r="M1032" s="16"/>
      <c r="O1032" s="1" t="s">
        <v>352</v>
      </c>
      <c r="P1032" s="18">
        <v>33990</v>
      </c>
      <c r="Q1032" s="16" t="s">
        <v>46</v>
      </c>
      <c r="R1032" s="16" t="s">
        <v>35</v>
      </c>
      <c r="S1032" s="16" t="s">
        <v>5239</v>
      </c>
      <c r="T1032" s="16" t="s">
        <v>47</v>
      </c>
    </row>
    <row r="1033" spans="1:20" ht="13.2" hidden="1" x14ac:dyDescent="0.25">
      <c r="A1033" s="63" t="s">
        <v>120</v>
      </c>
      <c r="C1033" s="16" t="s">
        <v>25</v>
      </c>
      <c r="D1033" s="17" t="s">
        <v>26</v>
      </c>
      <c r="E1033" s="16" t="s">
        <v>5240</v>
      </c>
      <c r="F1033" s="18" t="s">
        <v>5241</v>
      </c>
      <c r="G1033" s="16">
        <v>1</v>
      </c>
      <c r="H1033" s="19" t="s">
        <v>5242</v>
      </c>
      <c r="I1033" t="str">
        <f t="shared" si="16"/>
        <v>XL / Full Print</v>
      </c>
      <c r="J1033" s="20" t="s">
        <v>5243</v>
      </c>
      <c r="K1033" s="20" t="s">
        <v>5244</v>
      </c>
      <c r="L1033" s="20" t="s">
        <v>5245</v>
      </c>
      <c r="M1033" s="16"/>
      <c r="O1033" s="1" t="s">
        <v>629</v>
      </c>
      <c r="P1033" s="18">
        <v>85742</v>
      </c>
      <c r="Q1033" s="16" t="s">
        <v>447</v>
      </c>
      <c r="R1033" s="16" t="s">
        <v>35</v>
      </c>
      <c r="S1033" s="16">
        <v>5202756615</v>
      </c>
      <c r="T1033" s="16" t="s">
        <v>448</v>
      </c>
    </row>
    <row r="1034" spans="1:20" ht="13.2" hidden="1" x14ac:dyDescent="0.25">
      <c r="A1034" s="63" t="s">
        <v>120</v>
      </c>
      <c r="C1034" s="16" t="s">
        <v>25</v>
      </c>
      <c r="D1034" s="17" t="s">
        <v>26</v>
      </c>
      <c r="E1034" s="16" t="s">
        <v>5246</v>
      </c>
      <c r="F1034" s="18" t="s">
        <v>5247</v>
      </c>
      <c r="G1034" s="16">
        <v>1</v>
      </c>
      <c r="H1034" s="19" t="s">
        <v>2737</v>
      </c>
      <c r="I1034" t="str">
        <f t="shared" si="16"/>
        <v>HOODIE RAGLAN SLEEVE / L / All Print</v>
      </c>
      <c r="J1034" s="20" t="s">
        <v>2738</v>
      </c>
      <c r="K1034" s="20" t="s">
        <v>5248</v>
      </c>
      <c r="L1034" s="20" t="s">
        <v>5249</v>
      </c>
      <c r="M1034" s="16"/>
      <c r="O1034" s="1" t="s">
        <v>5250</v>
      </c>
      <c r="P1034" s="18">
        <v>44609</v>
      </c>
      <c r="Q1034" s="16" t="s">
        <v>105</v>
      </c>
      <c r="R1034" s="16" t="s">
        <v>35</v>
      </c>
      <c r="S1034" s="16">
        <v>3303270384</v>
      </c>
      <c r="T1034" s="16" t="s">
        <v>107</v>
      </c>
    </row>
    <row r="1035" spans="1:20" ht="13.2" hidden="1" x14ac:dyDescent="0.25">
      <c r="A1035" s="32" t="s">
        <v>309</v>
      </c>
      <c r="C1035" s="16" t="s">
        <v>25</v>
      </c>
      <c r="D1035" s="17" t="s">
        <v>26</v>
      </c>
      <c r="E1035" s="16" t="s">
        <v>5251</v>
      </c>
      <c r="F1035" s="18" t="s">
        <v>5252</v>
      </c>
      <c r="G1035" s="16">
        <v>1</v>
      </c>
      <c r="H1035" s="19" t="s">
        <v>5253</v>
      </c>
      <c r="I1035" t="str">
        <f t="shared" si="16"/>
        <v>AOP UNISEX HOODIE / L / All Print</v>
      </c>
      <c r="J1035" s="20" t="s">
        <v>5254</v>
      </c>
      <c r="K1035" s="20" t="s">
        <v>5255</v>
      </c>
      <c r="L1035" s="20" t="s">
        <v>5256</v>
      </c>
      <c r="M1035" s="16"/>
      <c r="O1035" s="1" t="s">
        <v>5257</v>
      </c>
      <c r="P1035" s="18">
        <v>45324</v>
      </c>
      <c r="Q1035" s="16" t="s">
        <v>105</v>
      </c>
      <c r="R1035" s="16" t="s">
        <v>35</v>
      </c>
      <c r="S1035" s="16">
        <v>9376046688</v>
      </c>
      <c r="T1035" s="16" t="s">
        <v>107</v>
      </c>
    </row>
    <row r="1036" spans="1:20" ht="13.2" hidden="1" x14ac:dyDescent="0.25">
      <c r="A1036" s="32" t="s">
        <v>309</v>
      </c>
      <c r="C1036" s="16" t="s">
        <v>25</v>
      </c>
      <c r="D1036" s="17" t="s">
        <v>26</v>
      </c>
      <c r="E1036" s="16" t="s">
        <v>5251</v>
      </c>
      <c r="F1036" s="18" t="s">
        <v>5252</v>
      </c>
      <c r="G1036" s="16">
        <v>1</v>
      </c>
      <c r="H1036" s="19" t="s">
        <v>5258</v>
      </c>
      <c r="I1036" t="str">
        <f t="shared" si="16"/>
        <v>AOP UNISEX HOODIE / M / All Print</v>
      </c>
      <c r="J1036" s="20" t="s">
        <v>5259</v>
      </c>
      <c r="K1036" s="20" t="s">
        <v>5255</v>
      </c>
      <c r="L1036" s="20" t="s">
        <v>5256</v>
      </c>
      <c r="M1036" s="16"/>
      <c r="O1036" s="1" t="s">
        <v>5257</v>
      </c>
      <c r="P1036" s="18">
        <v>45324</v>
      </c>
      <c r="Q1036" s="16" t="s">
        <v>105</v>
      </c>
      <c r="R1036" s="16" t="s">
        <v>35</v>
      </c>
      <c r="S1036" s="16">
        <v>9376046688</v>
      </c>
      <c r="T1036" s="16" t="s">
        <v>107</v>
      </c>
    </row>
    <row r="1037" spans="1:20" ht="13.2" hidden="1" x14ac:dyDescent="0.25">
      <c r="A1037" s="32" t="s">
        <v>309</v>
      </c>
      <c r="C1037" s="16" t="s">
        <v>25</v>
      </c>
      <c r="D1037" s="17" t="s">
        <v>26</v>
      </c>
      <c r="E1037" s="16" t="s">
        <v>5260</v>
      </c>
      <c r="F1037" s="18" t="s">
        <v>5261</v>
      </c>
      <c r="G1037" s="16">
        <v>1</v>
      </c>
      <c r="H1037" s="19" t="s">
        <v>5262</v>
      </c>
      <c r="I1037" t="str">
        <f t="shared" si="16"/>
        <v>HOODIE RAGLAN SLEEVE / XL / All Print</v>
      </c>
      <c r="J1037" s="20" t="s">
        <v>1312</v>
      </c>
      <c r="K1037" s="20" t="s">
        <v>5263</v>
      </c>
      <c r="L1037" s="20" t="s">
        <v>5264</v>
      </c>
      <c r="M1037" s="16"/>
      <c r="O1037" s="1" t="s">
        <v>4007</v>
      </c>
      <c r="P1037" s="18">
        <v>1108</v>
      </c>
      <c r="Q1037" s="16" t="s">
        <v>359</v>
      </c>
      <c r="R1037" s="16" t="s">
        <v>35</v>
      </c>
      <c r="S1037" s="16">
        <v>4133173550</v>
      </c>
      <c r="T1037" s="16" t="s">
        <v>360</v>
      </c>
    </row>
    <row r="1038" spans="1:20" ht="13.2" hidden="1" x14ac:dyDescent="0.25">
      <c r="A1038" s="29" t="s">
        <v>86</v>
      </c>
      <c r="C1038" s="16" t="s">
        <v>25</v>
      </c>
      <c r="D1038" s="17" t="s">
        <v>26</v>
      </c>
      <c r="E1038" s="16" t="s">
        <v>5265</v>
      </c>
      <c r="F1038" s="18" t="s">
        <v>5266</v>
      </c>
      <c r="G1038" s="16">
        <v>1</v>
      </c>
      <c r="H1038" s="19" t="s">
        <v>5267</v>
      </c>
      <c r="I1038" t="str">
        <f t="shared" si="16"/>
        <v>HOODIE RAGLAN SLEEVE / M / All Print</v>
      </c>
      <c r="J1038" s="20" t="s">
        <v>5268</v>
      </c>
      <c r="K1038" s="20" t="s">
        <v>5269</v>
      </c>
      <c r="L1038" s="20" t="s">
        <v>5270</v>
      </c>
      <c r="M1038" s="16"/>
      <c r="O1038" s="1" t="s">
        <v>510</v>
      </c>
      <c r="P1038" s="18">
        <v>46227</v>
      </c>
      <c r="Q1038" s="16" t="s">
        <v>57</v>
      </c>
      <c r="R1038" s="16" t="s">
        <v>35</v>
      </c>
      <c r="S1038" s="16">
        <v>3177965399</v>
      </c>
      <c r="T1038" s="16" t="s">
        <v>59</v>
      </c>
    </row>
    <row r="1039" spans="1:20" ht="13.2" hidden="1" x14ac:dyDescent="0.25">
      <c r="A1039" s="29" t="s">
        <v>86</v>
      </c>
      <c r="C1039" s="16" t="s">
        <v>61</v>
      </c>
      <c r="D1039" s="65" t="s">
        <v>26</v>
      </c>
      <c r="E1039" s="16" t="s">
        <v>5271</v>
      </c>
      <c r="F1039" s="18" t="s">
        <v>5272</v>
      </c>
      <c r="G1039" s="16">
        <v>1</v>
      </c>
      <c r="H1039" s="19" t="s">
        <v>5273</v>
      </c>
      <c r="I1039" t="str">
        <f t="shared" si="16"/>
        <v>2XL / Full Print</v>
      </c>
      <c r="J1039" s="20" t="s">
        <v>109</v>
      </c>
      <c r="K1039" s="20" t="s">
        <v>5274</v>
      </c>
      <c r="L1039" s="20" t="s">
        <v>5275</v>
      </c>
      <c r="M1039" s="16">
        <v>1</v>
      </c>
      <c r="O1039" s="1" t="s">
        <v>5276</v>
      </c>
      <c r="P1039" s="18">
        <v>60126</v>
      </c>
      <c r="Q1039" s="16" t="s">
        <v>69</v>
      </c>
      <c r="R1039" s="16" t="s">
        <v>35</v>
      </c>
      <c r="S1039" s="16">
        <v>8479219685</v>
      </c>
      <c r="T1039" s="16" t="s">
        <v>71</v>
      </c>
    </row>
    <row r="1040" spans="1:20" ht="13.2" hidden="1" x14ac:dyDescent="0.25">
      <c r="A1040" s="63" t="s">
        <v>120</v>
      </c>
      <c r="C1040" s="16" t="s">
        <v>25</v>
      </c>
      <c r="D1040" s="17" t="s">
        <v>26</v>
      </c>
      <c r="E1040" s="16" t="s">
        <v>5277</v>
      </c>
      <c r="F1040" s="18" t="s">
        <v>5278</v>
      </c>
      <c r="G1040" s="16">
        <v>1</v>
      </c>
      <c r="H1040" s="19" t="s">
        <v>4815</v>
      </c>
      <c r="I1040" t="str">
        <f t="shared" si="16"/>
        <v>Shorts / XL / Full Print</v>
      </c>
      <c r="J1040" s="20" t="s">
        <v>1907</v>
      </c>
      <c r="K1040" s="20" t="s">
        <v>5279</v>
      </c>
      <c r="L1040" s="20" t="s">
        <v>5280</v>
      </c>
      <c r="M1040" s="16"/>
      <c r="O1040" s="1" t="s">
        <v>5281</v>
      </c>
      <c r="P1040" s="18">
        <v>46156</v>
      </c>
      <c r="Q1040" s="16" t="s">
        <v>57</v>
      </c>
      <c r="R1040" s="16" t="s">
        <v>35</v>
      </c>
      <c r="S1040" s="16">
        <v>3176977891</v>
      </c>
      <c r="T1040" s="16" t="s">
        <v>59</v>
      </c>
    </row>
    <row r="1041" spans="1:20" ht="13.2" hidden="1" x14ac:dyDescent="0.25">
      <c r="A1041" s="32" t="s">
        <v>4328</v>
      </c>
      <c r="C1041" s="16" t="s">
        <v>191</v>
      </c>
      <c r="D1041" s="17" t="s">
        <v>26</v>
      </c>
      <c r="E1041" s="16" t="s">
        <v>5282</v>
      </c>
      <c r="F1041" s="18" t="s">
        <v>5283</v>
      </c>
      <c r="G1041" s="16">
        <v>1</v>
      </c>
      <c r="H1041" s="19" t="s">
        <v>5284</v>
      </c>
      <c r="I1041" t="str">
        <f t="shared" si="16"/>
        <v>60x80 IN</v>
      </c>
      <c r="J1041" s="20" t="s">
        <v>5285</v>
      </c>
      <c r="K1041" s="20" t="s">
        <v>5286</v>
      </c>
      <c r="L1041" s="20" t="s">
        <v>5287</v>
      </c>
      <c r="M1041" s="16"/>
      <c r="O1041" s="1" t="s">
        <v>5288</v>
      </c>
      <c r="P1041" s="18">
        <v>49283</v>
      </c>
      <c r="Q1041" s="16" t="s">
        <v>94</v>
      </c>
      <c r="R1041" s="16" t="s">
        <v>35</v>
      </c>
      <c r="S1041" s="16">
        <v>5172624469</v>
      </c>
      <c r="T1041" s="16" t="s">
        <v>95</v>
      </c>
    </row>
    <row r="1042" spans="1:20" ht="13.2" hidden="1" x14ac:dyDescent="0.25">
      <c r="A1042" s="32" t="s">
        <v>4328</v>
      </c>
      <c r="C1042" s="16" t="s">
        <v>191</v>
      </c>
      <c r="D1042" s="17" t="s">
        <v>26</v>
      </c>
      <c r="E1042" s="16" t="s">
        <v>5282</v>
      </c>
      <c r="F1042" s="18" t="s">
        <v>5283</v>
      </c>
      <c r="G1042" s="16">
        <v>1</v>
      </c>
      <c r="H1042" s="19" t="s">
        <v>5284</v>
      </c>
      <c r="I1042" t="str">
        <f t="shared" si="16"/>
        <v>60x80 IN</v>
      </c>
      <c r="J1042" s="20" t="s">
        <v>5285</v>
      </c>
      <c r="K1042" s="20" t="s">
        <v>5286</v>
      </c>
      <c r="L1042" s="20" t="s">
        <v>5287</v>
      </c>
      <c r="M1042" s="16"/>
      <c r="O1042" s="1" t="s">
        <v>5288</v>
      </c>
      <c r="P1042" s="18">
        <v>49283</v>
      </c>
      <c r="Q1042" s="16" t="s">
        <v>94</v>
      </c>
      <c r="R1042" s="16" t="s">
        <v>35</v>
      </c>
      <c r="S1042" s="16">
        <v>5172624469</v>
      </c>
      <c r="T1042" s="16" t="s">
        <v>95</v>
      </c>
    </row>
    <row r="1043" spans="1:20" ht="13.2" hidden="1" x14ac:dyDescent="0.25">
      <c r="A1043" s="32" t="s">
        <v>4328</v>
      </c>
      <c r="C1043" s="16" t="s">
        <v>191</v>
      </c>
      <c r="D1043" s="17" t="s">
        <v>26</v>
      </c>
      <c r="E1043" s="16" t="s">
        <v>5282</v>
      </c>
      <c r="F1043" s="18" t="s">
        <v>5283</v>
      </c>
      <c r="G1043" s="16">
        <v>1</v>
      </c>
      <c r="H1043" s="19" t="s">
        <v>5284</v>
      </c>
      <c r="I1043" t="str">
        <f t="shared" si="16"/>
        <v>60x80 IN</v>
      </c>
      <c r="J1043" s="20" t="s">
        <v>5285</v>
      </c>
      <c r="K1043" s="20" t="s">
        <v>5286</v>
      </c>
      <c r="L1043" s="20" t="s">
        <v>5287</v>
      </c>
      <c r="M1043" s="16"/>
      <c r="O1043" s="1" t="s">
        <v>5288</v>
      </c>
      <c r="P1043" s="18">
        <v>49283</v>
      </c>
      <c r="Q1043" s="16" t="s">
        <v>94</v>
      </c>
      <c r="R1043" s="16" t="s">
        <v>35</v>
      </c>
      <c r="S1043" s="16">
        <v>5172624469</v>
      </c>
      <c r="T1043" s="16" t="s">
        <v>95</v>
      </c>
    </row>
    <row r="1044" spans="1:20" ht="13.2" hidden="1" x14ac:dyDescent="0.25">
      <c r="A1044" s="29" t="s">
        <v>86</v>
      </c>
      <c r="C1044" s="16" t="s">
        <v>191</v>
      </c>
      <c r="D1044" s="17" t="s">
        <v>26</v>
      </c>
      <c r="E1044" s="16" t="s">
        <v>5289</v>
      </c>
      <c r="F1044" s="18" t="s">
        <v>5290</v>
      </c>
      <c r="G1044" s="16">
        <v>1</v>
      </c>
      <c r="H1044" s="19" t="s">
        <v>1747</v>
      </c>
      <c r="I1044" t="str">
        <f t="shared" si="16"/>
        <v>12X18in / Full Print</v>
      </c>
      <c r="J1044" s="20" t="s">
        <v>1748</v>
      </c>
      <c r="K1044" s="20" t="s">
        <v>5291</v>
      </c>
      <c r="L1044" s="20" t="s">
        <v>5292</v>
      </c>
      <c r="M1044" s="16"/>
      <c r="O1044" s="1" t="s">
        <v>1169</v>
      </c>
      <c r="P1044" s="18">
        <v>77084</v>
      </c>
      <c r="Q1044" s="16" t="s">
        <v>151</v>
      </c>
      <c r="R1044" s="16" t="s">
        <v>35</v>
      </c>
      <c r="S1044" s="16">
        <v>8322673998</v>
      </c>
      <c r="T1044" s="16" t="s">
        <v>152</v>
      </c>
    </row>
    <row r="1045" spans="1:20" ht="13.2" hidden="1" x14ac:dyDescent="0.25">
      <c r="A1045" s="15" t="s">
        <v>24</v>
      </c>
      <c r="C1045" s="16" t="s">
        <v>25</v>
      </c>
      <c r="D1045" s="17" t="s">
        <v>26</v>
      </c>
      <c r="E1045" s="16" t="s">
        <v>5293</v>
      </c>
      <c r="F1045" s="18" t="s">
        <v>5294</v>
      </c>
      <c r="G1045" s="16">
        <v>1</v>
      </c>
      <c r="H1045" s="19" t="s">
        <v>5295</v>
      </c>
      <c r="I1045" t="str">
        <f t="shared" si="16"/>
        <v>XL / Full Print</v>
      </c>
      <c r="J1045" s="20" t="s">
        <v>5296</v>
      </c>
      <c r="K1045" s="20" t="s">
        <v>5297</v>
      </c>
      <c r="L1045" s="20" t="s">
        <v>5298</v>
      </c>
      <c r="M1045" s="16"/>
      <c r="O1045" s="1" t="s">
        <v>1169</v>
      </c>
      <c r="P1045" s="18">
        <v>77099</v>
      </c>
      <c r="Q1045" s="16" t="s">
        <v>151</v>
      </c>
      <c r="R1045" s="16" t="s">
        <v>35</v>
      </c>
      <c r="S1045" s="16">
        <v>2396039447</v>
      </c>
      <c r="T1045" s="16" t="s">
        <v>152</v>
      </c>
    </row>
    <row r="1046" spans="1:20" ht="13.2" hidden="1" x14ac:dyDescent="0.25">
      <c r="A1046" s="32" t="s">
        <v>60</v>
      </c>
      <c r="C1046" s="16" t="s">
        <v>25</v>
      </c>
      <c r="D1046" s="17" t="s">
        <v>26</v>
      </c>
      <c r="E1046" s="16" t="s">
        <v>5299</v>
      </c>
      <c r="F1046" s="18" t="s">
        <v>5300</v>
      </c>
      <c r="G1046" s="16">
        <v>2</v>
      </c>
      <c r="H1046" s="19" t="s">
        <v>5301</v>
      </c>
      <c r="I1046" t="str">
        <f t="shared" si="16"/>
        <v>hirt - hoodie 3D #l - UNISEX T-SHIRT 3D / 2XL / All print</v>
      </c>
      <c r="J1046" s="20" t="s">
        <v>927</v>
      </c>
      <c r="K1046" s="20" t="s">
        <v>5302</v>
      </c>
      <c r="L1046" s="20" t="s">
        <v>5303</v>
      </c>
      <c r="M1046" s="16"/>
      <c r="O1046" s="1" t="s">
        <v>5304</v>
      </c>
      <c r="P1046" s="18">
        <v>76177</v>
      </c>
      <c r="Q1046" s="16" t="s">
        <v>151</v>
      </c>
      <c r="R1046" s="16" t="s">
        <v>35</v>
      </c>
      <c r="S1046" s="16">
        <v>8174921175</v>
      </c>
      <c r="T1046" s="16" t="s">
        <v>152</v>
      </c>
    </row>
    <row r="1047" spans="1:20" ht="13.2" hidden="1" x14ac:dyDescent="0.25">
      <c r="A1047" s="29" t="s">
        <v>86</v>
      </c>
      <c r="C1047" s="16" t="s">
        <v>61</v>
      </c>
      <c r="D1047" s="65" t="s">
        <v>26</v>
      </c>
      <c r="E1047" s="16" t="s">
        <v>5305</v>
      </c>
      <c r="F1047" s="18" t="s">
        <v>5306</v>
      </c>
      <c r="G1047" s="16">
        <v>1</v>
      </c>
      <c r="H1047" s="19" t="s">
        <v>3379</v>
      </c>
      <c r="I1047" t="str">
        <f t="shared" si="16"/>
        <v>One size / All print</v>
      </c>
      <c r="J1047" s="82" t="s">
        <v>5186</v>
      </c>
      <c r="K1047" s="20" t="s">
        <v>5307</v>
      </c>
      <c r="L1047" s="20" t="s">
        <v>5308</v>
      </c>
      <c r="M1047" s="16"/>
      <c r="O1047" s="1" t="s">
        <v>2358</v>
      </c>
      <c r="P1047" s="18">
        <v>85207</v>
      </c>
      <c r="Q1047" s="16" t="s">
        <v>447</v>
      </c>
      <c r="R1047" s="16" t="s">
        <v>35</v>
      </c>
      <c r="S1047" s="16">
        <v>9282990902</v>
      </c>
      <c r="T1047" s="16" t="s">
        <v>448</v>
      </c>
    </row>
    <row r="1048" spans="1:20" ht="13.2" hidden="1" x14ac:dyDescent="0.25">
      <c r="A1048" s="15" t="s">
        <v>24</v>
      </c>
      <c r="C1048" s="16" t="s">
        <v>61</v>
      </c>
      <c r="D1048" s="65" t="s">
        <v>26</v>
      </c>
      <c r="E1048" s="16" t="s">
        <v>5305</v>
      </c>
      <c r="F1048" s="18" t="s">
        <v>5306</v>
      </c>
      <c r="G1048" s="16">
        <v>1</v>
      </c>
      <c r="H1048" s="19" t="s">
        <v>5309</v>
      </c>
      <c r="I1048" t="str">
        <f t="shared" si="16"/>
        <v>One size / All print</v>
      </c>
      <c r="J1048" s="20" t="s">
        <v>5310</v>
      </c>
      <c r="K1048" s="20" t="s">
        <v>5307</v>
      </c>
      <c r="L1048" s="20" t="s">
        <v>5308</v>
      </c>
      <c r="M1048" s="16"/>
      <c r="O1048" s="1" t="s">
        <v>2358</v>
      </c>
      <c r="P1048" s="18">
        <v>85207</v>
      </c>
      <c r="Q1048" s="16" t="s">
        <v>447</v>
      </c>
      <c r="R1048" s="16" t="s">
        <v>35</v>
      </c>
      <c r="S1048" s="16">
        <v>9282990902</v>
      </c>
      <c r="T1048" s="16" t="s">
        <v>448</v>
      </c>
    </row>
    <row r="1049" spans="1:20" ht="13.2" hidden="1" x14ac:dyDescent="0.25">
      <c r="A1049" s="63" t="s">
        <v>120</v>
      </c>
      <c r="C1049" s="16" t="s">
        <v>25</v>
      </c>
      <c r="D1049" s="17" t="s">
        <v>26</v>
      </c>
      <c r="E1049" s="16" t="s">
        <v>5311</v>
      </c>
      <c r="F1049" s="18" t="s">
        <v>5312</v>
      </c>
      <c r="G1049" s="16">
        <v>1</v>
      </c>
      <c r="H1049" s="19" t="s">
        <v>5313</v>
      </c>
      <c r="I1049" t="str">
        <f t="shared" si="16"/>
        <v>All print / 32 inches</v>
      </c>
      <c r="J1049" s="45">
        <v>1000000000000000</v>
      </c>
      <c r="K1049" s="20" t="s">
        <v>5314</v>
      </c>
      <c r="L1049" s="20" t="s">
        <v>5315</v>
      </c>
      <c r="M1049" s="16"/>
      <c r="O1049" s="1" t="s">
        <v>2724</v>
      </c>
      <c r="P1049" s="18">
        <v>85367</v>
      </c>
      <c r="Q1049" s="16" t="s">
        <v>447</v>
      </c>
      <c r="R1049" s="16" t="s">
        <v>35</v>
      </c>
      <c r="S1049" s="16">
        <v>2085821997</v>
      </c>
      <c r="T1049" s="16" t="s">
        <v>448</v>
      </c>
    </row>
    <row r="1050" spans="1:20" ht="13.2" x14ac:dyDescent="0.25">
      <c r="A1050" s="29" t="s">
        <v>201</v>
      </c>
      <c r="C1050" s="16" t="s">
        <v>61</v>
      </c>
      <c r="D1050" s="65" t="s">
        <v>26</v>
      </c>
      <c r="E1050" s="16" t="s">
        <v>5316</v>
      </c>
      <c r="F1050" s="18" t="s">
        <v>5317</v>
      </c>
      <c r="G1050" s="16">
        <v>1</v>
      </c>
      <c r="H1050" s="19" t="s">
        <v>5318</v>
      </c>
      <c r="I1050" t="str">
        <f t="shared" si="16"/>
        <v>Unisex Joggers / XL / Left</v>
      </c>
      <c r="J1050" s="20" t="s">
        <v>2162</v>
      </c>
      <c r="K1050" s="20" t="s">
        <v>5319</v>
      </c>
      <c r="L1050" s="20" t="s">
        <v>5320</v>
      </c>
      <c r="M1050" s="16"/>
      <c r="O1050" s="1" t="s">
        <v>736</v>
      </c>
      <c r="P1050" s="18">
        <v>92344</v>
      </c>
      <c r="Q1050" s="16" t="s">
        <v>546</v>
      </c>
      <c r="R1050" s="16" t="s">
        <v>35</v>
      </c>
      <c r="S1050" s="16">
        <v>7604861883</v>
      </c>
      <c r="T1050" s="16" t="s">
        <v>547</v>
      </c>
    </row>
    <row r="1051" spans="1:20" ht="13.2" x14ac:dyDescent="0.25">
      <c r="A1051" s="29" t="s">
        <v>201</v>
      </c>
      <c r="C1051" s="16" t="s">
        <v>61</v>
      </c>
      <c r="D1051" s="65" t="s">
        <v>26</v>
      </c>
      <c r="E1051" s="16" t="s">
        <v>5316</v>
      </c>
      <c r="F1051" s="18" t="s">
        <v>5317</v>
      </c>
      <c r="G1051" s="16">
        <v>1</v>
      </c>
      <c r="H1051" s="19" t="s">
        <v>5321</v>
      </c>
      <c r="I1051" t="str">
        <f t="shared" si="16"/>
        <v>Unisex Joggers / 2XL / Left</v>
      </c>
      <c r="J1051" s="20" t="s">
        <v>5322</v>
      </c>
      <c r="K1051" s="20" t="s">
        <v>5319</v>
      </c>
      <c r="L1051" s="20" t="s">
        <v>5320</v>
      </c>
      <c r="M1051" s="16"/>
      <c r="O1051" s="1" t="s">
        <v>736</v>
      </c>
      <c r="P1051" s="18">
        <v>92344</v>
      </c>
      <c r="Q1051" s="16" t="s">
        <v>546</v>
      </c>
      <c r="R1051" s="16" t="s">
        <v>35</v>
      </c>
      <c r="S1051" s="16">
        <v>7604861883</v>
      </c>
      <c r="T1051" s="16" t="s">
        <v>547</v>
      </c>
    </row>
    <row r="1052" spans="1:20" ht="13.2" hidden="1" x14ac:dyDescent="0.25">
      <c r="A1052" s="21" t="s">
        <v>38</v>
      </c>
      <c r="C1052" s="16" t="s">
        <v>25</v>
      </c>
      <c r="D1052" s="17" t="s">
        <v>26</v>
      </c>
      <c r="E1052" s="16" t="s">
        <v>5323</v>
      </c>
      <c r="F1052" s="18" t="s">
        <v>5324</v>
      </c>
      <c r="G1052" s="16">
        <v>1</v>
      </c>
      <c r="H1052" s="19" t="s">
        <v>5325</v>
      </c>
      <c r="I1052" t="str">
        <f t="shared" si="16"/>
        <v>All print / 32 inches / Spare Tire Cover with Print On Demand</v>
      </c>
      <c r="J1052" s="45">
        <v>1000000000000000</v>
      </c>
      <c r="K1052" s="20" t="s">
        <v>5326</v>
      </c>
      <c r="L1052" s="20" t="s">
        <v>5327</v>
      </c>
      <c r="M1052" s="16"/>
      <c r="O1052" s="1" t="s">
        <v>5328</v>
      </c>
      <c r="P1052" s="18">
        <v>33830</v>
      </c>
      <c r="Q1052" s="16" t="s">
        <v>46</v>
      </c>
      <c r="R1052" s="16" t="s">
        <v>35</v>
      </c>
      <c r="S1052" s="16">
        <v>8635789403</v>
      </c>
      <c r="T1052" s="16" t="s">
        <v>47</v>
      </c>
    </row>
    <row r="1053" spans="1:20" ht="13.2" hidden="1" x14ac:dyDescent="0.25">
      <c r="A1053" s="29" t="s">
        <v>86</v>
      </c>
      <c r="C1053" s="16" t="s">
        <v>25</v>
      </c>
      <c r="D1053" s="17" t="s">
        <v>26</v>
      </c>
      <c r="E1053" s="16" t="s">
        <v>5329</v>
      </c>
      <c r="F1053" s="18" t="s">
        <v>5330</v>
      </c>
      <c r="G1053" s="16">
        <v>1</v>
      </c>
      <c r="H1053" s="19" t="s">
        <v>5331</v>
      </c>
      <c r="I1053" t="str">
        <f t="shared" si="16"/>
        <v>hirt 3d - S / Full Print</v>
      </c>
      <c r="J1053" s="20" t="s">
        <v>5332</v>
      </c>
      <c r="K1053" s="20" t="s">
        <v>5333</v>
      </c>
      <c r="L1053" s="20" t="s">
        <v>5334</v>
      </c>
      <c r="M1053" s="16"/>
      <c r="O1053" s="1" t="s">
        <v>3382</v>
      </c>
      <c r="P1053" s="18">
        <v>36360</v>
      </c>
      <c r="Q1053" s="16" t="s">
        <v>645</v>
      </c>
      <c r="R1053" s="16" t="s">
        <v>35</v>
      </c>
      <c r="S1053" s="16">
        <v>3342370519</v>
      </c>
      <c r="T1053" s="16" t="s">
        <v>646</v>
      </c>
    </row>
    <row r="1054" spans="1:20" ht="13.2" hidden="1" x14ac:dyDescent="0.25">
      <c r="A1054" s="29" t="s">
        <v>86</v>
      </c>
      <c r="C1054" s="16" t="s">
        <v>25</v>
      </c>
      <c r="D1054" s="17" t="s">
        <v>26</v>
      </c>
      <c r="E1054" s="16" t="s">
        <v>5329</v>
      </c>
      <c r="F1054" s="18" t="s">
        <v>5330</v>
      </c>
      <c r="G1054" s="16">
        <v>1</v>
      </c>
      <c r="H1054" s="19" t="s">
        <v>5335</v>
      </c>
      <c r="I1054" t="str">
        <f t="shared" si="16"/>
        <v>hirt 3d - XL / Full Print</v>
      </c>
      <c r="J1054" s="45">
        <v>1000000000000000</v>
      </c>
      <c r="K1054" s="20" t="s">
        <v>5333</v>
      </c>
      <c r="L1054" s="20" t="s">
        <v>5334</v>
      </c>
      <c r="M1054" s="16"/>
      <c r="O1054" s="1" t="s">
        <v>3382</v>
      </c>
      <c r="P1054" s="18">
        <v>36360</v>
      </c>
      <c r="Q1054" s="16" t="s">
        <v>645</v>
      </c>
      <c r="R1054" s="16" t="s">
        <v>35</v>
      </c>
      <c r="S1054" s="16">
        <v>3342370519</v>
      </c>
      <c r="T1054" s="16" t="s">
        <v>646</v>
      </c>
    </row>
    <row r="1055" spans="1:20" ht="13.2" x14ac:dyDescent="0.25">
      <c r="A1055" s="21" t="s">
        <v>49</v>
      </c>
      <c r="C1055" s="16" t="s">
        <v>25</v>
      </c>
      <c r="D1055" s="17" t="s">
        <v>26</v>
      </c>
      <c r="E1055" s="16" t="s">
        <v>5329</v>
      </c>
      <c r="F1055" s="18" t="s">
        <v>5330</v>
      </c>
      <c r="G1055" s="16">
        <v>1</v>
      </c>
      <c r="H1055" s="19" t="s">
        <v>5336</v>
      </c>
      <c r="I1055" t="str">
        <f t="shared" si="16"/>
        <v>XL / Full Print</v>
      </c>
      <c r="J1055" s="20" t="s">
        <v>5337</v>
      </c>
      <c r="K1055" s="20" t="s">
        <v>5333</v>
      </c>
      <c r="L1055" s="20" t="s">
        <v>5334</v>
      </c>
      <c r="M1055" s="16"/>
      <c r="O1055" s="1" t="s">
        <v>3382</v>
      </c>
      <c r="P1055" s="18">
        <v>36360</v>
      </c>
      <c r="Q1055" s="16" t="s">
        <v>645</v>
      </c>
      <c r="R1055" s="16" t="s">
        <v>35</v>
      </c>
      <c r="S1055" s="16">
        <v>3342370519</v>
      </c>
      <c r="T1055" s="16" t="s">
        <v>646</v>
      </c>
    </row>
    <row r="1056" spans="1:20" ht="13.2" hidden="1" x14ac:dyDescent="0.25">
      <c r="A1056" s="21" t="s">
        <v>263</v>
      </c>
      <c r="C1056" s="16" t="s">
        <v>25</v>
      </c>
      <c r="D1056" s="17" t="s">
        <v>26</v>
      </c>
      <c r="E1056" s="16" t="s">
        <v>5338</v>
      </c>
      <c r="F1056" s="18" t="s">
        <v>5339</v>
      </c>
      <c r="G1056" s="16">
        <v>1</v>
      </c>
      <c r="H1056" s="19" t="s">
        <v>1691</v>
      </c>
      <c r="I1056" t="str">
        <f t="shared" si="16"/>
        <v>AOP UNISEX HOODIE / L / All Print</v>
      </c>
      <c r="J1056" s="20" t="s">
        <v>1692</v>
      </c>
      <c r="K1056" s="20" t="s">
        <v>5340</v>
      </c>
      <c r="L1056" s="20" t="s">
        <v>5341</v>
      </c>
      <c r="M1056" s="16"/>
      <c r="O1056" s="1" t="s">
        <v>5342</v>
      </c>
      <c r="P1056" s="18">
        <v>87104</v>
      </c>
      <c r="Q1056" s="16" t="s">
        <v>910</v>
      </c>
      <c r="R1056" s="16" t="s">
        <v>35</v>
      </c>
      <c r="S1056" s="16">
        <v>5055694273</v>
      </c>
      <c r="T1056" s="16" t="s">
        <v>911</v>
      </c>
    </row>
    <row r="1057" spans="1:20" ht="13.2" hidden="1" x14ac:dyDescent="0.25">
      <c r="A1057" s="15" t="s">
        <v>24</v>
      </c>
      <c r="C1057" s="16" t="s">
        <v>25</v>
      </c>
      <c r="D1057" s="17" t="s">
        <v>26</v>
      </c>
      <c r="E1057" s="16" t="s">
        <v>5343</v>
      </c>
      <c r="F1057" s="18" t="s">
        <v>5344</v>
      </c>
      <c r="G1057" s="16">
        <v>1</v>
      </c>
      <c r="H1057" s="19" t="s">
        <v>5345</v>
      </c>
      <c r="I1057" t="str">
        <f t="shared" si="16"/>
        <v>HOODIE RAGLAN SLEEVE / L / PINK</v>
      </c>
      <c r="J1057" s="20" t="s">
        <v>5346</v>
      </c>
      <c r="K1057" s="20" t="s">
        <v>5347</v>
      </c>
      <c r="L1057" s="20" t="s">
        <v>5348</v>
      </c>
      <c r="M1057" s="16">
        <v>314</v>
      </c>
      <c r="O1057" s="1" t="s">
        <v>3229</v>
      </c>
      <c r="P1057" s="18">
        <v>48180</v>
      </c>
      <c r="Q1057" s="16" t="s">
        <v>94</v>
      </c>
      <c r="R1057" s="16" t="s">
        <v>35</v>
      </c>
      <c r="S1057" s="16">
        <v>3136875148</v>
      </c>
      <c r="T1057" s="16" t="s">
        <v>95</v>
      </c>
    </row>
    <row r="1058" spans="1:20" ht="13.2" hidden="1" x14ac:dyDescent="0.25">
      <c r="A1058" s="63" t="s">
        <v>120</v>
      </c>
      <c r="C1058" s="16" t="s">
        <v>25</v>
      </c>
      <c r="D1058" s="17" t="s">
        <v>26</v>
      </c>
      <c r="E1058" s="16" t="s">
        <v>5349</v>
      </c>
      <c r="F1058" s="18" t="s">
        <v>5350</v>
      </c>
      <c r="G1058" s="16">
        <v>1</v>
      </c>
      <c r="H1058" s="19" t="s">
        <v>3866</v>
      </c>
      <c r="I1058" t="str">
        <f t="shared" si="16"/>
        <v>AOP Unisex Raglan Hoodie / 2XL / All print</v>
      </c>
      <c r="J1058" s="20" t="s">
        <v>3867</v>
      </c>
      <c r="K1058" s="20" t="s">
        <v>5351</v>
      </c>
      <c r="L1058" s="20" t="s">
        <v>5352</v>
      </c>
      <c r="M1058" s="16" t="s">
        <v>5353</v>
      </c>
      <c r="O1058" s="1" t="s">
        <v>5354</v>
      </c>
      <c r="P1058" s="18">
        <v>29418</v>
      </c>
      <c r="Q1058" s="16" t="s">
        <v>129</v>
      </c>
      <c r="R1058" s="16" t="s">
        <v>35</v>
      </c>
      <c r="S1058" s="16">
        <v>2526497242</v>
      </c>
      <c r="T1058" s="16" t="s">
        <v>130</v>
      </c>
    </row>
    <row r="1059" spans="1:20" ht="13.2" hidden="1" x14ac:dyDescent="0.25">
      <c r="A1059" s="63" t="s">
        <v>120</v>
      </c>
      <c r="C1059" s="16" t="s">
        <v>61</v>
      </c>
      <c r="D1059" s="65" t="s">
        <v>26</v>
      </c>
      <c r="E1059" s="16" t="s">
        <v>5355</v>
      </c>
      <c r="F1059" s="18" t="s">
        <v>5356</v>
      </c>
      <c r="G1059" s="16">
        <v>1</v>
      </c>
      <c r="H1059" s="19" t="s">
        <v>5357</v>
      </c>
      <c r="I1059" t="str">
        <f t="shared" si="16"/>
        <v>S / Full Print</v>
      </c>
      <c r="J1059" s="20" t="s">
        <v>5358</v>
      </c>
      <c r="K1059" s="20" t="s">
        <v>5359</v>
      </c>
      <c r="L1059" s="20" t="s">
        <v>5360</v>
      </c>
      <c r="M1059" s="16">
        <v>10</v>
      </c>
      <c r="O1059" s="1" t="s">
        <v>5361</v>
      </c>
      <c r="P1059" s="18">
        <v>40505</v>
      </c>
      <c r="Q1059" s="16" t="s">
        <v>226</v>
      </c>
      <c r="R1059" s="16" t="s">
        <v>35</v>
      </c>
      <c r="S1059" s="16">
        <v>18593971629</v>
      </c>
      <c r="T1059" s="16" t="s">
        <v>227</v>
      </c>
    </row>
    <row r="1060" spans="1:20" ht="13.2" hidden="1" x14ac:dyDescent="0.25">
      <c r="A1060" s="15" t="s">
        <v>110</v>
      </c>
      <c r="C1060" s="16" t="s">
        <v>61</v>
      </c>
      <c r="D1060" s="65" t="s">
        <v>26</v>
      </c>
      <c r="E1060" s="16" t="s">
        <v>5362</v>
      </c>
      <c r="F1060" s="18" t="s">
        <v>4053</v>
      </c>
      <c r="G1060" s="16">
        <v>1</v>
      </c>
      <c r="H1060" s="19" t="s">
        <v>4054</v>
      </c>
      <c r="I1060" t="str">
        <f t="shared" si="16"/>
        <v>2XL / Full Print</v>
      </c>
      <c r="J1060" s="20" t="s">
        <v>4055</v>
      </c>
      <c r="K1060" s="20" t="s">
        <v>4056</v>
      </c>
      <c r="L1060" s="20" t="s">
        <v>4057</v>
      </c>
      <c r="M1060" s="16"/>
      <c r="O1060" s="1" t="s">
        <v>138</v>
      </c>
      <c r="P1060" s="18">
        <v>43015</v>
      </c>
      <c r="Q1060" s="16" t="s">
        <v>105</v>
      </c>
      <c r="R1060" s="16" t="s">
        <v>35</v>
      </c>
      <c r="S1060" s="16">
        <v>6144036062</v>
      </c>
      <c r="T1060" s="16" t="s">
        <v>107</v>
      </c>
    </row>
    <row r="1061" spans="1:20" ht="13.2" hidden="1" x14ac:dyDescent="0.25">
      <c r="A1061" s="15" t="s">
        <v>110</v>
      </c>
      <c r="C1061" s="16" t="s">
        <v>61</v>
      </c>
      <c r="D1061" s="65" t="s">
        <v>26</v>
      </c>
      <c r="E1061" s="16" t="s">
        <v>5362</v>
      </c>
      <c r="F1061" s="18" t="s">
        <v>4053</v>
      </c>
      <c r="G1061" s="16">
        <v>1</v>
      </c>
      <c r="H1061" s="19" t="s">
        <v>4054</v>
      </c>
      <c r="I1061" t="str">
        <f t="shared" si="16"/>
        <v>2XL / Full Print</v>
      </c>
      <c r="J1061" s="20" t="s">
        <v>4055</v>
      </c>
      <c r="K1061" s="20" t="s">
        <v>4056</v>
      </c>
      <c r="L1061" s="20" t="s">
        <v>4057</v>
      </c>
      <c r="M1061" s="16"/>
      <c r="O1061" s="1" t="s">
        <v>138</v>
      </c>
      <c r="P1061" s="18">
        <v>43015</v>
      </c>
      <c r="Q1061" s="16" t="s">
        <v>105</v>
      </c>
      <c r="R1061" s="16" t="s">
        <v>35</v>
      </c>
      <c r="S1061" s="16">
        <v>6144036062</v>
      </c>
      <c r="T1061" s="16" t="s">
        <v>107</v>
      </c>
    </row>
    <row r="1062" spans="1:20" ht="13.2" hidden="1" x14ac:dyDescent="0.25">
      <c r="A1062" s="15" t="s">
        <v>110</v>
      </c>
      <c r="C1062" s="16" t="s">
        <v>61</v>
      </c>
      <c r="D1062" s="65" t="s">
        <v>26</v>
      </c>
      <c r="E1062" s="16" t="s">
        <v>5362</v>
      </c>
      <c r="F1062" s="18" t="s">
        <v>4053</v>
      </c>
      <c r="G1062" s="16">
        <v>1</v>
      </c>
      <c r="H1062" s="19" t="s">
        <v>5363</v>
      </c>
      <c r="I1062" t="str">
        <f t="shared" si="16"/>
        <v>L / Full Print</v>
      </c>
      <c r="J1062" s="20" t="s">
        <v>5364</v>
      </c>
      <c r="K1062" s="20" t="s">
        <v>4056</v>
      </c>
      <c r="L1062" s="20" t="s">
        <v>4057</v>
      </c>
      <c r="M1062" s="16"/>
      <c r="O1062" s="1" t="s">
        <v>138</v>
      </c>
      <c r="P1062" s="18">
        <v>43015</v>
      </c>
      <c r="Q1062" s="16" t="s">
        <v>105</v>
      </c>
      <c r="R1062" s="16" t="s">
        <v>35</v>
      </c>
      <c r="S1062" s="16">
        <v>6144036062</v>
      </c>
      <c r="T1062" s="16" t="s">
        <v>107</v>
      </c>
    </row>
    <row r="1063" spans="1:20" ht="13.2" hidden="1" x14ac:dyDescent="0.25">
      <c r="A1063" s="15" t="s">
        <v>110</v>
      </c>
      <c r="C1063" s="16" t="s">
        <v>61</v>
      </c>
      <c r="D1063" s="65" t="s">
        <v>26</v>
      </c>
      <c r="E1063" s="16" t="s">
        <v>5362</v>
      </c>
      <c r="F1063" s="18" t="s">
        <v>4053</v>
      </c>
      <c r="G1063" s="16">
        <v>1</v>
      </c>
      <c r="H1063" s="19" t="s">
        <v>4054</v>
      </c>
      <c r="I1063" t="str">
        <f t="shared" si="16"/>
        <v>2XL / Full Print</v>
      </c>
      <c r="J1063" s="20" t="s">
        <v>4055</v>
      </c>
      <c r="K1063" s="20" t="s">
        <v>4056</v>
      </c>
      <c r="L1063" s="20" t="s">
        <v>4057</v>
      </c>
      <c r="M1063" s="16"/>
      <c r="O1063" s="1" t="s">
        <v>138</v>
      </c>
      <c r="P1063" s="18">
        <v>43015</v>
      </c>
      <c r="Q1063" s="16" t="s">
        <v>105</v>
      </c>
      <c r="R1063" s="16" t="s">
        <v>35</v>
      </c>
      <c r="S1063" s="16">
        <v>6144036062</v>
      </c>
      <c r="T1063" s="16" t="s">
        <v>107</v>
      </c>
    </row>
    <row r="1064" spans="1:20" ht="13.2" hidden="1" x14ac:dyDescent="0.25">
      <c r="A1064" s="15" t="s">
        <v>110</v>
      </c>
      <c r="C1064" s="16" t="s">
        <v>61</v>
      </c>
      <c r="D1064" s="65" t="s">
        <v>26</v>
      </c>
      <c r="E1064" s="16" t="s">
        <v>5362</v>
      </c>
      <c r="F1064" s="18" t="s">
        <v>4053</v>
      </c>
      <c r="G1064" s="16">
        <v>1</v>
      </c>
      <c r="H1064" s="19" t="s">
        <v>5365</v>
      </c>
      <c r="I1064" t="str">
        <f t="shared" si="16"/>
        <v>XL / Full Print</v>
      </c>
      <c r="J1064" s="20" t="s">
        <v>5366</v>
      </c>
      <c r="K1064" s="20" t="s">
        <v>4056</v>
      </c>
      <c r="L1064" s="20" t="s">
        <v>4057</v>
      </c>
      <c r="M1064" s="16"/>
      <c r="O1064" s="1" t="s">
        <v>138</v>
      </c>
      <c r="P1064" s="18">
        <v>43015</v>
      </c>
      <c r="Q1064" s="16" t="s">
        <v>105</v>
      </c>
      <c r="R1064" s="16" t="s">
        <v>35</v>
      </c>
      <c r="S1064" s="16">
        <v>6144036062</v>
      </c>
      <c r="T1064" s="16" t="s">
        <v>107</v>
      </c>
    </row>
    <row r="1065" spans="1:20" ht="13.2" hidden="1" x14ac:dyDescent="0.25">
      <c r="A1065" s="15" t="s">
        <v>24</v>
      </c>
      <c r="C1065" s="16" t="s">
        <v>25</v>
      </c>
      <c r="D1065" s="17" t="s">
        <v>26</v>
      </c>
      <c r="E1065" s="16" t="s">
        <v>5367</v>
      </c>
      <c r="F1065" s="18" t="s">
        <v>5368</v>
      </c>
      <c r="G1065" s="16">
        <v>1</v>
      </c>
      <c r="H1065" s="19" t="s">
        <v>5369</v>
      </c>
      <c r="I1065" t="str">
        <f t="shared" si="16"/>
        <v>hirt 3d #v - 2XL / Full print</v>
      </c>
      <c r="J1065" s="20" t="s">
        <v>5370</v>
      </c>
      <c r="K1065" s="20" t="s">
        <v>5371</v>
      </c>
      <c r="L1065" s="20" t="s">
        <v>5372</v>
      </c>
      <c r="M1065" s="16"/>
      <c r="O1065" s="1" t="s">
        <v>5373</v>
      </c>
      <c r="P1065" s="18">
        <v>92274</v>
      </c>
      <c r="Q1065" s="16" t="s">
        <v>546</v>
      </c>
      <c r="R1065" s="16" t="s">
        <v>35</v>
      </c>
      <c r="S1065" s="16">
        <v>7607025278</v>
      </c>
      <c r="T1065" s="16" t="s">
        <v>547</v>
      </c>
    </row>
    <row r="1066" spans="1:20" ht="13.2" hidden="1" x14ac:dyDescent="0.25">
      <c r="A1066" s="15" t="s">
        <v>110</v>
      </c>
      <c r="C1066" s="16" t="s">
        <v>61</v>
      </c>
      <c r="D1066" s="65" t="s">
        <v>26</v>
      </c>
      <c r="E1066" s="16" t="s">
        <v>5374</v>
      </c>
      <c r="F1066" s="18" t="s">
        <v>5375</v>
      </c>
      <c r="G1066" s="16">
        <v>1</v>
      </c>
      <c r="H1066" s="19" t="s">
        <v>5376</v>
      </c>
      <c r="I1066" t="str">
        <f t="shared" si="16"/>
        <v>L 19.5" x W 18.7" / All print</v>
      </c>
      <c r="J1066" s="20" t="s">
        <v>5377</v>
      </c>
      <c r="K1066" s="20" t="s">
        <v>5378</v>
      </c>
      <c r="L1066" s="20" t="s">
        <v>5379</v>
      </c>
      <c r="M1066" s="16">
        <v>7</v>
      </c>
      <c r="O1066" s="1" t="s">
        <v>4215</v>
      </c>
      <c r="P1066" s="18">
        <v>77632</v>
      </c>
      <c r="Q1066" s="16" t="s">
        <v>151</v>
      </c>
      <c r="R1066" s="16" t="s">
        <v>35</v>
      </c>
      <c r="S1066" s="16">
        <v>8323269694</v>
      </c>
      <c r="T1066" s="16" t="s">
        <v>152</v>
      </c>
    </row>
    <row r="1067" spans="1:20" ht="13.2" hidden="1" x14ac:dyDescent="0.25">
      <c r="A1067" s="63" t="s">
        <v>120</v>
      </c>
      <c r="C1067" s="16" t="s">
        <v>25</v>
      </c>
      <c r="D1067" s="17" t="s">
        <v>26</v>
      </c>
      <c r="E1067" s="16" t="s">
        <v>5380</v>
      </c>
      <c r="F1067" s="18" t="s">
        <v>5381</v>
      </c>
      <c r="G1067" s="16">
        <v>1</v>
      </c>
      <c r="H1067" s="19" t="s">
        <v>5382</v>
      </c>
      <c r="I1067" t="str">
        <f t="shared" si="16"/>
        <v>Joggers #KV - AOP Unisex Raglan Hoodie / XL / All Print</v>
      </c>
      <c r="J1067" s="20" t="s">
        <v>2794</v>
      </c>
      <c r="K1067" s="20" t="s">
        <v>5383</v>
      </c>
      <c r="L1067" s="20" t="s">
        <v>5384</v>
      </c>
      <c r="M1067" s="16"/>
      <c r="O1067" s="1" t="s">
        <v>5385</v>
      </c>
      <c r="P1067" s="18">
        <v>14132</v>
      </c>
      <c r="Q1067" s="16" t="s">
        <v>305</v>
      </c>
      <c r="R1067" s="16" t="s">
        <v>35</v>
      </c>
      <c r="S1067" s="16">
        <v>7169126666</v>
      </c>
      <c r="T1067" s="16" t="s">
        <v>306</v>
      </c>
    </row>
    <row r="1068" spans="1:20" ht="13.2" hidden="1" x14ac:dyDescent="0.25">
      <c r="A1068" s="32" t="s">
        <v>60</v>
      </c>
      <c r="C1068" s="16" t="s">
        <v>25</v>
      </c>
      <c r="D1068" s="17" t="s">
        <v>26</v>
      </c>
      <c r="E1068" s="16" t="s">
        <v>5386</v>
      </c>
      <c r="F1068" s="18" t="s">
        <v>5387</v>
      </c>
      <c r="G1068" s="16">
        <v>1</v>
      </c>
      <c r="H1068" s="19" t="s">
        <v>5388</v>
      </c>
      <c r="I1068" t="str">
        <f t="shared" si="16"/>
        <v>Her king his queen Hoodie - Joggers #l - AOP Unisex Raglan Hoodie / L / All Print</v>
      </c>
      <c r="J1068" s="20" t="s">
        <v>1734</v>
      </c>
      <c r="K1068" s="20" t="s">
        <v>5389</v>
      </c>
      <c r="L1068" s="16" t="s">
        <v>5390</v>
      </c>
      <c r="N1068" s="1"/>
      <c r="O1068" s="18" t="s">
        <v>5391</v>
      </c>
      <c r="P1068" s="16">
        <v>70003</v>
      </c>
      <c r="Q1068" s="16" t="s">
        <v>1258</v>
      </c>
      <c r="R1068" s="16" t="s">
        <v>35</v>
      </c>
      <c r="S1068" s="16">
        <v>9859749869</v>
      </c>
      <c r="T1068" s="1" t="s">
        <v>1259</v>
      </c>
    </row>
    <row r="1069" spans="1:20" ht="13.2" hidden="1" x14ac:dyDescent="0.25">
      <c r="A1069" s="32" t="s">
        <v>60</v>
      </c>
      <c r="C1069" s="16" t="s">
        <v>25</v>
      </c>
      <c r="D1069" s="17" t="s">
        <v>26</v>
      </c>
      <c r="E1069" s="16" t="s">
        <v>5386</v>
      </c>
      <c r="F1069" s="18" t="s">
        <v>5387</v>
      </c>
      <c r="G1069" s="16">
        <v>1</v>
      </c>
      <c r="H1069" s="19" t="s">
        <v>5388</v>
      </c>
      <c r="I1069" t="str">
        <f t="shared" si="16"/>
        <v>Her king his queen Hoodie - Joggers #l - AOP Unisex Raglan Hoodie / L / All Print</v>
      </c>
      <c r="J1069" s="20" t="s">
        <v>1734</v>
      </c>
      <c r="K1069" s="20" t="s">
        <v>5389</v>
      </c>
      <c r="L1069" s="16" t="s">
        <v>5390</v>
      </c>
      <c r="N1069" s="1"/>
      <c r="O1069" s="18" t="s">
        <v>5391</v>
      </c>
      <c r="P1069" s="16">
        <v>70003</v>
      </c>
      <c r="Q1069" s="16" t="s">
        <v>1258</v>
      </c>
      <c r="R1069" s="16" t="s">
        <v>35</v>
      </c>
      <c r="S1069" s="16">
        <v>9859749869</v>
      </c>
      <c r="T1069" s="1" t="s">
        <v>1259</v>
      </c>
    </row>
    <row r="1070" spans="1:20" ht="13.2" hidden="1" x14ac:dyDescent="0.25">
      <c r="A1070" s="28" t="s">
        <v>246</v>
      </c>
      <c r="C1070" s="16" t="s">
        <v>191</v>
      </c>
      <c r="D1070" s="17" t="s">
        <v>26</v>
      </c>
      <c r="E1070" s="16" t="s">
        <v>5392</v>
      </c>
      <c r="F1070" s="18" t="s">
        <v>5393</v>
      </c>
      <c r="G1070" s="16">
        <v>1</v>
      </c>
      <c r="H1070" s="19" t="s">
        <v>5394</v>
      </c>
      <c r="I1070" t="str">
        <f t="shared" si="16"/>
        <v>60x80 in</v>
      </c>
      <c r="J1070" s="20" t="s">
        <v>686</v>
      </c>
      <c r="K1070" s="20" t="s">
        <v>5395</v>
      </c>
      <c r="L1070" s="16" t="s">
        <v>5396</v>
      </c>
      <c r="N1070" s="1"/>
      <c r="O1070" s="18" t="s">
        <v>5397</v>
      </c>
      <c r="P1070" s="16">
        <v>30064</v>
      </c>
      <c r="Q1070" s="16" t="s">
        <v>286</v>
      </c>
      <c r="R1070" s="16" t="s">
        <v>35</v>
      </c>
      <c r="S1070" s="16" t="s">
        <v>5398</v>
      </c>
      <c r="T1070" s="1" t="s">
        <v>287</v>
      </c>
    </row>
    <row r="1071" spans="1:20" ht="13.2" hidden="1" x14ac:dyDescent="0.25">
      <c r="A1071" s="15" t="s">
        <v>24</v>
      </c>
      <c r="C1071" s="16" t="s">
        <v>25</v>
      </c>
      <c r="D1071" s="17" t="s">
        <v>26</v>
      </c>
      <c r="E1071" s="16" t="s">
        <v>5399</v>
      </c>
      <c r="F1071" s="18" t="s">
        <v>5400</v>
      </c>
      <c r="G1071" s="16">
        <v>1</v>
      </c>
      <c r="H1071" s="19" t="s">
        <v>5401</v>
      </c>
      <c r="I1071" t="str">
        <f t="shared" si="16"/>
        <v>AOP Unisex Raglan Zip Hoodie / XL / Full print</v>
      </c>
      <c r="J1071" s="20" t="s">
        <v>1201</v>
      </c>
      <c r="K1071" s="20" t="s">
        <v>5402</v>
      </c>
      <c r="L1071" s="16" t="s">
        <v>5403</v>
      </c>
      <c r="N1071" s="1"/>
      <c r="O1071" s="18" t="s">
        <v>575</v>
      </c>
      <c r="P1071" s="16">
        <v>14221</v>
      </c>
      <c r="Q1071" s="16" t="s">
        <v>305</v>
      </c>
      <c r="R1071" s="16" t="s">
        <v>35</v>
      </c>
      <c r="S1071" s="16">
        <v>7169847443</v>
      </c>
      <c r="T1071" s="1" t="s">
        <v>306</v>
      </c>
    </row>
    <row r="1072" spans="1:20" ht="13.2" hidden="1" x14ac:dyDescent="0.25">
      <c r="A1072" s="63" t="s">
        <v>120</v>
      </c>
      <c r="C1072" s="16" t="s">
        <v>25</v>
      </c>
      <c r="D1072" s="17" t="s">
        <v>26</v>
      </c>
      <c r="E1072" s="16" t="s">
        <v>5404</v>
      </c>
      <c r="F1072" s="18" t="s">
        <v>5405</v>
      </c>
      <c r="G1072" s="16">
        <v>1</v>
      </c>
      <c r="H1072" s="19" t="s">
        <v>5406</v>
      </c>
      <c r="I1072" t="str">
        <f t="shared" si="16"/>
        <v>AOP Unisex Raglan Hoodie / 3XL / All print</v>
      </c>
      <c r="J1072" s="20" t="s">
        <v>4073</v>
      </c>
      <c r="K1072" s="20" t="s">
        <v>5407</v>
      </c>
      <c r="L1072" s="16" t="s">
        <v>5408</v>
      </c>
      <c r="M1072" s="1" t="s">
        <v>5409</v>
      </c>
      <c r="N1072" s="1"/>
      <c r="O1072" s="18" t="s">
        <v>5410</v>
      </c>
      <c r="P1072" s="16">
        <v>33705</v>
      </c>
      <c r="Q1072" s="16" t="s">
        <v>46</v>
      </c>
      <c r="R1072" s="16" t="s">
        <v>35</v>
      </c>
      <c r="S1072" s="16">
        <v>17279003076</v>
      </c>
      <c r="T1072" s="1" t="s">
        <v>47</v>
      </c>
    </row>
    <row r="1073" spans="1:27" ht="13.2" x14ac:dyDescent="0.25">
      <c r="A1073" s="29" t="s">
        <v>201</v>
      </c>
      <c r="C1073" s="16" t="s">
        <v>25</v>
      </c>
      <c r="D1073" s="17" t="s">
        <v>26</v>
      </c>
      <c r="E1073" s="16" t="s">
        <v>5411</v>
      </c>
      <c r="F1073" s="18" t="s">
        <v>5412</v>
      </c>
      <c r="G1073" s="16">
        <v>1</v>
      </c>
      <c r="H1073" s="19" t="s">
        <v>5413</v>
      </c>
      <c r="I1073" t="str">
        <f t="shared" si="16"/>
        <v>XL / Full Print</v>
      </c>
      <c r="J1073" s="20" t="s">
        <v>5414</v>
      </c>
      <c r="K1073" s="20" t="s">
        <v>5415</v>
      </c>
      <c r="L1073" s="16" t="s">
        <v>5416</v>
      </c>
      <c r="N1073" s="1"/>
      <c r="O1073" s="18" t="s">
        <v>3668</v>
      </c>
      <c r="P1073" s="16">
        <v>46368</v>
      </c>
      <c r="Q1073" s="16" t="s">
        <v>57</v>
      </c>
      <c r="R1073" s="16" t="s">
        <v>35</v>
      </c>
      <c r="S1073" s="16" t="s">
        <v>5417</v>
      </c>
      <c r="T1073" s="1" t="s">
        <v>59</v>
      </c>
    </row>
    <row r="1074" spans="1:27" ht="13.2" hidden="1" x14ac:dyDescent="0.25">
      <c r="A1074" s="29" t="s">
        <v>86</v>
      </c>
      <c r="C1074" s="16" t="s">
        <v>25</v>
      </c>
      <c r="D1074" s="17" t="s">
        <v>26</v>
      </c>
      <c r="E1074" s="16" t="s">
        <v>5418</v>
      </c>
      <c r="F1074" s="18" t="s">
        <v>5419</v>
      </c>
      <c r="G1074" s="16">
        <v>1</v>
      </c>
      <c r="H1074" s="19" t="s">
        <v>1193</v>
      </c>
      <c r="I1074" t="str">
        <f t="shared" si="16"/>
        <v>XL / Full print</v>
      </c>
      <c r="J1074" s="20" t="s">
        <v>1194</v>
      </c>
      <c r="K1074" s="20" t="s">
        <v>5420</v>
      </c>
      <c r="L1074" s="16" t="s">
        <v>5421</v>
      </c>
      <c r="N1074" s="1"/>
      <c r="O1074" s="18" t="s">
        <v>5422</v>
      </c>
      <c r="P1074" s="16">
        <v>10708</v>
      </c>
      <c r="Q1074" s="16" t="s">
        <v>305</v>
      </c>
      <c r="R1074" s="16" t="s">
        <v>35</v>
      </c>
      <c r="S1074" s="16">
        <v>9174598605</v>
      </c>
      <c r="T1074" s="1" t="s">
        <v>306</v>
      </c>
    </row>
    <row r="1075" spans="1:27" ht="13.2" hidden="1" x14ac:dyDescent="0.25">
      <c r="A1075" s="29" t="s">
        <v>361</v>
      </c>
      <c r="C1075" s="16" t="s">
        <v>202</v>
      </c>
      <c r="D1075" s="17" t="s">
        <v>26</v>
      </c>
      <c r="E1075" s="16" t="s">
        <v>5423</v>
      </c>
      <c r="F1075" s="18" t="s">
        <v>5424</v>
      </c>
      <c r="G1075" s="16">
        <v>1</v>
      </c>
      <c r="H1075" s="19" t="s">
        <v>5425</v>
      </c>
      <c r="I1075" t="str">
        <f t="shared" si="16"/>
        <v>SUPER KING (230x280) cm</v>
      </c>
      <c r="J1075" s="20" t="s">
        <v>5426</v>
      </c>
      <c r="K1075" s="20" t="s">
        <v>5427</v>
      </c>
      <c r="L1075" s="16" t="s">
        <v>5428</v>
      </c>
      <c r="N1075" s="1"/>
      <c r="O1075" s="18" t="s">
        <v>5429</v>
      </c>
      <c r="P1075" s="16">
        <v>82935</v>
      </c>
      <c r="Q1075" s="16" t="s">
        <v>2412</v>
      </c>
      <c r="R1075" s="16" t="s">
        <v>35</v>
      </c>
      <c r="S1075" s="16">
        <v>3078716703</v>
      </c>
      <c r="T1075" s="1" t="s">
        <v>2413</v>
      </c>
    </row>
    <row r="1076" spans="1:27" ht="13.2" hidden="1" x14ac:dyDescent="0.25">
      <c r="A1076" s="15" t="s">
        <v>24</v>
      </c>
      <c r="C1076" s="16" t="s">
        <v>25</v>
      </c>
      <c r="D1076" s="17" t="s">
        <v>26</v>
      </c>
      <c r="E1076" s="16" t="s">
        <v>5430</v>
      </c>
      <c r="F1076" s="18" t="s">
        <v>5431</v>
      </c>
      <c r="G1076" s="16">
        <v>1</v>
      </c>
      <c r="H1076" s="19" t="s">
        <v>5432</v>
      </c>
      <c r="I1076" t="str">
        <f t="shared" si="16"/>
        <v>Joggers 3D #v - HOODIE RAGLAN SLEEVE / L / All Print</v>
      </c>
      <c r="J1076" s="20" t="s">
        <v>5433</v>
      </c>
      <c r="K1076" s="20" t="s">
        <v>5434</v>
      </c>
      <c r="L1076" s="16" t="s">
        <v>5435</v>
      </c>
      <c r="N1076" s="1"/>
      <c r="O1076" s="18" t="s">
        <v>5436</v>
      </c>
      <c r="P1076" s="16">
        <v>92021</v>
      </c>
      <c r="Q1076" s="16" t="s">
        <v>546</v>
      </c>
      <c r="R1076" s="16" t="s">
        <v>35</v>
      </c>
      <c r="S1076" s="16">
        <v>6192770466</v>
      </c>
      <c r="T1076" s="1" t="s">
        <v>547</v>
      </c>
    </row>
    <row r="1077" spans="1:27" ht="13.2" hidden="1" x14ac:dyDescent="0.25">
      <c r="A1077" s="55"/>
      <c r="B1077" s="56"/>
      <c r="C1077" s="57"/>
      <c r="D1077" s="57"/>
      <c r="E1077" s="57"/>
      <c r="F1077" s="58"/>
      <c r="G1077" s="57"/>
      <c r="H1077" s="59"/>
      <c r="I1077" s="60"/>
      <c r="J1077" s="60"/>
      <c r="K1077" s="60"/>
      <c r="L1077" s="57"/>
      <c r="M1077" s="56"/>
      <c r="N1077" s="61"/>
      <c r="O1077" s="58"/>
      <c r="P1077" s="57"/>
      <c r="Q1077" s="57"/>
      <c r="R1077" s="57"/>
      <c r="S1077" s="57"/>
      <c r="T1077" s="56"/>
      <c r="U1077" s="56"/>
      <c r="V1077" s="56"/>
      <c r="W1077" s="56"/>
      <c r="X1077" s="56"/>
      <c r="Y1077" s="56"/>
      <c r="Z1077" s="56"/>
      <c r="AA1077" s="56"/>
    </row>
    <row r="1078" spans="1:27" ht="13.2" hidden="1" x14ac:dyDescent="0.25">
      <c r="A1078" s="9"/>
      <c r="C1078" s="16"/>
      <c r="D1078" s="16"/>
      <c r="E1078" s="16"/>
      <c r="F1078" s="18"/>
      <c r="G1078" s="16"/>
      <c r="H1078" s="19"/>
      <c r="I1078" s="20"/>
      <c r="J1078" s="20"/>
      <c r="K1078" s="20"/>
      <c r="L1078" s="16"/>
      <c r="N1078" s="1"/>
      <c r="O1078" s="18"/>
      <c r="P1078" s="16"/>
      <c r="Q1078" s="16"/>
      <c r="R1078" s="16"/>
      <c r="S1078" s="16"/>
    </row>
    <row r="1079" spans="1:27" ht="13.2" hidden="1" x14ac:dyDescent="0.25">
      <c r="A1079" s="9"/>
      <c r="C1079" s="16"/>
      <c r="D1079" s="16"/>
      <c r="E1079" s="16"/>
      <c r="F1079" s="18"/>
      <c r="G1079" s="16"/>
      <c r="H1079" s="19"/>
      <c r="I1079" s="20"/>
      <c r="J1079" s="20"/>
      <c r="K1079" s="20"/>
      <c r="L1079" s="16"/>
      <c r="N1079" s="1"/>
      <c r="O1079" s="18"/>
      <c r="P1079" s="16"/>
      <c r="Q1079" s="16"/>
      <c r="R1079" s="16"/>
      <c r="S1079" s="16"/>
    </row>
    <row r="1080" spans="1:27" ht="13.2" hidden="1" x14ac:dyDescent="0.25">
      <c r="A1080" s="9"/>
      <c r="B1080" s="62">
        <v>44603</v>
      </c>
      <c r="C1080" s="16"/>
      <c r="D1080" s="16"/>
      <c r="E1080" s="16"/>
      <c r="F1080" s="18"/>
      <c r="G1080" s="16"/>
      <c r="H1080" s="19"/>
      <c r="I1080" s="20"/>
      <c r="J1080" s="20"/>
      <c r="K1080" s="20"/>
      <c r="L1080" s="16"/>
      <c r="N1080" s="1"/>
      <c r="O1080" s="18"/>
      <c r="P1080" s="16"/>
      <c r="Q1080" s="16"/>
      <c r="R1080" s="16"/>
      <c r="S1080" s="16"/>
    </row>
    <row r="1081" spans="1:27" ht="13.2" hidden="1" x14ac:dyDescent="0.25">
      <c r="A1081" s="15" t="s">
        <v>110</v>
      </c>
      <c r="C1081" s="16" t="s">
        <v>25</v>
      </c>
      <c r="D1081" s="17" t="s">
        <v>26</v>
      </c>
      <c r="E1081" s="16" t="s">
        <v>5437</v>
      </c>
      <c r="F1081" s="18" t="s">
        <v>5438</v>
      </c>
      <c r="G1081" s="16">
        <v>1</v>
      </c>
      <c r="H1081" s="19" t="s">
        <v>5439</v>
      </c>
      <c r="I1081" t="str">
        <f t="shared" ref="I1081:I1116" si="17">RIGHT(H1081,LEN(H1081) - (FIND("-",H1081) + 1))</f>
        <v>AOP UNISEX HOODIE / M / All Print</v>
      </c>
      <c r="J1081" s="20" t="s">
        <v>5440</v>
      </c>
      <c r="K1081" s="20" t="s">
        <v>5441</v>
      </c>
      <c r="L1081" s="16" t="s">
        <v>5442</v>
      </c>
      <c r="N1081" s="1"/>
      <c r="O1081" s="18" t="s">
        <v>5443</v>
      </c>
      <c r="P1081" s="16">
        <v>43026</v>
      </c>
      <c r="Q1081" s="16" t="s">
        <v>105</v>
      </c>
      <c r="R1081" s="16" t="s">
        <v>35</v>
      </c>
      <c r="S1081" s="16">
        <v>6147055906</v>
      </c>
      <c r="T1081" s="1" t="s">
        <v>107</v>
      </c>
    </row>
    <row r="1082" spans="1:27" ht="13.2" hidden="1" x14ac:dyDescent="0.25">
      <c r="A1082" s="28" t="s">
        <v>120</v>
      </c>
      <c r="C1082" s="16" t="s">
        <v>25</v>
      </c>
      <c r="D1082" s="17" t="s">
        <v>26</v>
      </c>
      <c r="E1082" s="16" t="s">
        <v>5444</v>
      </c>
      <c r="F1082" s="18" t="s">
        <v>5445</v>
      </c>
      <c r="G1082" s="16">
        <v>1</v>
      </c>
      <c r="H1082" s="19" t="s">
        <v>5382</v>
      </c>
      <c r="I1082" t="str">
        <f t="shared" si="17"/>
        <v>Joggers #KV - AOP Unisex Raglan Hoodie / XL / All Print</v>
      </c>
      <c r="J1082" s="20" t="s">
        <v>2794</v>
      </c>
      <c r="K1082" s="20" t="s">
        <v>5446</v>
      </c>
      <c r="L1082" s="16" t="s">
        <v>5447</v>
      </c>
      <c r="N1082" s="1"/>
      <c r="O1082" s="18" t="s">
        <v>5448</v>
      </c>
      <c r="P1082" s="16">
        <v>15136</v>
      </c>
      <c r="Q1082" s="16" t="s">
        <v>422</v>
      </c>
      <c r="R1082" s="16" t="s">
        <v>35</v>
      </c>
      <c r="S1082" s="16">
        <v>4126009758</v>
      </c>
      <c r="T1082" s="1" t="s">
        <v>423</v>
      </c>
    </row>
    <row r="1083" spans="1:27" ht="13.2" hidden="1" x14ac:dyDescent="0.25">
      <c r="A1083" s="29" t="s">
        <v>86</v>
      </c>
      <c r="C1083" s="16" t="s">
        <v>25</v>
      </c>
      <c r="D1083" s="17" t="s">
        <v>26</v>
      </c>
      <c r="E1083" s="16" t="s">
        <v>5449</v>
      </c>
      <c r="F1083" s="18" t="s">
        <v>5450</v>
      </c>
      <c r="G1083" s="16">
        <v>1</v>
      </c>
      <c r="H1083" s="19" t="s">
        <v>5451</v>
      </c>
      <c r="I1083" t="str">
        <f t="shared" si="17"/>
        <v>Classic Unisex Hoodie / 2XL / Black</v>
      </c>
      <c r="J1083" s="20" t="s">
        <v>5452</v>
      </c>
      <c r="K1083" s="20" t="s">
        <v>5453</v>
      </c>
      <c r="L1083" s="16" t="s">
        <v>5454</v>
      </c>
      <c r="N1083" s="1"/>
      <c r="O1083" s="18" t="s">
        <v>5455</v>
      </c>
      <c r="P1083" s="16">
        <v>43302</v>
      </c>
      <c r="Q1083" s="16" t="s">
        <v>105</v>
      </c>
      <c r="R1083" s="16" t="s">
        <v>35</v>
      </c>
      <c r="S1083" s="16">
        <v>7403605312</v>
      </c>
      <c r="T1083" s="1" t="s">
        <v>107</v>
      </c>
    </row>
    <row r="1084" spans="1:27" ht="13.2" hidden="1" x14ac:dyDescent="0.25">
      <c r="A1084" s="30" t="s">
        <v>120</v>
      </c>
      <c r="C1084" s="16" t="s">
        <v>25</v>
      </c>
      <c r="D1084" s="17" t="s">
        <v>26</v>
      </c>
      <c r="E1084" s="16" t="s">
        <v>5456</v>
      </c>
      <c r="F1084" s="18" t="s">
        <v>5457</v>
      </c>
      <c r="G1084" s="16">
        <v>1</v>
      </c>
      <c r="H1084" s="19" t="s">
        <v>2737</v>
      </c>
      <c r="I1084" t="str">
        <f t="shared" si="17"/>
        <v>HOODIE RAGLAN SLEEVE / L / All Print</v>
      </c>
      <c r="J1084" s="20" t="s">
        <v>2738</v>
      </c>
      <c r="K1084" s="20" t="s">
        <v>5458</v>
      </c>
      <c r="L1084" s="16" t="s">
        <v>5459</v>
      </c>
      <c r="M1084" s="1" t="s">
        <v>5460</v>
      </c>
      <c r="N1084" s="1"/>
      <c r="O1084" s="18" t="s">
        <v>3375</v>
      </c>
      <c r="P1084" s="16">
        <v>60435</v>
      </c>
      <c r="Q1084" s="16" t="s">
        <v>69</v>
      </c>
      <c r="R1084" s="16" t="s">
        <v>35</v>
      </c>
      <c r="S1084" s="16">
        <v>3318147193</v>
      </c>
      <c r="T1084" s="1" t="s">
        <v>71</v>
      </c>
    </row>
    <row r="1085" spans="1:27" ht="13.2" hidden="1" x14ac:dyDescent="0.25">
      <c r="A1085" s="30" t="s">
        <v>120</v>
      </c>
      <c r="C1085" s="16" t="s">
        <v>61</v>
      </c>
      <c r="D1085" s="65" t="s">
        <v>26</v>
      </c>
      <c r="E1085" s="16" t="s">
        <v>5461</v>
      </c>
      <c r="F1085" s="18" t="s">
        <v>5462</v>
      </c>
      <c r="G1085" s="16">
        <v>1</v>
      </c>
      <c r="H1085" s="19" t="s">
        <v>5463</v>
      </c>
      <c r="I1085" t="str">
        <f t="shared" si="17"/>
        <v>12x14in / All print</v>
      </c>
      <c r="J1085" s="20" t="s">
        <v>5464</v>
      </c>
      <c r="K1085" s="20" t="s">
        <v>5465</v>
      </c>
      <c r="L1085" s="16" t="s">
        <v>5466</v>
      </c>
      <c r="M1085" s="1">
        <v>2</v>
      </c>
      <c r="N1085" s="1"/>
      <c r="O1085" s="18" t="s">
        <v>5467</v>
      </c>
      <c r="P1085" s="16">
        <v>2748</v>
      </c>
      <c r="Q1085" s="16" t="s">
        <v>359</v>
      </c>
      <c r="R1085" s="16" t="s">
        <v>35</v>
      </c>
      <c r="S1085" s="16">
        <v>7745212020</v>
      </c>
      <c r="T1085" s="1" t="s">
        <v>360</v>
      </c>
    </row>
    <row r="1086" spans="1:27" ht="13.2" hidden="1" x14ac:dyDescent="0.25">
      <c r="A1086" s="30" t="s">
        <v>120</v>
      </c>
      <c r="C1086" s="16" t="s">
        <v>61</v>
      </c>
      <c r="D1086" s="65" t="s">
        <v>26</v>
      </c>
      <c r="E1086" s="16" t="s">
        <v>5461</v>
      </c>
      <c r="F1086" s="18" t="s">
        <v>5462</v>
      </c>
      <c r="G1086" s="16">
        <v>1</v>
      </c>
      <c r="H1086" s="19" t="s">
        <v>5468</v>
      </c>
      <c r="I1086" t="str">
        <f t="shared" si="17"/>
        <v>12x12in / All print</v>
      </c>
      <c r="J1086" s="20" t="s">
        <v>5469</v>
      </c>
      <c r="K1086" s="20" t="s">
        <v>5465</v>
      </c>
      <c r="L1086" s="16" t="s">
        <v>5466</v>
      </c>
      <c r="M1086" s="1">
        <v>2</v>
      </c>
      <c r="N1086" s="1"/>
      <c r="O1086" s="18" t="s">
        <v>5467</v>
      </c>
      <c r="P1086" s="16">
        <v>2748</v>
      </c>
      <c r="Q1086" s="16" t="s">
        <v>359</v>
      </c>
      <c r="R1086" s="16" t="s">
        <v>35</v>
      </c>
      <c r="S1086" s="16">
        <v>7745212020</v>
      </c>
      <c r="T1086" s="1" t="s">
        <v>360</v>
      </c>
    </row>
    <row r="1087" spans="1:27" ht="13.2" hidden="1" x14ac:dyDescent="0.25">
      <c r="A1087" s="29" t="s">
        <v>386</v>
      </c>
      <c r="C1087" s="16" t="s">
        <v>61</v>
      </c>
      <c r="D1087" s="65" t="s">
        <v>26</v>
      </c>
      <c r="E1087" s="16" t="s">
        <v>5470</v>
      </c>
      <c r="F1087" s="18" t="s">
        <v>5471</v>
      </c>
      <c r="G1087" s="16">
        <v>1</v>
      </c>
      <c r="H1087" s="19" t="s">
        <v>5472</v>
      </c>
      <c r="I1087" t="str">
        <f t="shared" si="17"/>
        <v>3XL / All Print</v>
      </c>
      <c r="J1087" s="20" t="s">
        <v>5473</v>
      </c>
      <c r="K1087" s="20" t="s">
        <v>5474</v>
      </c>
      <c r="L1087" s="16" t="s">
        <v>5475</v>
      </c>
      <c r="N1087" s="1"/>
      <c r="O1087" s="18" t="s">
        <v>5476</v>
      </c>
      <c r="P1087" s="16">
        <v>21222</v>
      </c>
      <c r="Q1087" s="16" t="s">
        <v>636</v>
      </c>
      <c r="R1087" s="16" t="s">
        <v>35</v>
      </c>
      <c r="S1087" s="16">
        <v>4432244387</v>
      </c>
      <c r="T1087" s="1" t="s">
        <v>637</v>
      </c>
    </row>
    <row r="1088" spans="1:27" ht="13.2" hidden="1" x14ac:dyDescent="0.25">
      <c r="A1088" s="15" t="s">
        <v>110</v>
      </c>
      <c r="C1088" s="16" t="s">
        <v>61</v>
      </c>
      <c r="D1088" s="65" t="s">
        <v>26</v>
      </c>
      <c r="E1088" s="16" t="s">
        <v>5470</v>
      </c>
      <c r="F1088" s="18" t="s">
        <v>5471</v>
      </c>
      <c r="G1088" s="16">
        <v>1</v>
      </c>
      <c r="H1088" s="19" t="s">
        <v>5477</v>
      </c>
      <c r="I1088" t="str">
        <f t="shared" si="17"/>
        <v>3XL / Full Print</v>
      </c>
      <c r="J1088" s="20" t="s">
        <v>5478</v>
      </c>
      <c r="K1088" s="20" t="s">
        <v>5474</v>
      </c>
      <c r="L1088" s="16" t="s">
        <v>5475</v>
      </c>
      <c r="N1088" s="1"/>
      <c r="O1088" s="18" t="s">
        <v>5476</v>
      </c>
      <c r="P1088" s="16">
        <v>21222</v>
      </c>
      <c r="Q1088" s="16" t="s">
        <v>636</v>
      </c>
      <c r="R1088" s="16" t="s">
        <v>35</v>
      </c>
      <c r="S1088" s="16">
        <v>4432244387</v>
      </c>
      <c r="T1088" s="1" t="s">
        <v>637</v>
      </c>
    </row>
    <row r="1089" spans="1:20" ht="13.2" hidden="1" x14ac:dyDescent="0.25">
      <c r="A1089" s="21" t="s">
        <v>263</v>
      </c>
      <c r="C1089" s="16" t="s">
        <v>25</v>
      </c>
      <c r="D1089" s="17" t="s">
        <v>26</v>
      </c>
      <c r="E1089" s="16" t="s">
        <v>5479</v>
      </c>
      <c r="F1089" s="18" t="s">
        <v>5480</v>
      </c>
      <c r="G1089" s="16">
        <v>1</v>
      </c>
      <c r="H1089" s="19" t="s">
        <v>5481</v>
      </c>
      <c r="I1089" t="str">
        <f t="shared" si="17"/>
        <v>AOP UNISEX HOODIE / 2XL / All Print</v>
      </c>
      <c r="J1089" s="20" t="s">
        <v>5482</v>
      </c>
      <c r="K1089" s="20" t="s">
        <v>5483</v>
      </c>
      <c r="L1089" s="16" t="s">
        <v>5484</v>
      </c>
      <c r="N1089" s="1"/>
      <c r="O1089" s="18" t="s">
        <v>5485</v>
      </c>
      <c r="P1089" s="16">
        <v>48235</v>
      </c>
      <c r="Q1089" s="16" t="s">
        <v>94</v>
      </c>
      <c r="R1089" s="16" t="s">
        <v>35</v>
      </c>
      <c r="S1089" s="16">
        <v>3136571511</v>
      </c>
      <c r="T1089" s="1" t="s">
        <v>95</v>
      </c>
    </row>
    <row r="1090" spans="1:20" ht="13.2" hidden="1" x14ac:dyDescent="0.25">
      <c r="A1090" s="32" t="s">
        <v>682</v>
      </c>
      <c r="C1090" s="16" t="s">
        <v>191</v>
      </c>
      <c r="D1090" s="17" t="s">
        <v>26</v>
      </c>
      <c r="E1090" s="16" t="s">
        <v>5486</v>
      </c>
      <c r="F1090" s="18" t="s">
        <v>5487</v>
      </c>
      <c r="G1090" s="16">
        <v>1</v>
      </c>
      <c r="H1090" s="19" t="s">
        <v>733</v>
      </c>
      <c r="I1090" t="str">
        <f t="shared" si="17"/>
        <v>60x80 in</v>
      </c>
      <c r="J1090" s="20" t="s">
        <v>686</v>
      </c>
      <c r="K1090" s="20" t="s">
        <v>5488</v>
      </c>
      <c r="L1090" s="16" t="s">
        <v>5489</v>
      </c>
      <c r="N1090" s="1"/>
      <c r="O1090" s="18" t="s">
        <v>5490</v>
      </c>
      <c r="P1090" s="16">
        <v>78589</v>
      </c>
      <c r="Q1090" s="16" t="s">
        <v>151</v>
      </c>
      <c r="R1090" s="16" t="s">
        <v>35</v>
      </c>
      <c r="S1090" s="16">
        <v>9566554802</v>
      </c>
      <c r="T1090" s="1" t="s">
        <v>152</v>
      </c>
    </row>
    <row r="1091" spans="1:20" ht="13.2" hidden="1" x14ac:dyDescent="0.25">
      <c r="A1091" s="29" t="s">
        <v>86</v>
      </c>
      <c r="C1091" s="16" t="s">
        <v>61</v>
      </c>
      <c r="D1091" s="65" t="s">
        <v>26</v>
      </c>
      <c r="E1091" s="16" t="s">
        <v>5491</v>
      </c>
      <c r="F1091" s="18" t="s">
        <v>5492</v>
      </c>
      <c r="G1091" s="16">
        <v>1</v>
      </c>
      <c r="H1091" s="19" t="s">
        <v>5493</v>
      </c>
      <c r="I1091" t="str">
        <f t="shared" si="17"/>
        <v>3XL / Full Print</v>
      </c>
      <c r="J1091" s="20" t="s">
        <v>97</v>
      </c>
      <c r="K1091" s="20" t="s">
        <v>5494</v>
      </c>
      <c r="L1091" s="16" t="s">
        <v>5495</v>
      </c>
      <c r="N1091" s="1"/>
      <c r="O1091" s="18" t="s">
        <v>5496</v>
      </c>
      <c r="P1091" s="16">
        <v>96349</v>
      </c>
      <c r="Q1091" s="16" t="s">
        <v>5497</v>
      </c>
      <c r="R1091" s="16" t="s">
        <v>35</v>
      </c>
      <c r="S1091" s="16">
        <v>3027250637</v>
      </c>
      <c r="T1091" s="1" t="s">
        <v>5498</v>
      </c>
    </row>
    <row r="1092" spans="1:20" ht="13.2" hidden="1" x14ac:dyDescent="0.25">
      <c r="A1092" s="29" t="s">
        <v>86</v>
      </c>
      <c r="C1092" s="16" t="s">
        <v>61</v>
      </c>
      <c r="D1092" s="65" t="s">
        <v>26</v>
      </c>
      <c r="E1092" s="16" t="s">
        <v>5491</v>
      </c>
      <c r="F1092" s="18" t="s">
        <v>5492</v>
      </c>
      <c r="G1092" s="16">
        <v>1</v>
      </c>
      <c r="H1092" s="19" t="s">
        <v>5499</v>
      </c>
      <c r="I1092" t="str">
        <f t="shared" si="17"/>
        <v>4XL / Full Print</v>
      </c>
      <c r="J1092" s="20" t="s">
        <v>97</v>
      </c>
      <c r="K1092" s="20" t="s">
        <v>5494</v>
      </c>
      <c r="L1092" s="16" t="s">
        <v>5495</v>
      </c>
      <c r="N1092" s="1"/>
      <c r="O1092" s="18" t="s">
        <v>5496</v>
      </c>
      <c r="P1092" s="16">
        <v>96349</v>
      </c>
      <c r="Q1092" s="16" t="s">
        <v>5497</v>
      </c>
      <c r="R1092" s="16" t="s">
        <v>35</v>
      </c>
      <c r="S1092" s="16">
        <v>3027250637</v>
      </c>
      <c r="T1092" s="1" t="s">
        <v>5498</v>
      </c>
    </row>
    <row r="1093" spans="1:20" ht="13.2" hidden="1" x14ac:dyDescent="0.25">
      <c r="A1093" s="21" t="s">
        <v>761</v>
      </c>
      <c r="C1093" s="16" t="s">
        <v>25</v>
      </c>
      <c r="D1093" s="17" t="s">
        <v>26</v>
      </c>
      <c r="E1093" s="16" t="s">
        <v>5500</v>
      </c>
      <c r="F1093" s="18" t="s">
        <v>5501</v>
      </c>
      <c r="G1093" s="16">
        <v>1</v>
      </c>
      <c r="H1093" s="19" t="s">
        <v>5502</v>
      </c>
      <c r="I1093" t="str">
        <f t="shared" si="17"/>
        <v>UNISEX HOODIE ZIP-UP / L / All Print</v>
      </c>
      <c r="J1093" s="20" t="s">
        <v>5503</v>
      </c>
      <c r="K1093" s="20" t="s">
        <v>5504</v>
      </c>
      <c r="L1093" s="16" t="s">
        <v>5505</v>
      </c>
      <c r="N1093" s="1"/>
      <c r="O1093" s="18" t="s">
        <v>5506</v>
      </c>
      <c r="P1093" s="16">
        <v>32011</v>
      </c>
      <c r="Q1093" s="16" t="s">
        <v>46</v>
      </c>
      <c r="R1093" s="16" t="s">
        <v>35</v>
      </c>
      <c r="S1093" s="16">
        <v>9047551136</v>
      </c>
      <c r="T1093" s="1" t="s">
        <v>47</v>
      </c>
    </row>
    <row r="1094" spans="1:20" ht="13.2" hidden="1" x14ac:dyDescent="0.25">
      <c r="A1094" s="15" t="s">
        <v>24</v>
      </c>
      <c r="C1094" s="16" t="s">
        <v>61</v>
      </c>
      <c r="D1094" s="65" t="s">
        <v>26</v>
      </c>
      <c r="E1094" s="16" t="s">
        <v>5507</v>
      </c>
      <c r="F1094" s="18" t="s">
        <v>5508</v>
      </c>
      <c r="G1094" s="16">
        <v>1</v>
      </c>
      <c r="H1094" s="19" t="s">
        <v>5509</v>
      </c>
      <c r="I1094" t="str">
        <f t="shared" si="17"/>
        <v>joggers 3D #v - AOP Unisex Joggers / XL / All print</v>
      </c>
      <c r="J1094" s="20" t="s">
        <v>5510</v>
      </c>
      <c r="K1094" s="20" t="s">
        <v>5511</v>
      </c>
      <c r="L1094" s="16" t="s">
        <v>5512</v>
      </c>
      <c r="N1094" s="1"/>
      <c r="O1094" s="18" t="s">
        <v>5513</v>
      </c>
      <c r="P1094" s="16">
        <v>4401</v>
      </c>
      <c r="Q1094" s="16" t="s">
        <v>490</v>
      </c>
      <c r="R1094" s="16" t="s">
        <v>35</v>
      </c>
      <c r="S1094" s="16">
        <v>2076314656</v>
      </c>
      <c r="T1094" s="1" t="s">
        <v>491</v>
      </c>
    </row>
    <row r="1095" spans="1:20" ht="13.2" hidden="1" x14ac:dyDescent="0.25">
      <c r="A1095" s="28" t="s">
        <v>246</v>
      </c>
      <c r="C1095" s="16" t="s">
        <v>61</v>
      </c>
      <c r="D1095" s="65" t="s">
        <v>26</v>
      </c>
      <c r="E1095" s="16" t="s">
        <v>5514</v>
      </c>
      <c r="F1095" s="18" t="s">
        <v>5515</v>
      </c>
      <c r="G1095" s="16">
        <v>1</v>
      </c>
      <c r="H1095" s="19" t="s">
        <v>5516</v>
      </c>
      <c r="I1095" t="str">
        <f t="shared" si="17"/>
        <v>One size / All print</v>
      </c>
      <c r="J1095" s="20" t="s">
        <v>5517</v>
      </c>
      <c r="K1095" s="20" t="s">
        <v>5518</v>
      </c>
      <c r="L1095" s="16" t="s">
        <v>5519</v>
      </c>
      <c r="M1095" s="1" t="s">
        <v>5520</v>
      </c>
      <c r="N1095" s="1"/>
      <c r="O1095" s="18" t="s">
        <v>5521</v>
      </c>
      <c r="P1095" s="16">
        <v>69138</v>
      </c>
      <c r="Q1095" s="16" t="s">
        <v>722</v>
      </c>
      <c r="R1095" s="16" t="s">
        <v>35</v>
      </c>
      <c r="S1095" s="16">
        <v>8155902733</v>
      </c>
      <c r="T1095" s="1" t="s">
        <v>723</v>
      </c>
    </row>
    <row r="1096" spans="1:20" ht="13.2" hidden="1" x14ac:dyDescent="0.25">
      <c r="A1096" s="30" t="s">
        <v>120</v>
      </c>
      <c r="C1096" s="16" t="s">
        <v>25</v>
      </c>
      <c r="D1096" s="17" t="s">
        <v>3450</v>
      </c>
      <c r="E1096" s="16" t="s">
        <v>5522</v>
      </c>
      <c r="F1096" s="18" t="s">
        <v>5523</v>
      </c>
      <c r="G1096" s="16">
        <v>1</v>
      </c>
      <c r="H1096" s="19" t="s">
        <v>5524</v>
      </c>
      <c r="I1096" t="str">
        <f t="shared" si="17"/>
        <v>HOODIE RAGLAN SLEEVE / 3XL / All Print</v>
      </c>
      <c r="J1096" s="20" t="s">
        <v>5525</v>
      </c>
      <c r="K1096" s="20" t="s">
        <v>5526</v>
      </c>
      <c r="L1096" s="16" t="s">
        <v>5527</v>
      </c>
      <c r="N1096" s="1"/>
      <c r="O1096" s="18" t="s">
        <v>5528</v>
      </c>
      <c r="P1096" s="16">
        <v>76705</v>
      </c>
      <c r="Q1096" s="16" t="s">
        <v>151</v>
      </c>
      <c r="R1096" s="16" t="s">
        <v>35</v>
      </c>
      <c r="S1096" s="16">
        <v>9102864665</v>
      </c>
      <c r="T1096" s="1" t="s">
        <v>152</v>
      </c>
    </row>
    <row r="1097" spans="1:20" ht="13.2" hidden="1" x14ac:dyDescent="0.25">
      <c r="A1097" s="29" t="s">
        <v>86</v>
      </c>
      <c r="C1097" s="16" t="s">
        <v>25</v>
      </c>
      <c r="D1097" s="17" t="s">
        <v>26</v>
      </c>
      <c r="E1097" s="16" t="s">
        <v>5529</v>
      </c>
      <c r="F1097" s="18" t="s">
        <v>2431</v>
      </c>
      <c r="G1097" s="16">
        <v>1</v>
      </c>
      <c r="H1097" s="19" t="s">
        <v>5530</v>
      </c>
      <c r="I1097" t="str">
        <f t="shared" si="17"/>
        <v>All print / 32 inches / Spare Tire Cover with Print On Demand</v>
      </c>
      <c r="J1097" s="20" t="s">
        <v>158</v>
      </c>
      <c r="K1097" s="20" t="s">
        <v>2433</v>
      </c>
      <c r="L1097" s="16" t="s">
        <v>2434</v>
      </c>
      <c r="N1097" s="1"/>
      <c r="O1097" s="18" t="s">
        <v>2435</v>
      </c>
      <c r="P1097" s="16">
        <v>51031</v>
      </c>
      <c r="Q1097" s="16" t="s">
        <v>892</v>
      </c>
      <c r="R1097" s="16" t="s">
        <v>35</v>
      </c>
      <c r="S1097" s="16">
        <v>7128991596</v>
      </c>
      <c r="T1097" s="1" t="s">
        <v>893</v>
      </c>
    </row>
    <row r="1098" spans="1:20" ht="13.2" hidden="1" x14ac:dyDescent="0.25">
      <c r="A1098" s="29" t="s">
        <v>86</v>
      </c>
      <c r="C1098" s="16" t="s">
        <v>25</v>
      </c>
      <c r="D1098" s="17" t="s">
        <v>26</v>
      </c>
      <c r="E1098" s="16" t="s">
        <v>5529</v>
      </c>
      <c r="F1098" s="18" t="s">
        <v>2431</v>
      </c>
      <c r="G1098" s="16">
        <v>1</v>
      </c>
      <c r="H1098" s="19" t="s">
        <v>5531</v>
      </c>
      <c r="I1098" t="str">
        <f t="shared" si="17"/>
        <v>All print / 32 inches</v>
      </c>
      <c r="J1098" s="20" t="s">
        <v>158</v>
      </c>
      <c r="K1098" s="20" t="s">
        <v>2433</v>
      </c>
      <c r="L1098" s="16" t="s">
        <v>2434</v>
      </c>
      <c r="N1098" s="1"/>
      <c r="O1098" s="18" t="s">
        <v>2435</v>
      </c>
      <c r="P1098" s="16">
        <v>51031</v>
      </c>
      <c r="Q1098" s="16" t="s">
        <v>892</v>
      </c>
      <c r="R1098" s="16" t="s">
        <v>35</v>
      </c>
      <c r="S1098" s="16">
        <v>7128991596</v>
      </c>
      <c r="T1098" s="1" t="s">
        <v>893</v>
      </c>
    </row>
    <row r="1099" spans="1:20" ht="13.2" hidden="1" x14ac:dyDescent="0.25">
      <c r="A1099" s="29" t="s">
        <v>86</v>
      </c>
      <c r="C1099" s="16" t="s">
        <v>61</v>
      </c>
      <c r="D1099" s="65" t="s">
        <v>26</v>
      </c>
      <c r="E1099" s="16" t="s">
        <v>5532</v>
      </c>
      <c r="F1099" s="18" t="s">
        <v>5533</v>
      </c>
      <c r="G1099" s="16">
        <v>1</v>
      </c>
      <c r="H1099" s="19" t="s">
        <v>5534</v>
      </c>
      <c r="I1099" t="str">
        <f t="shared" si="17"/>
        <v>Fleece hoodie / L / Black &amp; Grey</v>
      </c>
      <c r="J1099" s="20" t="s">
        <v>842</v>
      </c>
      <c r="K1099" s="20" t="s">
        <v>5535</v>
      </c>
      <c r="L1099" s="20" t="s">
        <v>5536</v>
      </c>
      <c r="M1099" s="16" t="s">
        <v>5537</v>
      </c>
      <c r="O1099" s="1" t="s">
        <v>5538</v>
      </c>
      <c r="P1099" s="18">
        <v>14425</v>
      </c>
      <c r="Q1099" s="16" t="s">
        <v>305</v>
      </c>
      <c r="R1099" s="16" t="s">
        <v>35</v>
      </c>
      <c r="S1099" s="16">
        <v>5857756092</v>
      </c>
      <c r="T1099" s="16" t="s">
        <v>306</v>
      </c>
    </row>
    <row r="1100" spans="1:20" ht="13.2" x14ac:dyDescent="0.25">
      <c r="A1100" s="29" t="s">
        <v>201</v>
      </c>
      <c r="C1100" s="16" t="s">
        <v>25</v>
      </c>
      <c r="D1100" s="17" t="s">
        <v>26</v>
      </c>
      <c r="E1100" s="16" t="s">
        <v>5539</v>
      </c>
      <c r="F1100" s="18" t="s">
        <v>5540</v>
      </c>
      <c r="G1100" s="16">
        <v>1</v>
      </c>
      <c r="H1100" s="19" t="s">
        <v>5541</v>
      </c>
      <c r="I1100" t="str">
        <f t="shared" si="17"/>
        <v>Joggers 3D #181221Xh - AOP Unisex Raglan Hoodie / XL / All Print</v>
      </c>
      <c r="J1100" s="20" t="s">
        <v>418</v>
      </c>
      <c r="K1100" s="20" t="s">
        <v>5542</v>
      </c>
      <c r="L1100" s="20" t="s">
        <v>5543</v>
      </c>
      <c r="M1100" s="16"/>
      <c r="O1100" s="1" t="s">
        <v>5544</v>
      </c>
      <c r="P1100" s="18">
        <v>79083</v>
      </c>
      <c r="Q1100" s="16" t="s">
        <v>151</v>
      </c>
      <c r="R1100" s="16" t="s">
        <v>35</v>
      </c>
      <c r="S1100" s="16">
        <v>8063300280</v>
      </c>
      <c r="T1100" s="16" t="s">
        <v>152</v>
      </c>
    </row>
    <row r="1101" spans="1:20" ht="13.2" hidden="1" x14ac:dyDescent="0.25">
      <c r="A1101" s="21" t="s">
        <v>38</v>
      </c>
      <c r="C1101" s="16" t="s">
        <v>25</v>
      </c>
      <c r="D1101" s="17" t="s">
        <v>26</v>
      </c>
      <c r="E1101" s="16" t="s">
        <v>5545</v>
      </c>
      <c r="F1101" s="18" t="s">
        <v>5546</v>
      </c>
      <c r="G1101" s="16">
        <v>1</v>
      </c>
      <c r="H1101" s="19" t="s">
        <v>3554</v>
      </c>
      <c r="I1101" t="str">
        <f t="shared" si="17"/>
        <v>AOP Unisex Raglan Zip Hoodie / M / All print</v>
      </c>
      <c r="J1101" s="20" t="s">
        <v>42</v>
      </c>
      <c r="K1101" s="20" t="s">
        <v>5547</v>
      </c>
      <c r="L1101" s="20" t="s">
        <v>5548</v>
      </c>
      <c r="M1101" s="16"/>
      <c r="O1101" s="1" t="s">
        <v>5549</v>
      </c>
      <c r="P1101" s="18">
        <v>21901</v>
      </c>
      <c r="Q1101" s="16" t="s">
        <v>636</v>
      </c>
      <c r="R1101" s="16" t="s">
        <v>35</v>
      </c>
      <c r="S1101" s="16">
        <v>4432070169</v>
      </c>
      <c r="T1101" s="16" t="s">
        <v>637</v>
      </c>
    </row>
    <row r="1102" spans="1:20" ht="13.2" hidden="1" x14ac:dyDescent="0.25">
      <c r="A1102" s="21" t="s">
        <v>38</v>
      </c>
      <c r="C1102" s="16" t="s">
        <v>25</v>
      </c>
      <c r="D1102" s="17" t="s">
        <v>26</v>
      </c>
      <c r="E1102" s="16" t="s">
        <v>5550</v>
      </c>
      <c r="F1102" s="18" t="s">
        <v>5551</v>
      </c>
      <c r="G1102" s="16">
        <v>1</v>
      </c>
      <c r="H1102" s="19" t="s">
        <v>215</v>
      </c>
      <c r="I1102" t="str">
        <f t="shared" si="17"/>
        <v>AOP Unisex Raglan Hoodie / S / All print</v>
      </c>
      <c r="J1102" s="20" t="s">
        <v>42</v>
      </c>
      <c r="K1102" s="20" t="s">
        <v>5552</v>
      </c>
      <c r="L1102" s="20" t="s">
        <v>5553</v>
      </c>
      <c r="M1102" s="16"/>
      <c r="O1102" s="1" t="s">
        <v>5554</v>
      </c>
      <c r="P1102" s="18">
        <v>13833</v>
      </c>
      <c r="Q1102" s="16" t="s">
        <v>305</v>
      </c>
      <c r="R1102" s="16" t="s">
        <v>35</v>
      </c>
      <c r="S1102" s="16">
        <v>674228162</v>
      </c>
      <c r="T1102" s="16" t="s">
        <v>306</v>
      </c>
    </row>
    <row r="1103" spans="1:20" ht="13.2" hidden="1" x14ac:dyDescent="0.25">
      <c r="A1103" s="15" t="s">
        <v>110</v>
      </c>
      <c r="C1103" s="16" t="s">
        <v>25</v>
      </c>
      <c r="D1103" s="17" t="s">
        <v>26</v>
      </c>
      <c r="E1103" s="16" t="s">
        <v>5555</v>
      </c>
      <c r="F1103" s="18" t="s">
        <v>5556</v>
      </c>
      <c r="G1103" s="16">
        <v>1</v>
      </c>
      <c r="H1103" s="19" t="s">
        <v>5557</v>
      </c>
      <c r="I1103" t="str">
        <f t="shared" si="17"/>
        <v>Joggers 3D #171221V - AOP Unisex Raglan Hoodie / XL / All Print</v>
      </c>
      <c r="J1103" s="20" t="s">
        <v>577</v>
      </c>
      <c r="K1103" s="20" t="s">
        <v>5558</v>
      </c>
      <c r="L1103" s="20" t="s">
        <v>5559</v>
      </c>
      <c r="M1103" s="16"/>
      <c r="O1103" s="1" t="s">
        <v>2398</v>
      </c>
      <c r="P1103" s="18">
        <v>65354</v>
      </c>
      <c r="Q1103" s="16" t="s">
        <v>34</v>
      </c>
      <c r="R1103" s="16" t="s">
        <v>35</v>
      </c>
      <c r="S1103" s="16">
        <v>6604668523</v>
      </c>
      <c r="T1103" s="16" t="s">
        <v>36</v>
      </c>
    </row>
    <row r="1104" spans="1:20" ht="13.2" hidden="1" x14ac:dyDescent="0.25">
      <c r="A1104" s="21" t="s">
        <v>263</v>
      </c>
      <c r="C1104" s="16" t="s">
        <v>191</v>
      </c>
      <c r="D1104" s="17" t="s">
        <v>26</v>
      </c>
      <c r="E1104" s="16" t="s">
        <v>5560</v>
      </c>
      <c r="F1104" s="18" t="s">
        <v>5561</v>
      </c>
      <c r="G1104" s="16">
        <v>1</v>
      </c>
      <c r="H1104" s="19" t="s">
        <v>5562</v>
      </c>
      <c r="I1104" t="str">
        <f t="shared" si="17"/>
        <v>50x60 IN</v>
      </c>
      <c r="J1104" s="20" t="s">
        <v>5563</v>
      </c>
      <c r="K1104" s="20" t="s">
        <v>5564</v>
      </c>
      <c r="L1104" s="20" t="s">
        <v>5565</v>
      </c>
      <c r="M1104" s="16"/>
      <c r="O1104" s="1" t="s">
        <v>5566</v>
      </c>
      <c r="P1104" s="18">
        <v>19002</v>
      </c>
      <c r="Q1104" s="16" t="s">
        <v>422</v>
      </c>
      <c r="R1104" s="16" t="s">
        <v>35</v>
      </c>
      <c r="S1104" s="16">
        <v>2157640199</v>
      </c>
      <c r="T1104" s="16" t="s">
        <v>423</v>
      </c>
    </row>
    <row r="1105" spans="1:27" ht="13.2" hidden="1" x14ac:dyDescent="0.25">
      <c r="A1105" s="32" t="s">
        <v>60</v>
      </c>
      <c r="C1105" s="16" t="s">
        <v>25</v>
      </c>
      <c r="D1105" s="17" t="s">
        <v>26</v>
      </c>
      <c r="E1105" s="16" t="s">
        <v>5567</v>
      </c>
      <c r="F1105" s="18" t="s">
        <v>5568</v>
      </c>
      <c r="G1105" s="16">
        <v>1</v>
      </c>
      <c r="H1105" s="19" t="s">
        <v>396</v>
      </c>
      <c r="I1105" t="str">
        <f t="shared" si="17"/>
        <v>L / Full Print</v>
      </c>
      <c r="J1105" s="20" t="s">
        <v>165</v>
      </c>
      <c r="K1105" s="20" t="s">
        <v>5569</v>
      </c>
      <c r="L1105" s="20" t="s">
        <v>5570</v>
      </c>
      <c r="M1105" s="16"/>
      <c r="O1105" s="1" t="s">
        <v>150</v>
      </c>
      <c r="P1105" s="18">
        <v>78250</v>
      </c>
      <c r="Q1105" s="16" t="s">
        <v>151</v>
      </c>
      <c r="R1105" s="16" t="s">
        <v>35</v>
      </c>
      <c r="S1105" s="16">
        <v>2107827316</v>
      </c>
      <c r="T1105" s="16" t="s">
        <v>152</v>
      </c>
    </row>
    <row r="1106" spans="1:27" ht="13.2" hidden="1" x14ac:dyDescent="0.25">
      <c r="A1106" s="29" t="s">
        <v>86</v>
      </c>
      <c r="C1106" s="16" t="s">
        <v>61</v>
      </c>
      <c r="D1106" s="17"/>
      <c r="E1106" s="16" t="s">
        <v>5571</v>
      </c>
      <c r="F1106" s="18" t="s">
        <v>5572</v>
      </c>
      <c r="G1106" s="16">
        <v>1</v>
      </c>
      <c r="H1106" s="19" t="s">
        <v>5573</v>
      </c>
      <c r="I1106" t="str">
        <f t="shared" si="17"/>
        <v>L / ALL PRINT</v>
      </c>
      <c r="J1106" s="20" t="s">
        <v>327</v>
      </c>
      <c r="K1106" s="20" t="s">
        <v>5574</v>
      </c>
      <c r="L1106" s="20" t="s">
        <v>5575</v>
      </c>
      <c r="M1106" s="16"/>
      <c r="O1106" s="1" t="s">
        <v>4065</v>
      </c>
      <c r="P1106" s="18">
        <v>22407</v>
      </c>
      <c r="Q1106" s="16" t="s">
        <v>169</v>
      </c>
      <c r="R1106" s="16" t="s">
        <v>35</v>
      </c>
      <c r="S1106" s="16">
        <v>5402872169</v>
      </c>
      <c r="T1106" s="16" t="s">
        <v>170</v>
      </c>
    </row>
    <row r="1107" spans="1:27" ht="13.2" hidden="1" x14ac:dyDescent="0.25">
      <c r="A1107" s="63" t="s">
        <v>120</v>
      </c>
      <c r="C1107" s="16" t="s">
        <v>25</v>
      </c>
      <c r="D1107" s="17" t="s">
        <v>26</v>
      </c>
      <c r="E1107" s="16" t="s">
        <v>5576</v>
      </c>
      <c r="F1107" s="18" t="s">
        <v>5577</v>
      </c>
      <c r="G1107" s="16">
        <v>1</v>
      </c>
      <c r="H1107" s="19" t="s">
        <v>5578</v>
      </c>
      <c r="I1107" t="str">
        <f t="shared" si="17"/>
        <v>AOP UNISEX HOODIE / XL / All Print</v>
      </c>
      <c r="J1107" s="20" t="s">
        <v>5579</v>
      </c>
      <c r="K1107" s="20" t="s">
        <v>5580</v>
      </c>
      <c r="L1107" s="20" t="s">
        <v>5581</v>
      </c>
      <c r="M1107" s="16"/>
      <c r="O1107" s="1" t="s">
        <v>5582</v>
      </c>
      <c r="P1107" s="18">
        <v>80831</v>
      </c>
      <c r="Q1107" s="16" t="s">
        <v>430</v>
      </c>
      <c r="R1107" s="16" t="s">
        <v>35</v>
      </c>
      <c r="S1107" s="16">
        <v>7197221717</v>
      </c>
      <c r="T1107" s="16" t="s">
        <v>432</v>
      </c>
    </row>
    <row r="1108" spans="1:27" ht="13.2" hidden="1" x14ac:dyDescent="0.25">
      <c r="A1108" s="63" t="s">
        <v>120</v>
      </c>
      <c r="C1108" s="16" t="s">
        <v>25</v>
      </c>
      <c r="D1108" s="17" t="s">
        <v>26</v>
      </c>
      <c r="E1108" s="16" t="s">
        <v>5583</v>
      </c>
      <c r="F1108" s="18" t="s">
        <v>5584</v>
      </c>
      <c r="G1108" s="16">
        <v>1</v>
      </c>
      <c r="H1108" s="19" t="s">
        <v>5585</v>
      </c>
      <c r="I1108" t="str">
        <f t="shared" si="17"/>
        <v>HOODIE RAGLAN SLEEVE ZIP-UP / 2XL / All Print</v>
      </c>
      <c r="J1108" s="20" t="s">
        <v>5586</v>
      </c>
      <c r="K1108" s="20" t="s">
        <v>5587</v>
      </c>
      <c r="L1108" s="20" t="s">
        <v>5588</v>
      </c>
      <c r="M1108" s="16" t="s">
        <v>5589</v>
      </c>
      <c r="O1108" s="1" t="s">
        <v>1790</v>
      </c>
      <c r="P1108" s="18">
        <v>10462</v>
      </c>
      <c r="Q1108" s="16" t="s">
        <v>305</v>
      </c>
      <c r="R1108" s="16" t="s">
        <v>35</v>
      </c>
      <c r="S1108" s="16">
        <v>6462171525</v>
      </c>
      <c r="T1108" s="16" t="s">
        <v>306</v>
      </c>
    </row>
    <row r="1109" spans="1:27" ht="13.2" hidden="1" x14ac:dyDescent="0.25">
      <c r="A1109" s="63" t="s">
        <v>120</v>
      </c>
      <c r="C1109" s="16" t="s">
        <v>25</v>
      </c>
      <c r="D1109" s="17" t="s">
        <v>26</v>
      </c>
      <c r="E1109" s="16" t="s">
        <v>5583</v>
      </c>
      <c r="F1109" s="18" t="s">
        <v>5584</v>
      </c>
      <c r="G1109" s="16">
        <v>1</v>
      </c>
      <c r="H1109" s="19" t="s">
        <v>5590</v>
      </c>
      <c r="I1109" t="str">
        <f t="shared" si="17"/>
        <v>LEGGING / 2XL / All Print</v>
      </c>
      <c r="J1109" s="20" t="s">
        <v>5591</v>
      </c>
      <c r="K1109" s="20" t="s">
        <v>5587</v>
      </c>
      <c r="L1109" s="20" t="s">
        <v>5588</v>
      </c>
      <c r="M1109" s="16" t="s">
        <v>5589</v>
      </c>
      <c r="O1109" s="1" t="s">
        <v>1790</v>
      </c>
      <c r="P1109" s="18">
        <v>10462</v>
      </c>
      <c r="Q1109" s="16" t="s">
        <v>305</v>
      </c>
      <c r="R1109" s="16" t="s">
        <v>35</v>
      </c>
      <c r="S1109" s="16">
        <v>6462171525</v>
      </c>
      <c r="T1109" s="16" t="s">
        <v>306</v>
      </c>
    </row>
    <row r="1110" spans="1:27" ht="13.2" hidden="1" x14ac:dyDescent="0.25">
      <c r="A1110" s="63" t="s">
        <v>120</v>
      </c>
      <c r="C1110" s="16" t="s">
        <v>25</v>
      </c>
      <c r="D1110" s="17" t="s">
        <v>26</v>
      </c>
      <c r="E1110" s="16" t="s">
        <v>5583</v>
      </c>
      <c r="F1110" s="18" t="s">
        <v>5584</v>
      </c>
      <c r="G1110" s="16">
        <v>1</v>
      </c>
      <c r="H1110" s="19" t="s">
        <v>5592</v>
      </c>
      <c r="I1110" t="str">
        <f t="shared" si="17"/>
        <v>HOODIE RAGLAN SLEEVE ZIP-UP / 2XL / All Print</v>
      </c>
      <c r="J1110" s="20" t="s">
        <v>5586</v>
      </c>
      <c r="K1110" s="20" t="s">
        <v>5587</v>
      </c>
      <c r="L1110" s="20" t="s">
        <v>5588</v>
      </c>
      <c r="M1110" s="16" t="s">
        <v>5589</v>
      </c>
      <c r="O1110" s="1" t="s">
        <v>1790</v>
      </c>
      <c r="P1110" s="18">
        <v>10462</v>
      </c>
      <c r="Q1110" s="16" t="s">
        <v>305</v>
      </c>
      <c r="R1110" s="16" t="s">
        <v>35</v>
      </c>
      <c r="S1110" s="16">
        <v>6462171525</v>
      </c>
      <c r="T1110" s="16" t="s">
        <v>306</v>
      </c>
    </row>
    <row r="1111" spans="1:27" ht="13.2" hidden="1" x14ac:dyDescent="0.25">
      <c r="A1111" s="63" t="s">
        <v>120</v>
      </c>
      <c r="C1111" s="16" t="s">
        <v>25</v>
      </c>
      <c r="D1111" s="17" t="s">
        <v>26</v>
      </c>
      <c r="E1111" s="16" t="s">
        <v>5583</v>
      </c>
      <c r="F1111" s="18" t="s">
        <v>5584</v>
      </c>
      <c r="G1111" s="16">
        <v>1</v>
      </c>
      <c r="H1111" s="19" t="s">
        <v>5593</v>
      </c>
      <c r="I1111" t="str">
        <f t="shared" si="17"/>
        <v>LEGGING / 2XL / All Print</v>
      </c>
      <c r="J1111" s="20" t="s">
        <v>5591</v>
      </c>
      <c r="K1111" s="20" t="s">
        <v>5587</v>
      </c>
      <c r="L1111" s="20" t="s">
        <v>5588</v>
      </c>
      <c r="M1111" s="16" t="s">
        <v>5589</v>
      </c>
      <c r="O1111" s="1" t="s">
        <v>1790</v>
      </c>
      <c r="P1111" s="18">
        <v>10462</v>
      </c>
      <c r="Q1111" s="16" t="s">
        <v>305</v>
      </c>
      <c r="R1111" s="16" t="s">
        <v>35</v>
      </c>
      <c r="S1111" s="16">
        <v>6462171525</v>
      </c>
      <c r="T1111" s="16" t="s">
        <v>306</v>
      </c>
    </row>
    <row r="1112" spans="1:27" ht="13.2" hidden="1" x14ac:dyDescent="0.25">
      <c r="A1112" s="63" t="s">
        <v>120</v>
      </c>
      <c r="C1112" s="16" t="s">
        <v>25</v>
      </c>
      <c r="D1112" s="17" t="s">
        <v>26</v>
      </c>
      <c r="E1112" s="16" t="s">
        <v>5583</v>
      </c>
      <c r="F1112" s="18" t="s">
        <v>5584</v>
      </c>
      <c r="G1112" s="16">
        <v>1</v>
      </c>
      <c r="H1112" s="19" t="s">
        <v>5594</v>
      </c>
      <c r="I1112" t="str">
        <f t="shared" si="17"/>
        <v>LEGGING / 2XL / All Print</v>
      </c>
      <c r="J1112" s="20" t="s">
        <v>5591</v>
      </c>
      <c r="K1112" s="20" t="s">
        <v>5587</v>
      </c>
      <c r="L1112" s="20" t="s">
        <v>5588</v>
      </c>
      <c r="M1112" s="16" t="s">
        <v>5589</v>
      </c>
      <c r="O1112" s="1" t="s">
        <v>1790</v>
      </c>
      <c r="P1112" s="18">
        <v>10462</v>
      </c>
      <c r="Q1112" s="16" t="s">
        <v>305</v>
      </c>
      <c r="R1112" s="16" t="s">
        <v>35</v>
      </c>
      <c r="S1112" s="16">
        <v>6462171525</v>
      </c>
      <c r="T1112" s="16" t="s">
        <v>306</v>
      </c>
    </row>
    <row r="1113" spans="1:27" ht="13.2" hidden="1" x14ac:dyDescent="0.25">
      <c r="A1113" s="63" t="s">
        <v>120</v>
      </c>
      <c r="C1113" s="16" t="s">
        <v>25</v>
      </c>
      <c r="D1113" s="17" t="s">
        <v>26</v>
      </c>
      <c r="E1113" s="16" t="s">
        <v>5583</v>
      </c>
      <c r="F1113" s="18" t="s">
        <v>5584</v>
      </c>
      <c r="G1113" s="16">
        <v>1</v>
      </c>
      <c r="H1113" s="19" t="s">
        <v>5595</v>
      </c>
      <c r="I1113" t="str">
        <f t="shared" si="17"/>
        <v>LEGGING / 2XL / All Print</v>
      </c>
      <c r="J1113" s="20" t="s">
        <v>5591</v>
      </c>
      <c r="K1113" s="20" t="s">
        <v>5587</v>
      </c>
      <c r="L1113" s="20" t="s">
        <v>5588</v>
      </c>
      <c r="M1113" s="16" t="s">
        <v>5589</v>
      </c>
      <c r="O1113" s="1" t="s">
        <v>1790</v>
      </c>
      <c r="P1113" s="18">
        <v>10462</v>
      </c>
      <c r="Q1113" s="16" t="s">
        <v>305</v>
      </c>
      <c r="R1113" s="16" t="s">
        <v>35</v>
      </c>
      <c r="S1113" s="16">
        <v>6462171525</v>
      </c>
      <c r="T1113" s="16" t="s">
        <v>306</v>
      </c>
    </row>
    <row r="1114" spans="1:27" ht="13.2" hidden="1" x14ac:dyDescent="0.25">
      <c r="A1114" s="63" t="s">
        <v>120</v>
      </c>
      <c r="C1114" s="16" t="s">
        <v>25</v>
      </c>
      <c r="D1114" s="17" t="s">
        <v>26</v>
      </c>
      <c r="E1114" s="16" t="s">
        <v>5583</v>
      </c>
      <c r="F1114" s="18" t="s">
        <v>5584</v>
      </c>
      <c r="G1114" s="16">
        <v>1</v>
      </c>
      <c r="H1114" s="19" t="s">
        <v>5596</v>
      </c>
      <c r="I1114" t="str">
        <f t="shared" si="17"/>
        <v>LEGGING / 2XL / All Print</v>
      </c>
      <c r="J1114" s="20" t="s">
        <v>5591</v>
      </c>
      <c r="K1114" s="20" t="s">
        <v>5587</v>
      </c>
      <c r="L1114" s="20" t="s">
        <v>5588</v>
      </c>
      <c r="M1114" s="16" t="s">
        <v>5589</v>
      </c>
      <c r="O1114" s="1" t="s">
        <v>1790</v>
      </c>
      <c r="P1114" s="18">
        <v>10462</v>
      </c>
      <c r="Q1114" s="16" t="s">
        <v>305</v>
      </c>
      <c r="R1114" s="16" t="s">
        <v>35</v>
      </c>
      <c r="S1114" s="16">
        <v>6462171525</v>
      </c>
      <c r="T1114" s="16" t="s">
        <v>306</v>
      </c>
    </row>
    <row r="1115" spans="1:27" ht="13.2" hidden="1" x14ac:dyDescent="0.25">
      <c r="A1115" s="28" t="s">
        <v>246</v>
      </c>
      <c r="C1115" s="16" t="s">
        <v>191</v>
      </c>
      <c r="D1115" s="17" t="s">
        <v>26</v>
      </c>
      <c r="E1115" s="16" t="s">
        <v>5597</v>
      </c>
      <c r="F1115" s="18" t="s">
        <v>3810</v>
      </c>
      <c r="G1115" s="16">
        <v>1</v>
      </c>
      <c r="H1115" s="19" t="s">
        <v>5598</v>
      </c>
      <c r="I1115" t="str">
        <f t="shared" si="17"/>
        <v>50x60 in</v>
      </c>
      <c r="J1115" s="20" t="s">
        <v>5599</v>
      </c>
      <c r="K1115" s="20" t="s">
        <v>3812</v>
      </c>
      <c r="L1115" s="20" t="s">
        <v>3813</v>
      </c>
      <c r="M1115" s="16"/>
      <c r="O1115" s="1" t="s">
        <v>1629</v>
      </c>
      <c r="P1115" s="18">
        <v>98118</v>
      </c>
      <c r="Q1115" s="16" t="s">
        <v>189</v>
      </c>
      <c r="R1115" s="16" t="s">
        <v>35</v>
      </c>
      <c r="S1115" s="16">
        <v>2064098050</v>
      </c>
      <c r="T1115" s="16" t="s">
        <v>190</v>
      </c>
    </row>
    <row r="1116" spans="1:27" ht="13.2" hidden="1" x14ac:dyDescent="0.25">
      <c r="A1116" s="15" t="s">
        <v>110</v>
      </c>
      <c r="C1116" s="16" t="s">
        <v>202</v>
      </c>
      <c r="D1116" s="17" t="s">
        <v>26</v>
      </c>
      <c r="E1116" s="16" t="s">
        <v>5600</v>
      </c>
      <c r="F1116" s="18" t="s">
        <v>5601</v>
      </c>
      <c r="G1116" s="16">
        <v>1</v>
      </c>
      <c r="H1116" s="19" t="s">
        <v>5602</v>
      </c>
      <c r="I1116" t="str">
        <f t="shared" si="17"/>
        <v>L / Black</v>
      </c>
      <c r="J1116" s="1" t="s">
        <v>313</v>
      </c>
      <c r="K1116" s="20" t="s">
        <v>5603</v>
      </c>
      <c r="L1116" s="20" t="s">
        <v>5604</v>
      </c>
      <c r="M1116" s="16"/>
      <c r="O1116" s="1" t="s">
        <v>5605</v>
      </c>
      <c r="P1116" s="18">
        <v>92679</v>
      </c>
      <c r="Q1116" s="16" t="s">
        <v>546</v>
      </c>
      <c r="R1116" s="16" t="s">
        <v>35</v>
      </c>
      <c r="S1116" s="16">
        <v>9498425345</v>
      </c>
      <c r="T1116" s="16" t="s">
        <v>547</v>
      </c>
    </row>
    <row r="1117" spans="1:27" ht="13.2" hidden="1" x14ac:dyDescent="0.25">
      <c r="A1117" s="55"/>
      <c r="B1117" s="56"/>
      <c r="C1117" s="57"/>
      <c r="D1117" s="57"/>
      <c r="E1117" s="57"/>
      <c r="F1117" s="58"/>
      <c r="G1117" s="57"/>
      <c r="H1117" s="59"/>
      <c r="I1117" s="60"/>
      <c r="J1117" s="60"/>
      <c r="K1117" s="60"/>
      <c r="L1117" s="57"/>
      <c r="M1117" s="56"/>
      <c r="N1117" s="61"/>
      <c r="O1117" s="58"/>
      <c r="P1117" s="57"/>
      <c r="Q1117" s="57"/>
      <c r="R1117" s="57"/>
      <c r="S1117" s="57"/>
      <c r="T1117" s="56"/>
      <c r="U1117" s="56"/>
      <c r="V1117" s="56"/>
      <c r="W1117" s="56"/>
      <c r="X1117" s="56"/>
      <c r="Y1117" s="56"/>
      <c r="Z1117" s="56"/>
      <c r="AA1117" s="56"/>
    </row>
    <row r="1118" spans="1:27" ht="13.2" hidden="1" x14ac:dyDescent="0.25">
      <c r="A1118" s="9"/>
      <c r="C1118" s="16"/>
      <c r="D1118" s="16"/>
      <c r="E1118" s="16"/>
      <c r="F1118" s="18"/>
      <c r="G1118" s="16"/>
      <c r="H1118" s="19"/>
      <c r="I1118" s="20"/>
      <c r="J1118" s="20"/>
      <c r="K1118" s="20"/>
      <c r="L1118" s="16"/>
      <c r="N1118" s="1"/>
      <c r="O1118" s="18"/>
      <c r="P1118" s="16"/>
      <c r="Q1118" s="16"/>
      <c r="R1118" s="16"/>
      <c r="S1118" s="16"/>
    </row>
    <row r="1119" spans="1:27" ht="13.2" hidden="1" x14ac:dyDescent="0.25">
      <c r="A1119" s="9"/>
      <c r="C1119" s="16"/>
      <c r="D1119" s="16"/>
      <c r="E1119" s="16"/>
      <c r="F1119" s="18"/>
      <c r="G1119" s="16"/>
      <c r="H1119" s="19"/>
      <c r="I1119" s="20"/>
      <c r="J1119" s="20"/>
      <c r="K1119" s="20"/>
      <c r="L1119" s="16"/>
      <c r="N1119" s="1"/>
      <c r="O1119" s="18"/>
      <c r="P1119" s="16"/>
      <c r="Q1119" s="16"/>
      <c r="R1119" s="16"/>
      <c r="S1119" s="16"/>
    </row>
    <row r="1120" spans="1:27" ht="13.2" hidden="1" x14ac:dyDescent="0.25">
      <c r="A1120" s="9"/>
      <c r="B1120" s="83"/>
      <c r="C1120" s="16"/>
      <c r="D1120" s="16"/>
      <c r="E1120" s="16"/>
      <c r="F1120" s="18"/>
      <c r="G1120" s="16"/>
      <c r="H1120" s="19"/>
      <c r="I1120" s="20"/>
      <c r="J1120" s="20"/>
      <c r="K1120" s="20"/>
      <c r="L1120" s="16"/>
      <c r="N1120" s="1"/>
      <c r="O1120" s="18"/>
      <c r="P1120" s="16"/>
      <c r="Q1120" s="16"/>
      <c r="R1120" s="16"/>
      <c r="S1120" s="16"/>
    </row>
    <row r="1121" spans="1:19" ht="13.2" hidden="1" x14ac:dyDescent="0.25">
      <c r="A1121" s="9"/>
      <c r="C1121" s="16"/>
      <c r="D1121" s="16"/>
      <c r="E1121" s="16"/>
      <c r="F1121" s="18"/>
      <c r="G1121" s="16"/>
      <c r="H1121" s="19"/>
      <c r="I1121" s="20"/>
      <c r="J1121" s="20"/>
      <c r="K1121" s="20"/>
      <c r="L1121" s="16"/>
      <c r="N1121" s="1"/>
      <c r="O1121" s="18"/>
      <c r="P1121" s="16"/>
      <c r="Q1121" s="16"/>
      <c r="R1121" s="16"/>
      <c r="S1121" s="16"/>
    </row>
    <row r="1122" spans="1:19" ht="13.2" hidden="1" x14ac:dyDescent="0.25">
      <c r="A1122" s="9"/>
      <c r="C1122" s="16"/>
      <c r="D1122" s="16"/>
      <c r="E1122" s="16"/>
      <c r="F1122" s="18"/>
      <c r="G1122" s="16"/>
      <c r="H1122" s="19"/>
      <c r="I1122" s="20"/>
      <c r="J1122" s="20"/>
      <c r="K1122" s="20"/>
      <c r="L1122" s="16"/>
      <c r="N1122" s="1"/>
      <c r="O1122" s="18"/>
      <c r="P1122" s="16"/>
      <c r="Q1122" s="16"/>
      <c r="R1122" s="16"/>
      <c r="S1122" s="16"/>
    </row>
    <row r="1123" spans="1:19" ht="13.2" hidden="1" x14ac:dyDescent="0.25">
      <c r="A1123" s="9"/>
      <c r="C1123" s="16"/>
      <c r="D1123" s="16"/>
      <c r="E1123" s="16"/>
      <c r="F1123" s="18"/>
      <c r="G1123" s="16"/>
      <c r="H1123" s="19"/>
      <c r="I1123" s="20"/>
      <c r="J1123" s="20"/>
      <c r="K1123" s="20"/>
      <c r="L1123" s="16"/>
      <c r="N1123" s="1"/>
      <c r="O1123" s="18"/>
      <c r="P1123" s="16"/>
      <c r="Q1123" s="16"/>
      <c r="R1123" s="16"/>
      <c r="S1123" s="16"/>
    </row>
    <row r="1124" spans="1:19" ht="13.2" hidden="1" x14ac:dyDescent="0.25">
      <c r="A1124" s="9"/>
      <c r="C1124" s="16"/>
      <c r="D1124" s="16"/>
      <c r="E1124" s="16"/>
      <c r="F1124" s="18"/>
      <c r="G1124" s="16"/>
      <c r="H1124" s="19"/>
      <c r="I1124" s="20"/>
      <c r="J1124" s="20"/>
      <c r="K1124" s="20"/>
      <c r="L1124" s="16"/>
      <c r="N1124" s="1"/>
      <c r="O1124" s="18"/>
      <c r="P1124" s="16"/>
      <c r="Q1124" s="16"/>
      <c r="R1124" s="16"/>
      <c r="S1124" s="16"/>
    </row>
    <row r="1125" spans="1:19" ht="13.2" hidden="1" x14ac:dyDescent="0.25">
      <c r="A1125" s="9"/>
      <c r="C1125" s="16"/>
      <c r="D1125" s="16"/>
      <c r="E1125" s="16"/>
      <c r="F1125" s="18"/>
      <c r="G1125" s="16"/>
      <c r="H1125" s="19"/>
      <c r="I1125" s="20"/>
      <c r="J1125" s="20"/>
      <c r="K1125" s="20"/>
      <c r="L1125" s="16"/>
      <c r="N1125" s="1"/>
      <c r="O1125" s="18"/>
      <c r="P1125" s="16"/>
      <c r="Q1125" s="16"/>
      <c r="R1125" s="16"/>
      <c r="S1125" s="16"/>
    </row>
    <row r="1126" spans="1:19" ht="13.2" hidden="1" x14ac:dyDescent="0.25">
      <c r="A1126" s="9"/>
      <c r="C1126" s="16"/>
      <c r="D1126" s="16"/>
      <c r="E1126" s="16"/>
      <c r="F1126" s="18"/>
      <c r="G1126" s="16"/>
      <c r="H1126" s="19"/>
      <c r="I1126" s="20"/>
      <c r="J1126" s="20"/>
      <c r="K1126" s="20"/>
      <c r="L1126" s="16"/>
      <c r="N1126" s="1"/>
      <c r="O1126" s="18"/>
      <c r="P1126" s="16"/>
      <c r="Q1126" s="16"/>
      <c r="R1126" s="16"/>
      <c r="S1126" s="16"/>
    </row>
    <row r="1127" spans="1:19" ht="13.2" hidden="1" x14ac:dyDescent="0.25">
      <c r="A1127" s="9"/>
      <c r="C1127" s="16"/>
      <c r="D1127" s="16"/>
      <c r="E1127" s="16"/>
      <c r="F1127" s="18"/>
      <c r="G1127" s="16"/>
      <c r="H1127" s="19"/>
      <c r="I1127" s="20"/>
      <c r="J1127" s="20"/>
      <c r="K1127" s="20"/>
      <c r="L1127" s="16"/>
      <c r="N1127" s="1"/>
      <c r="O1127" s="18"/>
      <c r="P1127" s="16"/>
      <c r="Q1127" s="16"/>
      <c r="R1127" s="16"/>
      <c r="S1127" s="16"/>
    </row>
    <row r="1128" spans="1:19" ht="13.2" hidden="1" x14ac:dyDescent="0.25">
      <c r="A1128" s="9"/>
      <c r="C1128" s="16"/>
      <c r="D1128" s="16"/>
      <c r="E1128" s="16"/>
      <c r="F1128" s="18"/>
      <c r="G1128" s="16"/>
      <c r="H1128" s="19"/>
      <c r="I1128" s="20"/>
      <c r="J1128" s="20"/>
      <c r="K1128" s="20"/>
      <c r="L1128" s="16"/>
      <c r="N1128" s="1"/>
      <c r="O1128" s="18"/>
      <c r="P1128" s="16"/>
      <c r="Q1128" s="16"/>
      <c r="R1128" s="16"/>
      <c r="S1128" s="16"/>
    </row>
    <row r="1129" spans="1:19" ht="13.2" hidden="1" x14ac:dyDescent="0.25">
      <c r="A1129" s="9"/>
      <c r="C1129" s="16"/>
      <c r="D1129" s="16"/>
      <c r="E1129" s="16"/>
      <c r="F1129" s="18"/>
      <c r="G1129" s="16"/>
      <c r="H1129" s="19"/>
      <c r="I1129" s="20"/>
      <c r="J1129" s="20"/>
      <c r="K1129" s="20"/>
      <c r="L1129" s="16"/>
      <c r="N1129" s="1"/>
      <c r="O1129" s="18"/>
      <c r="P1129" s="16"/>
      <c r="Q1129" s="16"/>
      <c r="R1129" s="16"/>
      <c r="S1129" s="16"/>
    </row>
    <row r="1130" spans="1:19" ht="13.2" hidden="1" x14ac:dyDescent="0.25">
      <c r="A1130" s="9"/>
      <c r="C1130" s="16"/>
      <c r="D1130" s="16"/>
      <c r="E1130" s="16"/>
      <c r="F1130" s="18"/>
      <c r="G1130" s="16"/>
      <c r="H1130" s="19"/>
      <c r="I1130" s="20"/>
      <c r="J1130" s="20"/>
      <c r="K1130" s="20"/>
      <c r="L1130" s="16"/>
      <c r="N1130" s="1"/>
      <c r="O1130" s="18"/>
      <c r="P1130" s="16"/>
      <c r="Q1130" s="16"/>
      <c r="R1130" s="16"/>
      <c r="S1130" s="16"/>
    </row>
    <row r="1131" spans="1:19" ht="13.2" hidden="1" x14ac:dyDescent="0.25">
      <c r="A1131" s="9"/>
      <c r="C1131" s="16"/>
      <c r="D1131" s="16"/>
      <c r="E1131" s="16"/>
      <c r="F1131" s="18"/>
      <c r="G1131" s="16"/>
      <c r="H1131" s="19"/>
      <c r="I1131" s="20"/>
      <c r="J1131" s="20"/>
      <c r="K1131" s="20"/>
      <c r="L1131" s="16"/>
      <c r="N1131" s="1"/>
      <c r="O1131" s="18"/>
      <c r="P1131" s="16"/>
      <c r="Q1131" s="16"/>
      <c r="R1131" s="16"/>
      <c r="S1131" s="16"/>
    </row>
    <row r="1132" spans="1:19" ht="13.2" hidden="1" x14ac:dyDescent="0.25">
      <c r="A1132" s="9"/>
      <c r="C1132" s="16"/>
      <c r="D1132" s="16"/>
      <c r="E1132" s="16"/>
      <c r="F1132" s="18"/>
      <c r="G1132" s="16"/>
      <c r="H1132" s="19"/>
      <c r="I1132" s="20"/>
      <c r="J1132" s="20"/>
      <c r="K1132" s="20"/>
      <c r="L1132" s="16"/>
      <c r="N1132" s="1"/>
      <c r="O1132" s="18"/>
      <c r="P1132" s="16"/>
      <c r="Q1132" s="16"/>
      <c r="R1132" s="16"/>
      <c r="S1132" s="16"/>
    </row>
    <row r="1133" spans="1:19" ht="13.2" hidden="1" x14ac:dyDescent="0.25">
      <c r="A1133" s="9"/>
      <c r="C1133" s="16"/>
      <c r="D1133" s="16"/>
      <c r="E1133" s="16"/>
      <c r="F1133" s="18"/>
      <c r="G1133" s="16"/>
      <c r="H1133" s="19"/>
      <c r="I1133" s="20"/>
      <c r="J1133" s="20"/>
      <c r="K1133" s="20"/>
      <c r="L1133" s="16"/>
      <c r="N1133" s="1"/>
      <c r="O1133" s="18"/>
      <c r="P1133" s="16"/>
      <c r="Q1133" s="16"/>
      <c r="R1133" s="16"/>
      <c r="S1133" s="16"/>
    </row>
    <row r="1134" spans="1:19" ht="13.2" hidden="1" x14ac:dyDescent="0.25">
      <c r="A1134" s="9"/>
      <c r="C1134" s="16"/>
      <c r="D1134" s="16"/>
      <c r="E1134" s="16"/>
      <c r="F1134" s="18"/>
      <c r="G1134" s="16"/>
      <c r="H1134" s="19"/>
      <c r="I1134" s="20"/>
      <c r="J1134" s="20"/>
      <c r="K1134" s="20"/>
      <c r="L1134" s="16"/>
      <c r="N1134" s="1"/>
      <c r="O1134" s="18"/>
      <c r="P1134" s="16"/>
      <c r="Q1134" s="16"/>
      <c r="R1134" s="16"/>
      <c r="S1134" s="16"/>
    </row>
    <row r="1135" spans="1:19" ht="13.2" hidden="1" x14ac:dyDescent="0.25">
      <c r="A1135" s="9"/>
      <c r="C1135" s="16"/>
      <c r="D1135" s="16"/>
      <c r="E1135" s="16"/>
      <c r="F1135" s="18"/>
      <c r="G1135" s="16"/>
      <c r="H1135" s="19"/>
      <c r="I1135" s="20"/>
      <c r="J1135" s="20"/>
      <c r="K1135" s="20"/>
      <c r="L1135" s="16"/>
      <c r="N1135" s="1"/>
      <c r="O1135" s="18"/>
      <c r="P1135" s="16"/>
      <c r="Q1135" s="16"/>
      <c r="R1135" s="16"/>
      <c r="S1135" s="16"/>
    </row>
    <row r="1136" spans="1:19" ht="13.2" hidden="1" x14ac:dyDescent="0.25">
      <c r="A1136" s="9"/>
      <c r="C1136" s="16"/>
      <c r="D1136" s="16"/>
      <c r="E1136" s="16"/>
      <c r="F1136" s="18"/>
      <c r="G1136" s="16"/>
      <c r="H1136" s="19"/>
      <c r="I1136" s="20"/>
      <c r="J1136" s="20"/>
      <c r="K1136" s="20"/>
      <c r="L1136" s="16"/>
      <c r="N1136" s="1"/>
      <c r="O1136" s="18"/>
      <c r="P1136" s="16"/>
      <c r="Q1136" s="16"/>
      <c r="R1136" s="16"/>
      <c r="S1136" s="16"/>
    </row>
    <row r="1137" spans="1:19" ht="13.2" hidden="1" x14ac:dyDescent="0.25">
      <c r="A1137" s="9"/>
      <c r="C1137" s="16"/>
      <c r="D1137" s="16"/>
      <c r="E1137" s="16"/>
      <c r="F1137" s="18"/>
      <c r="G1137" s="16"/>
      <c r="H1137" s="19"/>
      <c r="I1137" s="20"/>
      <c r="J1137" s="20"/>
      <c r="K1137" s="20"/>
      <c r="L1137" s="16"/>
      <c r="N1137" s="1"/>
      <c r="O1137" s="18"/>
      <c r="P1137" s="16"/>
      <c r="Q1137" s="16"/>
      <c r="R1137" s="16"/>
      <c r="S1137" s="16"/>
    </row>
    <row r="1138" spans="1:19" ht="13.2" hidden="1" x14ac:dyDescent="0.25">
      <c r="A1138" s="9"/>
      <c r="C1138" s="16"/>
      <c r="D1138" s="16"/>
      <c r="E1138" s="16"/>
      <c r="F1138" s="18"/>
      <c r="G1138" s="16"/>
      <c r="H1138" s="19"/>
      <c r="I1138" s="20"/>
      <c r="J1138" s="20"/>
      <c r="K1138" s="20"/>
      <c r="L1138" s="16"/>
      <c r="N1138" s="1"/>
      <c r="O1138" s="18"/>
      <c r="P1138" s="16"/>
      <c r="Q1138" s="16"/>
      <c r="R1138" s="16"/>
      <c r="S1138" s="16"/>
    </row>
    <row r="1139" spans="1:19" ht="13.2" hidden="1" x14ac:dyDescent="0.25">
      <c r="A1139" s="9"/>
      <c r="C1139" s="16"/>
      <c r="D1139" s="16"/>
      <c r="E1139" s="16"/>
      <c r="F1139" s="18"/>
      <c r="G1139" s="16"/>
      <c r="H1139" s="19"/>
      <c r="I1139" s="20"/>
      <c r="J1139" s="20"/>
      <c r="K1139" s="20"/>
      <c r="L1139" s="16"/>
      <c r="N1139" s="1"/>
      <c r="O1139" s="18"/>
      <c r="P1139" s="16"/>
      <c r="Q1139" s="16"/>
      <c r="R1139" s="16"/>
      <c r="S1139" s="16"/>
    </row>
    <row r="1140" spans="1:19" ht="13.2" hidden="1" x14ac:dyDescent="0.25">
      <c r="A1140" s="9"/>
      <c r="C1140" s="16"/>
      <c r="D1140" s="16"/>
      <c r="E1140" s="16"/>
      <c r="F1140" s="18"/>
      <c r="G1140" s="16"/>
      <c r="H1140" s="19"/>
      <c r="I1140" s="20"/>
      <c r="J1140" s="20"/>
      <c r="K1140" s="20"/>
      <c r="L1140" s="16"/>
      <c r="N1140" s="1"/>
      <c r="O1140" s="18"/>
      <c r="P1140" s="16"/>
      <c r="Q1140" s="16"/>
      <c r="R1140" s="16"/>
      <c r="S1140" s="16"/>
    </row>
    <row r="1141" spans="1:19" ht="13.2" hidden="1" x14ac:dyDescent="0.25">
      <c r="A1141" s="9"/>
      <c r="C1141" s="16"/>
      <c r="D1141" s="16"/>
      <c r="E1141" s="16"/>
      <c r="F1141" s="18"/>
      <c r="G1141" s="16"/>
      <c r="H1141" s="19"/>
      <c r="I1141" s="20"/>
      <c r="J1141" s="20"/>
      <c r="K1141" s="20"/>
      <c r="L1141" s="16"/>
      <c r="N1141" s="1"/>
      <c r="O1141" s="18"/>
      <c r="P1141" s="16"/>
      <c r="Q1141" s="16"/>
      <c r="R1141" s="16"/>
      <c r="S1141" s="16"/>
    </row>
    <row r="1142" spans="1:19" ht="13.2" hidden="1" x14ac:dyDescent="0.25">
      <c r="A1142" s="9"/>
      <c r="C1142" s="16"/>
      <c r="D1142" s="16"/>
      <c r="E1142" s="16"/>
      <c r="F1142" s="18"/>
      <c r="G1142" s="16"/>
      <c r="H1142" s="19"/>
      <c r="I1142" s="20"/>
      <c r="J1142" s="20"/>
      <c r="K1142" s="20"/>
      <c r="L1142" s="16"/>
      <c r="N1142" s="1"/>
      <c r="O1142" s="18"/>
      <c r="P1142" s="16"/>
      <c r="Q1142" s="16"/>
      <c r="R1142" s="16"/>
      <c r="S1142" s="16"/>
    </row>
    <row r="1143" spans="1:19" ht="13.2" hidden="1" x14ac:dyDescent="0.25">
      <c r="A1143" s="9"/>
      <c r="C1143" s="16"/>
      <c r="D1143" s="16"/>
      <c r="E1143" s="16"/>
      <c r="F1143" s="18"/>
      <c r="G1143" s="16"/>
      <c r="H1143" s="19"/>
      <c r="I1143" s="20"/>
      <c r="J1143" s="20"/>
      <c r="K1143" s="20"/>
      <c r="L1143" s="16"/>
      <c r="N1143" s="1"/>
      <c r="O1143" s="18"/>
      <c r="P1143" s="16"/>
      <c r="Q1143" s="16"/>
      <c r="R1143" s="16"/>
      <c r="S1143" s="16"/>
    </row>
    <row r="1144" spans="1:19" ht="13.2" hidden="1" x14ac:dyDescent="0.25">
      <c r="A1144" s="9"/>
      <c r="C1144" s="16"/>
      <c r="D1144" s="16"/>
      <c r="E1144" s="16"/>
      <c r="F1144" s="18"/>
      <c r="G1144" s="16"/>
      <c r="H1144" s="19"/>
      <c r="I1144" s="20"/>
      <c r="J1144" s="20"/>
      <c r="K1144" s="20"/>
      <c r="L1144" s="16"/>
      <c r="N1144" s="1"/>
      <c r="O1144" s="18"/>
      <c r="P1144" s="16"/>
      <c r="Q1144" s="16"/>
      <c r="R1144" s="16"/>
      <c r="S1144" s="16"/>
    </row>
    <row r="1145" spans="1:19" ht="13.2" hidden="1" x14ac:dyDescent="0.25">
      <c r="A1145" s="9"/>
      <c r="C1145" s="16"/>
      <c r="D1145" s="16"/>
      <c r="E1145" s="16"/>
      <c r="F1145" s="18"/>
      <c r="G1145" s="16"/>
      <c r="H1145" s="19"/>
      <c r="I1145" s="20"/>
      <c r="J1145" s="20"/>
      <c r="K1145" s="20"/>
      <c r="L1145" s="16"/>
      <c r="N1145" s="1"/>
      <c r="O1145" s="18"/>
      <c r="P1145" s="16"/>
      <c r="Q1145" s="16"/>
      <c r="R1145" s="16"/>
      <c r="S1145" s="16"/>
    </row>
    <row r="1146" spans="1:19" ht="13.2" hidden="1" x14ac:dyDescent="0.25">
      <c r="A1146" s="9"/>
      <c r="C1146" s="16"/>
      <c r="D1146" s="16"/>
      <c r="E1146" s="16"/>
      <c r="F1146" s="18"/>
      <c r="G1146" s="16"/>
      <c r="H1146" s="19"/>
      <c r="I1146" s="20"/>
      <c r="J1146" s="20"/>
      <c r="K1146" s="20"/>
      <c r="L1146" s="16"/>
      <c r="N1146" s="1"/>
      <c r="O1146" s="18"/>
      <c r="P1146" s="16"/>
      <c r="Q1146" s="16"/>
      <c r="R1146" s="16"/>
      <c r="S1146" s="16"/>
    </row>
    <row r="1147" spans="1:19" ht="13.2" hidden="1" x14ac:dyDescent="0.25">
      <c r="A1147" s="9"/>
      <c r="C1147" s="16"/>
      <c r="D1147" s="16"/>
      <c r="E1147" s="16"/>
      <c r="F1147" s="18"/>
      <c r="G1147" s="16"/>
      <c r="H1147" s="19"/>
      <c r="I1147" s="20"/>
      <c r="J1147" s="20"/>
      <c r="K1147" s="20"/>
      <c r="L1147" s="16"/>
      <c r="N1147" s="1"/>
      <c r="O1147" s="18"/>
      <c r="P1147" s="16"/>
      <c r="Q1147" s="16"/>
      <c r="R1147" s="16"/>
      <c r="S1147" s="16"/>
    </row>
    <row r="1148" spans="1:19" ht="13.2" hidden="1" x14ac:dyDescent="0.25">
      <c r="A1148" s="9"/>
      <c r="C1148" s="16"/>
      <c r="D1148" s="16"/>
      <c r="E1148" s="16"/>
      <c r="F1148" s="18"/>
      <c r="G1148" s="16"/>
      <c r="H1148" s="19"/>
      <c r="I1148" s="20"/>
      <c r="J1148" s="20"/>
      <c r="K1148" s="20"/>
      <c r="L1148" s="16"/>
      <c r="N1148" s="1"/>
      <c r="O1148" s="18"/>
      <c r="P1148" s="16"/>
      <c r="Q1148" s="16"/>
      <c r="R1148" s="16"/>
      <c r="S1148" s="16"/>
    </row>
    <row r="1149" spans="1:19" ht="13.2" hidden="1" x14ac:dyDescent="0.25">
      <c r="A1149" s="9"/>
      <c r="C1149" s="16"/>
      <c r="D1149" s="16"/>
      <c r="E1149" s="16"/>
      <c r="F1149" s="18"/>
      <c r="G1149" s="16"/>
      <c r="H1149" s="19"/>
      <c r="I1149" s="20"/>
      <c r="J1149" s="20"/>
      <c r="K1149" s="20"/>
      <c r="L1149" s="16"/>
      <c r="N1149" s="1"/>
      <c r="O1149" s="18"/>
      <c r="P1149" s="16"/>
      <c r="Q1149" s="16"/>
      <c r="R1149" s="16"/>
      <c r="S1149" s="16"/>
    </row>
    <row r="1150" spans="1:19" ht="13.2" hidden="1" x14ac:dyDescent="0.25">
      <c r="A1150" s="9"/>
      <c r="C1150" s="16"/>
      <c r="D1150" s="16"/>
      <c r="E1150" s="16"/>
      <c r="F1150" s="18"/>
      <c r="G1150" s="16"/>
      <c r="H1150" s="19"/>
      <c r="I1150" s="20"/>
      <c r="J1150" s="20"/>
      <c r="K1150" s="20"/>
      <c r="L1150" s="16"/>
      <c r="N1150" s="1"/>
      <c r="O1150" s="18"/>
      <c r="P1150" s="16"/>
      <c r="Q1150" s="16"/>
      <c r="R1150" s="16"/>
      <c r="S1150" s="16"/>
    </row>
    <row r="1151" spans="1:19" ht="13.2" hidden="1" x14ac:dyDescent="0.25">
      <c r="A1151" s="9"/>
      <c r="C1151" s="16"/>
      <c r="D1151" s="16"/>
      <c r="E1151" s="16"/>
      <c r="F1151" s="18"/>
      <c r="G1151" s="16"/>
      <c r="H1151" s="19"/>
      <c r="I1151" s="20"/>
      <c r="J1151" s="20"/>
      <c r="K1151" s="20"/>
      <c r="L1151" s="16"/>
      <c r="N1151" s="1"/>
      <c r="O1151" s="18"/>
      <c r="P1151" s="16"/>
      <c r="Q1151" s="16"/>
      <c r="R1151" s="16"/>
      <c r="S1151" s="16"/>
    </row>
    <row r="1152" spans="1:19" ht="13.2" hidden="1" x14ac:dyDescent="0.25">
      <c r="A1152" s="9"/>
      <c r="C1152" s="16"/>
      <c r="D1152" s="16"/>
      <c r="E1152" s="16"/>
      <c r="F1152" s="18"/>
      <c r="G1152" s="16"/>
      <c r="H1152" s="19"/>
      <c r="I1152" s="20"/>
      <c r="J1152" s="20"/>
      <c r="K1152" s="20"/>
      <c r="L1152" s="16"/>
      <c r="N1152" s="1"/>
      <c r="O1152" s="18"/>
      <c r="P1152" s="16"/>
      <c r="Q1152" s="16"/>
      <c r="R1152" s="16"/>
      <c r="S1152" s="16"/>
    </row>
    <row r="1153" spans="1:19" ht="13.2" hidden="1" x14ac:dyDescent="0.25">
      <c r="A1153" s="9"/>
      <c r="C1153" s="16"/>
      <c r="D1153" s="16"/>
      <c r="E1153" s="16"/>
      <c r="F1153" s="18"/>
      <c r="G1153" s="16"/>
      <c r="H1153" s="19"/>
      <c r="I1153" s="20"/>
      <c r="J1153" s="20"/>
      <c r="K1153" s="20"/>
      <c r="L1153" s="16"/>
      <c r="N1153" s="1"/>
      <c r="O1153" s="18"/>
      <c r="P1153" s="16"/>
      <c r="Q1153" s="16"/>
      <c r="R1153" s="16"/>
      <c r="S1153" s="16"/>
    </row>
    <row r="1154" spans="1:19" ht="13.2" hidden="1" x14ac:dyDescent="0.25">
      <c r="A1154" s="9"/>
      <c r="C1154" s="16"/>
      <c r="D1154" s="16"/>
      <c r="E1154" s="16"/>
      <c r="F1154" s="18"/>
      <c r="G1154" s="16"/>
      <c r="H1154" s="19"/>
      <c r="I1154" s="20"/>
      <c r="J1154" s="20"/>
      <c r="K1154" s="20"/>
      <c r="L1154" s="16"/>
      <c r="N1154" s="1"/>
      <c r="O1154" s="18"/>
      <c r="P1154" s="16"/>
      <c r="Q1154" s="16"/>
      <c r="R1154" s="16"/>
      <c r="S1154" s="16"/>
    </row>
    <row r="1155" spans="1:19" ht="13.2" hidden="1" x14ac:dyDescent="0.25">
      <c r="A1155" s="9"/>
      <c r="C1155" s="16"/>
      <c r="D1155" s="16"/>
      <c r="E1155" s="16"/>
      <c r="F1155" s="18"/>
      <c r="G1155" s="16"/>
      <c r="H1155" s="19"/>
      <c r="I1155" s="20"/>
      <c r="J1155" s="20"/>
      <c r="K1155" s="20"/>
      <c r="L1155" s="16"/>
      <c r="N1155" s="1"/>
      <c r="O1155" s="18"/>
      <c r="P1155" s="16"/>
      <c r="Q1155" s="16"/>
      <c r="R1155" s="16"/>
      <c r="S1155" s="16"/>
    </row>
    <row r="1156" spans="1:19" ht="13.2" hidden="1" x14ac:dyDescent="0.25">
      <c r="A1156" s="9"/>
      <c r="C1156" s="16"/>
      <c r="D1156" s="16"/>
      <c r="E1156" s="16"/>
      <c r="F1156" s="18"/>
      <c r="G1156" s="16"/>
      <c r="H1156" s="19"/>
      <c r="I1156" s="20"/>
      <c r="J1156" s="20"/>
      <c r="K1156" s="20"/>
      <c r="L1156" s="16"/>
      <c r="N1156" s="1"/>
      <c r="O1156" s="18"/>
      <c r="P1156" s="16"/>
      <c r="Q1156" s="16"/>
      <c r="R1156" s="16"/>
      <c r="S1156" s="16"/>
    </row>
    <row r="1157" spans="1:19" ht="13.2" hidden="1" x14ac:dyDescent="0.25">
      <c r="A1157" s="9"/>
      <c r="C1157" s="16"/>
      <c r="D1157" s="16"/>
      <c r="E1157" s="16"/>
      <c r="F1157" s="18"/>
      <c r="G1157" s="16"/>
      <c r="H1157" s="19"/>
      <c r="I1157" s="20"/>
      <c r="J1157" s="20"/>
      <c r="K1157" s="20"/>
      <c r="L1157" s="16"/>
      <c r="N1157" s="1"/>
      <c r="O1157" s="18"/>
      <c r="P1157" s="16"/>
      <c r="Q1157" s="16"/>
      <c r="R1157" s="16"/>
      <c r="S1157" s="16"/>
    </row>
    <row r="1158" spans="1:19" ht="13.2" hidden="1" x14ac:dyDescent="0.25">
      <c r="A1158" s="9"/>
      <c r="C1158" s="16"/>
      <c r="D1158" s="16"/>
      <c r="E1158" s="16"/>
      <c r="F1158" s="18"/>
      <c r="G1158" s="16"/>
      <c r="H1158" s="19"/>
      <c r="I1158" s="20"/>
      <c r="J1158" s="20"/>
      <c r="K1158" s="20"/>
      <c r="L1158" s="16"/>
      <c r="N1158" s="1"/>
      <c r="O1158" s="18"/>
      <c r="P1158" s="16"/>
      <c r="Q1158" s="16"/>
      <c r="R1158" s="16"/>
      <c r="S1158" s="16"/>
    </row>
    <row r="1159" spans="1:19" ht="13.2" hidden="1" x14ac:dyDescent="0.25">
      <c r="A1159" s="9"/>
      <c r="C1159" s="16"/>
      <c r="D1159" s="16"/>
      <c r="E1159" s="16"/>
      <c r="F1159" s="18"/>
      <c r="G1159" s="16"/>
      <c r="H1159" s="19"/>
      <c r="I1159" s="20"/>
      <c r="J1159" s="20"/>
      <c r="K1159" s="20"/>
      <c r="L1159" s="16"/>
      <c r="N1159" s="1"/>
      <c r="O1159" s="18"/>
      <c r="P1159" s="16"/>
      <c r="Q1159" s="16"/>
      <c r="R1159" s="16"/>
      <c r="S1159" s="16"/>
    </row>
    <row r="1160" spans="1:19" ht="13.2" hidden="1" x14ac:dyDescent="0.25">
      <c r="A1160" s="9"/>
      <c r="C1160" s="16"/>
      <c r="D1160" s="16"/>
      <c r="E1160" s="16"/>
      <c r="F1160" s="18"/>
      <c r="G1160" s="16"/>
      <c r="H1160" s="19"/>
      <c r="I1160" s="20"/>
      <c r="J1160" s="20"/>
      <c r="K1160" s="20"/>
      <c r="L1160" s="16"/>
      <c r="N1160" s="1"/>
      <c r="O1160" s="18"/>
      <c r="P1160" s="16"/>
      <c r="Q1160" s="16"/>
      <c r="R1160" s="16"/>
      <c r="S1160" s="16"/>
    </row>
    <row r="1161" spans="1:19" ht="13.2" hidden="1" x14ac:dyDescent="0.25">
      <c r="A1161" s="9"/>
      <c r="C1161" s="16"/>
      <c r="D1161" s="16"/>
      <c r="E1161" s="16"/>
      <c r="F1161" s="18"/>
      <c r="G1161" s="16"/>
      <c r="H1161" s="19"/>
      <c r="I1161" s="20"/>
      <c r="J1161" s="20"/>
      <c r="K1161" s="20"/>
      <c r="L1161" s="16"/>
      <c r="N1161" s="1"/>
      <c r="O1161" s="18"/>
      <c r="P1161" s="16"/>
      <c r="Q1161" s="16"/>
      <c r="R1161" s="16"/>
      <c r="S1161" s="16"/>
    </row>
    <row r="1162" spans="1:19" ht="13.2" hidden="1" x14ac:dyDescent="0.25">
      <c r="A1162" s="9"/>
      <c r="C1162" s="16"/>
      <c r="D1162" s="16"/>
      <c r="E1162" s="16"/>
      <c r="F1162" s="18"/>
      <c r="G1162" s="16"/>
      <c r="H1162" s="19"/>
      <c r="I1162" s="20"/>
      <c r="J1162" s="20"/>
      <c r="K1162" s="20"/>
      <c r="L1162" s="16"/>
      <c r="N1162" s="1"/>
      <c r="O1162" s="18"/>
      <c r="P1162" s="16"/>
      <c r="Q1162" s="16"/>
      <c r="R1162" s="16"/>
      <c r="S1162" s="16"/>
    </row>
    <row r="1163" spans="1:19" ht="13.2" hidden="1" x14ac:dyDescent="0.25">
      <c r="A1163" s="9"/>
      <c r="C1163" s="16"/>
      <c r="D1163" s="16"/>
      <c r="E1163" s="16"/>
      <c r="F1163" s="18"/>
      <c r="G1163" s="16"/>
      <c r="H1163" s="19"/>
      <c r="I1163" s="20"/>
      <c r="J1163" s="20"/>
      <c r="K1163" s="20"/>
      <c r="L1163" s="16"/>
      <c r="N1163" s="1"/>
      <c r="O1163" s="18"/>
      <c r="P1163" s="16"/>
      <c r="Q1163" s="16"/>
      <c r="R1163" s="16"/>
      <c r="S1163" s="16"/>
    </row>
    <row r="1164" spans="1:19" ht="13.2" hidden="1" x14ac:dyDescent="0.25">
      <c r="A1164" s="9"/>
      <c r="C1164" s="16"/>
      <c r="D1164" s="16"/>
      <c r="E1164" s="16"/>
      <c r="F1164" s="18"/>
      <c r="G1164" s="16"/>
      <c r="H1164" s="19"/>
      <c r="I1164" s="20"/>
      <c r="J1164" s="20"/>
      <c r="K1164" s="20"/>
      <c r="L1164" s="16"/>
      <c r="N1164" s="1"/>
      <c r="O1164" s="18"/>
      <c r="P1164" s="16"/>
      <c r="Q1164" s="16"/>
      <c r="R1164" s="16"/>
      <c r="S1164" s="16"/>
    </row>
    <row r="1165" spans="1:19" ht="13.2" hidden="1" x14ac:dyDescent="0.25">
      <c r="A1165" s="9"/>
      <c r="C1165" s="16"/>
      <c r="D1165" s="16"/>
      <c r="E1165" s="16"/>
      <c r="F1165" s="18"/>
      <c r="G1165" s="16"/>
      <c r="H1165" s="19"/>
      <c r="I1165" s="20"/>
      <c r="J1165" s="20"/>
      <c r="K1165" s="20"/>
      <c r="L1165" s="16"/>
      <c r="N1165" s="1"/>
      <c r="O1165" s="18"/>
      <c r="P1165" s="16"/>
      <c r="Q1165" s="16"/>
      <c r="R1165" s="16"/>
      <c r="S1165" s="16"/>
    </row>
    <row r="1166" spans="1:19" ht="13.2" hidden="1" x14ac:dyDescent="0.25">
      <c r="A1166" s="9"/>
      <c r="C1166" s="16"/>
      <c r="D1166" s="16"/>
      <c r="E1166" s="16"/>
      <c r="F1166" s="18"/>
      <c r="G1166" s="16"/>
      <c r="H1166" s="19"/>
      <c r="I1166" s="20"/>
      <c r="J1166" s="20"/>
      <c r="K1166" s="20"/>
      <c r="L1166" s="16"/>
      <c r="N1166" s="1"/>
      <c r="O1166" s="18"/>
      <c r="P1166" s="16"/>
      <c r="Q1166" s="16"/>
      <c r="R1166" s="16"/>
      <c r="S1166" s="16"/>
    </row>
    <row r="1167" spans="1:19" ht="13.2" hidden="1" x14ac:dyDescent="0.25">
      <c r="A1167" s="9"/>
      <c r="C1167" s="16"/>
      <c r="D1167" s="16"/>
      <c r="E1167" s="16"/>
      <c r="F1167" s="18"/>
      <c r="G1167" s="16"/>
      <c r="H1167" s="19"/>
      <c r="I1167" s="20"/>
      <c r="J1167" s="20"/>
      <c r="K1167" s="20"/>
      <c r="L1167" s="16"/>
      <c r="N1167" s="1"/>
      <c r="O1167" s="18"/>
      <c r="P1167" s="16"/>
      <c r="Q1167" s="16"/>
      <c r="R1167" s="16"/>
      <c r="S1167" s="16"/>
    </row>
    <row r="1168" spans="1:19" ht="13.2" hidden="1" x14ac:dyDescent="0.25">
      <c r="A1168" s="9"/>
      <c r="C1168" s="16"/>
      <c r="D1168" s="16"/>
      <c r="E1168" s="16"/>
      <c r="F1168" s="18"/>
      <c r="G1168" s="16"/>
      <c r="H1168" s="19"/>
      <c r="I1168" s="20"/>
      <c r="J1168" s="20"/>
      <c r="K1168" s="20"/>
      <c r="L1168" s="16"/>
      <c r="N1168" s="1"/>
      <c r="O1168" s="18"/>
      <c r="P1168" s="16"/>
      <c r="Q1168" s="16"/>
      <c r="R1168" s="16"/>
      <c r="S1168" s="16"/>
    </row>
    <row r="1169" spans="1:19" ht="13.2" hidden="1" x14ac:dyDescent="0.25">
      <c r="A1169" s="9"/>
      <c r="C1169" s="16"/>
      <c r="D1169" s="16"/>
      <c r="E1169" s="16"/>
      <c r="F1169" s="18"/>
      <c r="G1169" s="16"/>
      <c r="H1169" s="19"/>
      <c r="I1169" s="20"/>
      <c r="J1169" s="20"/>
      <c r="K1169" s="20"/>
      <c r="L1169" s="16"/>
      <c r="N1169" s="1"/>
      <c r="O1169" s="18"/>
      <c r="P1169" s="16"/>
      <c r="Q1169" s="16"/>
      <c r="R1169" s="16"/>
      <c r="S1169" s="16"/>
    </row>
    <row r="1170" spans="1:19" ht="13.2" hidden="1" x14ac:dyDescent="0.25">
      <c r="A1170" s="9"/>
      <c r="C1170" s="16"/>
      <c r="D1170" s="16"/>
      <c r="E1170" s="16"/>
      <c r="F1170" s="18"/>
      <c r="G1170" s="16"/>
      <c r="H1170" s="19"/>
      <c r="I1170" s="20"/>
      <c r="J1170" s="20"/>
      <c r="K1170" s="20"/>
      <c r="L1170" s="16"/>
      <c r="N1170" s="1"/>
      <c r="O1170" s="18"/>
      <c r="P1170" s="16"/>
      <c r="Q1170" s="16"/>
      <c r="R1170" s="16"/>
      <c r="S1170" s="16"/>
    </row>
    <row r="1171" spans="1:19" ht="13.2" hidden="1" x14ac:dyDescent="0.25">
      <c r="A1171" s="9"/>
      <c r="C1171" s="16"/>
      <c r="D1171" s="16"/>
      <c r="E1171" s="16"/>
      <c r="F1171" s="18"/>
      <c r="G1171" s="16"/>
      <c r="H1171" s="19"/>
      <c r="I1171" s="20"/>
      <c r="J1171" s="20"/>
      <c r="K1171" s="20"/>
      <c r="L1171" s="16"/>
      <c r="N1171" s="1"/>
      <c r="O1171" s="18"/>
      <c r="P1171" s="16"/>
      <c r="Q1171" s="16"/>
      <c r="R1171" s="16"/>
      <c r="S1171" s="16"/>
    </row>
    <row r="1172" spans="1:19" ht="13.2" hidden="1" x14ac:dyDescent="0.25">
      <c r="A1172" s="9"/>
      <c r="C1172" s="16"/>
      <c r="D1172" s="16"/>
      <c r="E1172" s="16"/>
      <c r="F1172" s="18"/>
      <c r="G1172" s="16"/>
      <c r="H1172" s="19"/>
      <c r="I1172" s="20"/>
      <c r="J1172" s="20"/>
      <c r="K1172" s="20"/>
      <c r="L1172" s="16"/>
      <c r="N1172" s="1"/>
      <c r="O1172" s="18"/>
      <c r="P1172" s="16"/>
      <c r="Q1172" s="16"/>
      <c r="R1172" s="16"/>
      <c r="S1172" s="16"/>
    </row>
    <row r="1173" spans="1:19" ht="13.2" hidden="1" x14ac:dyDescent="0.25">
      <c r="A1173" s="9"/>
      <c r="C1173" s="16"/>
      <c r="D1173" s="16"/>
      <c r="E1173" s="16"/>
      <c r="F1173" s="18"/>
      <c r="G1173" s="16"/>
      <c r="H1173" s="19"/>
      <c r="I1173" s="20"/>
      <c r="J1173" s="20"/>
      <c r="K1173" s="20"/>
      <c r="L1173" s="16"/>
      <c r="N1173" s="1"/>
      <c r="O1173" s="18"/>
      <c r="P1173" s="16"/>
      <c r="Q1173" s="16"/>
      <c r="R1173" s="16"/>
      <c r="S1173" s="16"/>
    </row>
    <row r="1174" spans="1:19" ht="13.2" hidden="1" x14ac:dyDescent="0.25">
      <c r="A1174" s="9"/>
      <c r="C1174" s="16"/>
      <c r="D1174" s="16"/>
      <c r="E1174" s="16"/>
      <c r="F1174" s="18"/>
      <c r="G1174" s="16"/>
      <c r="H1174" s="19"/>
      <c r="I1174" s="20"/>
      <c r="J1174" s="20"/>
      <c r="K1174" s="20"/>
      <c r="L1174" s="16"/>
      <c r="N1174" s="1"/>
      <c r="O1174" s="18"/>
      <c r="P1174" s="16"/>
      <c r="Q1174" s="16"/>
      <c r="R1174" s="16"/>
      <c r="S1174" s="16"/>
    </row>
    <row r="1175" spans="1:19" ht="13.2" hidden="1" x14ac:dyDescent="0.25">
      <c r="A1175" s="9"/>
      <c r="C1175" s="16"/>
      <c r="D1175" s="16"/>
      <c r="E1175" s="16"/>
      <c r="F1175" s="18"/>
      <c r="G1175" s="16"/>
      <c r="H1175" s="19"/>
      <c r="I1175" s="20"/>
      <c r="J1175" s="20"/>
      <c r="K1175" s="20"/>
      <c r="L1175" s="16"/>
      <c r="N1175" s="1"/>
      <c r="O1175" s="18"/>
      <c r="P1175" s="16"/>
      <c r="Q1175" s="16"/>
      <c r="R1175" s="16"/>
      <c r="S1175" s="16"/>
    </row>
    <row r="1176" spans="1:19" ht="13.2" hidden="1" x14ac:dyDescent="0.25">
      <c r="A1176" s="9"/>
      <c r="C1176" s="16"/>
      <c r="D1176" s="16"/>
      <c r="E1176" s="16"/>
      <c r="F1176" s="18"/>
      <c r="G1176" s="16"/>
      <c r="H1176" s="19"/>
      <c r="I1176" s="20"/>
      <c r="J1176" s="20"/>
      <c r="K1176" s="20"/>
      <c r="L1176" s="16"/>
      <c r="N1176" s="1"/>
      <c r="O1176" s="18"/>
      <c r="P1176" s="16"/>
      <c r="Q1176" s="16"/>
      <c r="R1176" s="16"/>
      <c r="S1176" s="16"/>
    </row>
    <row r="1177" spans="1:19" ht="13.2" hidden="1" x14ac:dyDescent="0.25">
      <c r="A1177" s="9"/>
      <c r="C1177" s="16"/>
      <c r="D1177" s="16"/>
      <c r="E1177" s="16"/>
      <c r="F1177" s="18"/>
      <c r="G1177" s="16"/>
      <c r="H1177" s="19"/>
      <c r="I1177" s="20"/>
      <c r="J1177" s="20"/>
      <c r="K1177" s="20"/>
      <c r="L1177" s="16"/>
      <c r="N1177" s="1"/>
      <c r="O1177" s="18"/>
      <c r="P1177" s="16"/>
      <c r="Q1177" s="16"/>
      <c r="R1177" s="16"/>
      <c r="S1177" s="16"/>
    </row>
    <row r="1178" spans="1:19" ht="13.2" hidden="1" x14ac:dyDescent="0.25">
      <c r="A1178" s="9"/>
      <c r="C1178" s="16"/>
      <c r="D1178" s="16"/>
      <c r="E1178" s="16"/>
      <c r="F1178" s="18"/>
      <c r="G1178" s="16"/>
      <c r="H1178" s="19"/>
      <c r="I1178" s="20"/>
      <c r="J1178" s="20"/>
      <c r="K1178" s="20"/>
      <c r="L1178" s="16"/>
      <c r="N1178" s="1"/>
      <c r="O1178" s="18"/>
      <c r="P1178" s="16"/>
      <c r="Q1178" s="16"/>
      <c r="R1178" s="16"/>
      <c r="S1178" s="16"/>
    </row>
    <row r="1179" spans="1:19" ht="13.2" hidden="1" x14ac:dyDescent="0.25">
      <c r="A1179" s="9"/>
      <c r="C1179" s="16"/>
      <c r="D1179" s="16"/>
      <c r="E1179" s="16"/>
      <c r="F1179" s="18"/>
      <c r="G1179" s="16"/>
      <c r="H1179" s="19"/>
      <c r="I1179" s="20"/>
      <c r="J1179" s="20"/>
      <c r="K1179" s="20"/>
      <c r="L1179" s="16"/>
      <c r="N1179" s="1"/>
      <c r="O1179" s="18"/>
      <c r="P1179" s="16"/>
      <c r="Q1179" s="16"/>
      <c r="R1179" s="16"/>
      <c r="S1179" s="16"/>
    </row>
    <row r="1180" spans="1:19" ht="13.2" hidden="1" x14ac:dyDescent="0.25">
      <c r="A1180" s="9"/>
      <c r="C1180" s="16"/>
      <c r="D1180" s="16"/>
      <c r="E1180" s="16"/>
      <c r="F1180" s="18"/>
      <c r="G1180" s="16"/>
      <c r="H1180" s="19"/>
      <c r="I1180" s="20"/>
      <c r="J1180" s="20"/>
      <c r="K1180" s="20"/>
      <c r="L1180" s="16"/>
      <c r="N1180" s="1"/>
      <c r="O1180" s="18"/>
      <c r="P1180" s="16"/>
      <c r="Q1180" s="16"/>
      <c r="R1180" s="16"/>
      <c r="S1180" s="16"/>
    </row>
    <row r="1181" spans="1:19" ht="13.2" hidden="1" x14ac:dyDescent="0.25">
      <c r="A1181" s="9"/>
      <c r="C1181" s="16"/>
      <c r="D1181" s="16"/>
      <c r="E1181" s="16"/>
      <c r="F1181" s="18"/>
      <c r="G1181" s="16"/>
      <c r="H1181" s="19"/>
      <c r="I1181" s="20"/>
      <c r="J1181" s="20"/>
      <c r="K1181" s="20"/>
      <c r="L1181" s="16"/>
      <c r="N1181" s="1"/>
      <c r="O1181" s="18"/>
      <c r="P1181" s="16"/>
      <c r="Q1181" s="16"/>
      <c r="R1181" s="16"/>
      <c r="S1181" s="16"/>
    </row>
    <row r="1182" spans="1:19" ht="13.2" hidden="1" x14ac:dyDescent="0.25">
      <c r="A1182" s="9"/>
      <c r="C1182" s="16"/>
      <c r="D1182" s="16"/>
      <c r="E1182" s="16"/>
      <c r="F1182" s="18"/>
      <c r="G1182" s="16"/>
      <c r="H1182" s="19"/>
      <c r="I1182" s="20"/>
      <c r="J1182" s="20"/>
      <c r="K1182" s="20"/>
      <c r="L1182" s="16"/>
      <c r="N1182" s="1"/>
      <c r="O1182" s="18"/>
      <c r="P1182" s="16"/>
      <c r="Q1182" s="16"/>
      <c r="R1182" s="16"/>
      <c r="S1182" s="16"/>
    </row>
    <row r="1183" spans="1:19" ht="13.2" hidden="1" x14ac:dyDescent="0.25">
      <c r="A1183" s="9"/>
      <c r="C1183" s="16"/>
      <c r="D1183" s="16"/>
      <c r="E1183" s="16"/>
      <c r="F1183" s="18"/>
      <c r="G1183" s="16"/>
      <c r="H1183" s="19"/>
      <c r="I1183" s="20"/>
      <c r="J1183" s="20"/>
      <c r="K1183" s="20"/>
      <c r="L1183" s="16"/>
      <c r="N1183" s="1"/>
      <c r="O1183" s="18"/>
      <c r="P1183" s="16"/>
      <c r="Q1183" s="16"/>
      <c r="R1183" s="16"/>
      <c r="S1183" s="16"/>
    </row>
    <row r="1184" spans="1:19" ht="13.2" hidden="1" x14ac:dyDescent="0.25">
      <c r="A1184" s="9"/>
      <c r="C1184" s="16"/>
      <c r="D1184" s="16"/>
      <c r="E1184" s="16"/>
      <c r="F1184" s="18"/>
      <c r="G1184" s="16"/>
      <c r="H1184" s="19"/>
      <c r="I1184" s="20"/>
      <c r="J1184" s="20"/>
      <c r="K1184" s="20"/>
      <c r="L1184" s="16"/>
      <c r="N1184" s="1"/>
      <c r="O1184" s="18"/>
      <c r="P1184" s="16"/>
      <c r="Q1184" s="16"/>
      <c r="R1184" s="16"/>
      <c r="S1184" s="16"/>
    </row>
    <row r="1185" spans="1:19" ht="13.2" hidden="1" x14ac:dyDescent="0.25">
      <c r="A1185" s="9"/>
      <c r="C1185" s="16"/>
      <c r="D1185" s="16"/>
      <c r="E1185" s="16"/>
      <c r="F1185" s="18"/>
      <c r="G1185" s="16"/>
      <c r="H1185" s="19"/>
      <c r="I1185" s="20"/>
      <c r="J1185" s="20"/>
      <c r="K1185" s="20"/>
      <c r="L1185" s="16"/>
      <c r="N1185" s="1"/>
      <c r="O1185" s="18"/>
      <c r="P1185" s="16"/>
      <c r="Q1185" s="16"/>
      <c r="R1185" s="16"/>
      <c r="S1185" s="16"/>
    </row>
    <row r="1186" spans="1:19" ht="13.2" hidden="1" x14ac:dyDescent="0.25">
      <c r="A1186" s="9"/>
      <c r="C1186" s="16"/>
      <c r="D1186" s="16"/>
      <c r="E1186" s="16"/>
      <c r="F1186" s="18"/>
      <c r="G1186" s="16"/>
      <c r="H1186" s="19"/>
      <c r="I1186" s="20"/>
      <c r="J1186" s="20"/>
      <c r="K1186" s="20"/>
      <c r="L1186" s="16"/>
      <c r="N1186" s="1"/>
      <c r="O1186" s="18"/>
      <c r="P1186" s="16"/>
      <c r="Q1186" s="16"/>
      <c r="R1186" s="16"/>
      <c r="S1186" s="16"/>
    </row>
    <row r="1187" spans="1:19" ht="13.2" hidden="1" x14ac:dyDescent="0.25">
      <c r="A1187" s="9"/>
      <c r="C1187" s="16"/>
      <c r="D1187" s="16"/>
      <c r="E1187" s="16"/>
      <c r="F1187" s="18"/>
      <c r="G1187" s="16"/>
      <c r="H1187" s="19"/>
      <c r="I1187" s="20"/>
      <c r="J1187" s="20"/>
      <c r="K1187" s="20"/>
      <c r="L1187" s="16"/>
      <c r="N1187" s="1"/>
      <c r="O1187" s="18"/>
      <c r="P1187" s="16"/>
      <c r="Q1187" s="16"/>
      <c r="R1187" s="16"/>
      <c r="S1187" s="16"/>
    </row>
    <row r="1188" spans="1:19" ht="13.2" hidden="1" x14ac:dyDescent="0.25">
      <c r="A1188" s="9"/>
      <c r="C1188" s="16"/>
      <c r="D1188" s="16"/>
      <c r="E1188" s="16"/>
      <c r="F1188" s="18"/>
      <c r="G1188" s="16"/>
      <c r="H1188" s="19"/>
      <c r="I1188" s="20"/>
      <c r="J1188" s="20"/>
      <c r="K1188" s="20"/>
      <c r="L1188" s="16"/>
      <c r="N1188" s="1"/>
      <c r="O1188" s="18"/>
      <c r="P1188" s="16"/>
      <c r="Q1188" s="16"/>
      <c r="R1188" s="16"/>
      <c r="S1188" s="16"/>
    </row>
    <row r="1189" spans="1:19" ht="13.2" hidden="1" x14ac:dyDescent="0.25">
      <c r="A1189" s="9"/>
      <c r="C1189" s="16"/>
      <c r="D1189" s="16"/>
      <c r="E1189" s="16"/>
      <c r="F1189" s="18"/>
      <c r="G1189" s="16"/>
      <c r="H1189" s="19"/>
      <c r="I1189" s="20"/>
      <c r="J1189" s="20"/>
      <c r="K1189" s="20"/>
      <c r="L1189" s="16"/>
      <c r="N1189" s="1"/>
      <c r="O1189" s="18"/>
      <c r="P1189" s="16"/>
      <c r="Q1189" s="16"/>
      <c r="R1189" s="16"/>
      <c r="S1189" s="16"/>
    </row>
    <row r="1190" spans="1:19" ht="13.2" hidden="1" x14ac:dyDescent="0.25">
      <c r="A1190" s="9"/>
      <c r="C1190" s="16"/>
      <c r="D1190" s="16"/>
      <c r="E1190" s="16"/>
      <c r="F1190" s="18"/>
      <c r="G1190" s="16"/>
      <c r="H1190" s="19"/>
      <c r="I1190" s="20"/>
      <c r="J1190" s="20"/>
      <c r="K1190" s="20"/>
      <c r="L1190" s="16"/>
      <c r="N1190" s="1"/>
      <c r="O1190" s="18"/>
      <c r="P1190" s="16"/>
      <c r="Q1190" s="16"/>
      <c r="R1190" s="16"/>
      <c r="S1190" s="16"/>
    </row>
    <row r="1191" spans="1:19" ht="13.2" hidden="1" x14ac:dyDescent="0.25">
      <c r="A1191" s="9"/>
      <c r="C1191" s="16"/>
      <c r="D1191" s="16"/>
      <c r="E1191" s="16"/>
      <c r="F1191" s="18"/>
      <c r="G1191" s="16"/>
      <c r="H1191" s="19"/>
      <c r="I1191" s="20"/>
      <c r="J1191" s="20"/>
      <c r="K1191" s="20"/>
      <c r="L1191" s="16"/>
      <c r="N1191" s="1"/>
      <c r="O1191" s="18"/>
      <c r="P1191" s="16"/>
      <c r="Q1191" s="16"/>
      <c r="R1191" s="16"/>
      <c r="S1191" s="16"/>
    </row>
    <row r="1192" spans="1:19" ht="13.2" hidden="1" x14ac:dyDescent="0.25">
      <c r="A1192" s="9"/>
      <c r="C1192" s="16"/>
      <c r="D1192" s="16"/>
      <c r="E1192" s="16"/>
      <c r="F1192" s="18"/>
      <c r="G1192" s="16"/>
      <c r="H1192" s="19"/>
      <c r="I1192" s="20"/>
      <c r="J1192" s="20"/>
      <c r="K1192" s="20"/>
      <c r="L1192" s="16"/>
      <c r="N1192" s="1"/>
      <c r="O1192" s="18"/>
      <c r="P1192" s="16"/>
      <c r="Q1192" s="16"/>
      <c r="R1192" s="16"/>
      <c r="S1192" s="16"/>
    </row>
    <row r="1193" spans="1:19" ht="13.2" hidden="1" x14ac:dyDescent="0.25">
      <c r="A1193" s="9"/>
      <c r="C1193" s="16"/>
      <c r="D1193" s="16"/>
      <c r="E1193" s="16"/>
      <c r="F1193" s="18"/>
      <c r="G1193" s="16"/>
      <c r="H1193" s="19"/>
      <c r="I1193" s="20"/>
      <c r="J1193" s="20"/>
      <c r="K1193" s="20"/>
      <c r="L1193" s="16"/>
      <c r="N1193" s="1"/>
      <c r="O1193" s="18"/>
      <c r="P1193" s="16"/>
      <c r="Q1193" s="16"/>
      <c r="R1193" s="16"/>
      <c r="S1193" s="16"/>
    </row>
    <row r="1194" spans="1:19" ht="13.2" hidden="1" x14ac:dyDescent="0.25">
      <c r="A1194" s="9"/>
      <c r="C1194" s="16"/>
      <c r="D1194" s="16"/>
      <c r="E1194" s="16"/>
      <c r="F1194" s="18"/>
      <c r="G1194" s="16"/>
      <c r="H1194" s="19"/>
      <c r="I1194" s="20"/>
      <c r="J1194" s="20"/>
      <c r="K1194" s="20"/>
      <c r="L1194" s="16"/>
      <c r="N1194" s="1"/>
      <c r="O1194" s="18"/>
      <c r="P1194" s="16"/>
      <c r="Q1194" s="16"/>
      <c r="R1194" s="16"/>
      <c r="S1194" s="16"/>
    </row>
    <row r="1195" spans="1:19" ht="13.2" hidden="1" x14ac:dyDescent="0.25">
      <c r="A1195" s="9"/>
      <c r="C1195" s="16"/>
      <c r="D1195" s="16"/>
      <c r="E1195" s="16"/>
      <c r="F1195" s="18"/>
      <c r="G1195" s="16"/>
      <c r="H1195" s="19"/>
      <c r="I1195" s="20"/>
      <c r="J1195" s="20"/>
      <c r="K1195" s="20"/>
      <c r="L1195" s="16"/>
      <c r="N1195" s="1"/>
      <c r="O1195" s="18"/>
      <c r="P1195" s="16"/>
      <c r="Q1195" s="16"/>
      <c r="R1195" s="16"/>
      <c r="S1195" s="16"/>
    </row>
    <row r="1196" spans="1:19" ht="13.2" hidden="1" x14ac:dyDescent="0.25">
      <c r="A1196" s="9"/>
      <c r="C1196" s="16"/>
      <c r="D1196" s="16"/>
      <c r="E1196" s="16"/>
      <c r="F1196" s="18"/>
      <c r="G1196" s="16"/>
      <c r="H1196" s="19"/>
      <c r="I1196" s="20"/>
      <c r="J1196" s="20"/>
      <c r="K1196" s="20"/>
      <c r="L1196" s="16"/>
      <c r="N1196" s="1"/>
      <c r="O1196" s="18"/>
      <c r="P1196" s="16"/>
      <c r="Q1196" s="16"/>
      <c r="R1196" s="16"/>
      <c r="S1196" s="16"/>
    </row>
    <row r="1197" spans="1:19" ht="13.2" hidden="1" x14ac:dyDescent="0.25">
      <c r="A1197" s="9"/>
      <c r="C1197" s="16"/>
      <c r="D1197" s="16"/>
      <c r="E1197" s="16"/>
      <c r="F1197" s="18"/>
      <c r="G1197" s="16"/>
      <c r="H1197" s="19"/>
      <c r="I1197" s="20"/>
      <c r="J1197" s="20"/>
      <c r="K1197" s="20"/>
      <c r="L1197" s="16"/>
      <c r="N1197" s="1"/>
      <c r="O1197" s="18"/>
      <c r="P1197" s="16"/>
      <c r="Q1197" s="16"/>
      <c r="R1197" s="16"/>
      <c r="S1197" s="16"/>
    </row>
    <row r="1198" spans="1:19" ht="13.2" hidden="1" x14ac:dyDescent="0.25">
      <c r="A1198" s="9"/>
      <c r="C1198" s="16"/>
      <c r="D1198" s="16"/>
      <c r="E1198" s="16"/>
      <c r="F1198" s="18"/>
      <c r="G1198" s="16"/>
      <c r="H1198" s="19"/>
      <c r="I1198" s="20"/>
      <c r="J1198" s="20"/>
      <c r="K1198" s="20"/>
      <c r="L1198" s="16"/>
      <c r="N1198" s="1"/>
      <c r="O1198" s="18"/>
      <c r="P1198" s="16"/>
      <c r="Q1198" s="16"/>
      <c r="R1198" s="16"/>
      <c r="S1198" s="16"/>
    </row>
    <row r="1199" spans="1:19" ht="13.2" hidden="1" x14ac:dyDescent="0.25">
      <c r="A1199" s="9"/>
      <c r="C1199" s="16"/>
      <c r="D1199" s="16"/>
      <c r="E1199" s="16"/>
      <c r="F1199" s="18"/>
      <c r="G1199" s="16"/>
      <c r="H1199" s="19"/>
      <c r="I1199" s="20"/>
      <c r="J1199" s="20"/>
      <c r="K1199" s="20"/>
      <c r="L1199" s="16"/>
      <c r="N1199" s="1"/>
      <c r="O1199" s="18"/>
      <c r="P1199" s="16"/>
      <c r="Q1199" s="16"/>
      <c r="R1199" s="16"/>
      <c r="S1199" s="16"/>
    </row>
    <row r="1200" spans="1:19" ht="13.2" hidden="1" x14ac:dyDescent="0.25">
      <c r="A1200" s="9"/>
      <c r="C1200" s="16"/>
      <c r="D1200" s="16"/>
      <c r="E1200" s="16"/>
      <c r="F1200" s="18"/>
      <c r="G1200" s="16"/>
      <c r="H1200" s="19"/>
      <c r="I1200" s="20"/>
      <c r="J1200" s="20"/>
      <c r="K1200" s="20"/>
      <c r="L1200" s="16"/>
      <c r="N1200" s="1"/>
      <c r="O1200" s="18"/>
      <c r="P1200" s="16"/>
      <c r="Q1200" s="16"/>
      <c r="R1200" s="16"/>
      <c r="S1200" s="16"/>
    </row>
    <row r="1201" spans="1:19" ht="13.2" hidden="1" x14ac:dyDescent="0.25">
      <c r="A1201" s="9"/>
      <c r="C1201" s="16"/>
      <c r="D1201" s="16"/>
      <c r="E1201" s="16"/>
      <c r="F1201" s="18"/>
      <c r="G1201" s="16"/>
      <c r="H1201" s="19"/>
      <c r="I1201" s="20"/>
      <c r="J1201" s="20"/>
      <c r="K1201" s="20"/>
      <c r="L1201" s="16"/>
      <c r="N1201" s="1"/>
      <c r="O1201" s="18"/>
      <c r="P1201" s="16"/>
      <c r="Q1201" s="16"/>
      <c r="R1201" s="16"/>
      <c r="S1201" s="16"/>
    </row>
    <row r="1202" spans="1:19" ht="13.2" hidden="1" x14ac:dyDescent="0.25">
      <c r="A1202" s="9"/>
      <c r="C1202" s="16"/>
      <c r="D1202" s="16"/>
      <c r="E1202" s="16"/>
      <c r="F1202" s="18"/>
      <c r="G1202" s="16"/>
      <c r="H1202" s="19"/>
      <c r="I1202" s="20"/>
      <c r="J1202" s="20"/>
      <c r="K1202" s="20"/>
      <c r="L1202" s="16"/>
      <c r="N1202" s="1"/>
      <c r="O1202" s="18"/>
      <c r="P1202" s="16"/>
      <c r="Q1202" s="16"/>
      <c r="R1202" s="16"/>
      <c r="S1202" s="16"/>
    </row>
    <row r="1203" spans="1:19" ht="13.2" hidden="1" x14ac:dyDescent="0.25">
      <c r="A1203" s="9"/>
      <c r="C1203" s="16"/>
      <c r="D1203" s="16"/>
      <c r="E1203" s="16"/>
      <c r="F1203" s="18"/>
      <c r="G1203" s="16"/>
      <c r="H1203" s="19"/>
      <c r="I1203" s="20"/>
      <c r="J1203" s="20"/>
      <c r="K1203" s="20"/>
      <c r="L1203" s="16"/>
      <c r="N1203" s="1"/>
      <c r="O1203" s="18"/>
      <c r="P1203" s="16"/>
      <c r="Q1203" s="16"/>
      <c r="R1203" s="16"/>
      <c r="S1203" s="16"/>
    </row>
    <row r="1204" spans="1:19" ht="13.2" hidden="1" x14ac:dyDescent="0.25">
      <c r="A1204" s="9"/>
      <c r="C1204" s="16"/>
      <c r="D1204" s="16"/>
      <c r="E1204" s="16"/>
      <c r="F1204" s="18"/>
      <c r="G1204" s="16"/>
      <c r="H1204" s="19"/>
      <c r="I1204" s="20"/>
      <c r="J1204" s="20"/>
      <c r="K1204" s="20"/>
      <c r="L1204" s="16"/>
      <c r="N1204" s="1"/>
      <c r="O1204" s="18"/>
      <c r="P1204" s="16"/>
      <c r="Q1204" s="16"/>
      <c r="R1204" s="16"/>
      <c r="S1204" s="16"/>
    </row>
    <row r="1205" spans="1:19" ht="13.2" hidden="1" x14ac:dyDescent="0.25">
      <c r="A1205" s="9"/>
      <c r="C1205" s="16"/>
      <c r="D1205" s="16"/>
      <c r="E1205" s="16"/>
      <c r="F1205" s="18"/>
      <c r="G1205" s="16"/>
      <c r="H1205" s="19"/>
      <c r="I1205" s="20"/>
      <c r="J1205" s="20"/>
      <c r="K1205" s="20"/>
      <c r="L1205" s="16"/>
      <c r="N1205" s="1"/>
      <c r="O1205" s="18"/>
      <c r="P1205" s="16"/>
      <c r="Q1205" s="16"/>
      <c r="R1205" s="16"/>
      <c r="S1205" s="16"/>
    </row>
    <row r="1206" spans="1:19" ht="13.2" hidden="1" x14ac:dyDescent="0.25">
      <c r="A1206" s="9"/>
      <c r="C1206" s="16"/>
      <c r="D1206" s="16"/>
      <c r="E1206" s="16"/>
      <c r="F1206" s="18"/>
      <c r="G1206" s="16"/>
      <c r="H1206" s="19"/>
      <c r="I1206" s="20"/>
      <c r="J1206" s="20"/>
      <c r="K1206" s="20"/>
      <c r="L1206" s="16"/>
      <c r="N1206" s="1"/>
      <c r="O1206" s="18"/>
      <c r="P1206" s="16"/>
      <c r="Q1206" s="16"/>
      <c r="R1206" s="16"/>
      <c r="S1206" s="16"/>
    </row>
    <row r="1207" spans="1:19" ht="13.2" hidden="1" x14ac:dyDescent="0.25">
      <c r="A1207" s="9"/>
      <c r="C1207" s="16"/>
      <c r="D1207" s="16"/>
      <c r="E1207" s="16"/>
      <c r="F1207" s="18"/>
      <c r="G1207" s="16"/>
      <c r="H1207" s="19"/>
      <c r="I1207" s="20"/>
      <c r="J1207" s="20"/>
      <c r="K1207" s="20"/>
      <c r="L1207" s="16"/>
      <c r="N1207" s="1"/>
      <c r="O1207" s="18"/>
      <c r="P1207" s="16"/>
      <c r="Q1207" s="16"/>
      <c r="R1207" s="16"/>
      <c r="S1207" s="16"/>
    </row>
    <row r="1208" spans="1:19" ht="13.2" hidden="1" x14ac:dyDescent="0.25">
      <c r="A1208" s="9"/>
      <c r="C1208" s="16"/>
      <c r="D1208" s="16"/>
      <c r="E1208" s="16"/>
      <c r="F1208" s="18"/>
      <c r="G1208" s="16"/>
      <c r="H1208" s="19"/>
      <c r="I1208" s="20"/>
      <c r="J1208" s="20"/>
      <c r="K1208" s="20"/>
      <c r="L1208" s="16"/>
      <c r="N1208" s="1"/>
      <c r="O1208" s="18"/>
      <c r="P1208" s="16"/>
      <c r="Q1208" s="16"/>
      <c r="R1208" s="16"/>
      <c r="S1208" s="16"/>
    </row>
    <row r="1209" spans="1:19" ht="13.2" hidden="1" x14ac:dyDescent="0.25">
      <c r="A1209" s="9"/>
      <c r="C1209" s="16"/>
      <c r="D1209" s="16"/>
      <c r="E1209" s="16"/>
      <c r="F1209" s="18"/>
      <c r="G1209" s="16"/>
      <c r="H1209" s="19"/>
      <c r="I1209" s="20"/>
      <c r="J1209" s="20"/>
      <c r="K1209" s="20"/>
      <c r="L1209" s="16"/>
      <c r="N1209" s="1"/>
      <c r="O1209" s="18"/>
      <c r="P1209" s="16"/>
      <c r="Q1209" s="16"/>
      <c r="R1209" s="16"/>
      <c r="S1209" s="16"/>
    </row>
    <row r="1210" spans="1:19" ht="13.2" hidden="1" x14ac:dyDescent="0.25">
      <c r="A1210" s="9"/>
      <c r="C1210" s="16"/>
      <c r="D1210" s="16"/>
      <c r="E1210" s="16"/>
      <c r="F1210" s="18"/>
      <c r="G1210" s="16"/>
      <c r="H1210" s="19"/>
      <c r="I1210" s="20"/>
      <c r="J1210" s="20"/>
      <c r="K1210" s="20"/>
      <c r="L1210" s="16"/>
      <c r="N1210" s="1"/>
      <c r="O1210" s="18"/>
      <c r="P1210" s="16"/>
      <c r="Q1210" s="16"/>
      <c r="R1210" s="16"/>
      <c r="S1210" s="16"/>
    </row>
    <row r="1211" spans="1:19" ht="13.2" hidden="1" x14ac:dyDescent="0.25">
      <c r="A1211" s="9"/>
      <c r="C1211" s="16"/>
      <c r="D1211" s="16"/>
      <c r="E1211" s="16"/>
      <c r="F1211" s="18"/>
      <c r="G1211" s="16"/>
      <c r="H1211" s="19"/>
      <c r="I1211" s="20"/>
      <c r="J1211" s="20"/>
      <c r="K1211" s="20"/>
      <c r="L1211" s="16"/>
      <c r="N1211" s="1"/>
      <c r="O1211" s="18"/>
      <c r="P1211" s="16"/>
      <c r="Q1211" s="16"/>
      <c r="R1211" s="16"/>
      <c r="S1211" s="16"/>
    </row>
    <row r="1212" spans="1:19" ht="13.2" hidden="1" x14ac:dyDescent="0.25">
      <c r="A1212" s="9"/>
      <c r="C1212" s="16"/>
      <c r="D1212" s="16"/>
      <c r="E1212" s="16"/>
      <c r="F1212" s="18"/>
      <c r="G1212" s="16"/>
      <c r="H1212" s="19"/>
      <c r="I1212" s="20"/>
      <c r="J1212" s="20"/>
      <c r="K1212" s="20"/>
      <c r="L1212" s="16"/>
      <c r="N1212" s="1"/>
      <c r="O1212" s="18"/>
      <c r="P1212" s="16"/>
      <c r="Q1212" s="16"/>
      <c r="R1212" s="16"/>
      <c r="S1212" s="16"/>
    </row>
    <row r="1213" spans="1:19" ht="13.2" hidden="1" x14ac:dyDescent="0.25">
      <c r="A1213" s="9"/>
      <c r="C1213" s="16"/>
      <c r="D1213" s="16"/>
      <c r="E1213" s="16"/>
      <c r="F1213" s="18"/>
      <c r="G1213" s="16"/>
      <c r="H1213" s="19"/>
      <c r="I1213" s="20"/>
      <c r="J1213" s="20"/>
      <c r="K1213" s="20"/>
      <c r="L1213" s="16"/>
      <c r="N1213" s="1"/>
      <c r="O1213" s="18"/>
      <c r="P1213" s="16"/>
      <c r="Q1213" s="16"/>
      <c r="R1213" s="16"/>
      <c r="S1213" s="16"/>
    </row>
    <row r="1214" spans="1:19" ht="13.2" hidden="1" x14ac:dyDescent="0.25">
      <c r="A1214" s="9"/>
      <c r="C1214" s="16"/>
      <c r="D1214" s="16"/>
      <c r="E1214" s="16"/>
      <c r="F1214" s="18"/>
      <c r="G1214" s="16"/>
      <c r="H1214" s="19"/>
      <c r="I1214" s="20"/>
      <c r="J1214" s="20"/>
      <c r="K1214" s="20"/>
      <c r="L1214" s="16"/>
      <c r="N1214" s="1"/>
      <c r="O1214" s="18"/>
      <c r="P1214" s="16"/>
      <c r="Q1214" s="16"/>
      <c r="R1214" s="16"/>
      <c r="S1214" s="16"/>
    </row>
    <row r="1215" spans="1:19" ht="13.2" hidden="1" x14ac:dyDescent="0.25">
      <c r="A1215" s="9"/>
      <c r="C1215" s="16"/>
      <c r="D1215" s="16"/>
      <c r="E1215" s="16"/>
      <c r="F1215" s="18"/>
      <c r="G1215" s="16"/>
      <c r="H1215" s="19"/>
      <c r="I1215" s="20"/>
      <c r="J1215" s="20"/>
      <c r="K1215" s="20"/>
      <c r="L1215" s="16"/>
      <c r="N1215" s="1"/>
      <c r="O1215" s="18"/>
      <c r="P1215" s="16"/>
      <c r="Q1215" s="16"/>
      <c r="R1215" s="16"/>
      <c r="S1215" s="16"/>
    </row>
    <row r="1216" spans="1:19" ht="13.2" hidden="1" x14ac:dyDescent="0.25">
      <c r="A1216" s="9"/>
      <c r="C1216" s="16"/>
      <c r="D1216" s="16"/>
      <c r="E1216" s="16"/>
      <c r="F1216" s="18"/>
      <c r="G1216" s="16"/>
      <c r="H1216" s="19"/>
      <c r="I1216" s="20"/>
      <c r="J1216" s="20"/>
      <c r="K1216" s="20"/>
      <c r="L1216" s="16"/>
      <c r="N1216" s="1"/>
      <c r="O1216" s="18"/>
      <c r="P1216" s="16"/>
      <c r="Q1216" s="16"/>
      <c r="R1216" s="16"/>
      <c r="S1216" s="16"/>
    </row>
    <row r="1217" spans="1:19" ht="13.2" hidden="1" x14ac:dyDescent="0.25">
      <c r="A1217" s="9"/>
      <c r="C1217" s="16"/>
      <c r="D1217" s="16"/>
      <c r="E1217" s="16"/>
      <c r="F1217" s="18"/>
      <c r="G1217" s="16"/>
      <c r="H1217" s="19"/>
      <c r="I1217" s="20"/>
      <c r="J1217" s="20"/>
      <c r="K1217" s="20"/>
      <c r="L1217" s="16"/>
      <c r="N1217" s="1"/>
      <c r="O1217" s="18"/>
      <c r="P1217" s="16"/>
      <c r="Q1217" s="16"/>
      <c r="R1217" s="16"/>
      <c r="S1217" s="16"/>
    </row>
    <row r="1218" spans="1:19" ht="13.2" hidden="1" x14ac:dyDescent="0.25">
      <c r="A1218" s="9"/>
      <c r="C1218" s="16"/>
      <c r="D1218" s="16"/>
      <c r="E1218" s="16"/>
      <c r="F1218" s="18"/>
      <c r="G1218" s="16"/>
      <c r="H1218" s="19"/>
      <c r="I1218" s="20"/>
      <c r="J1218" s="20"/>
      <c r="K1218" s="20"/>
      <c r="L1218" s="16"/>
      <c r="N1218" s="1"/>
      <c r="O1218" s="18"/>
      <c r="P1218" s="16"/>
      <c r="Q1218" s="16"/>
      <c r="R1218" s="16"/>
      <c r="S1218" s="16"/>
    </row>
    <row r="1219" spans="1:19" ht="13.2" hidden="1" x14ac:dyDescent="0.25">
      <c r="A1219" s="9"/>
      <c r="C1219" s="16"/>
      <c r="D1219" s="16"/>
      <c r="E1219" s="16"/>
      <c r="F1219" s="18"/>
      <c r="G1219" s="16"/>
      <c r="H1219" s="19"/>
      <c r="I1219" s="20"/>
      <c r="J1219" s="20"/>
      <c r="K1219" s="20"/>
      <c r="L1219" s="16"/>
      <c r="N1219" s="1"/>
      <c r="O1219" s="18"/>
      <c r="P1219" s="16"/>
      <c r="Q1219" s="16"/>
      <c r="R1219" s="16"/>
      <c r="S1219" s="16"/>
    </row>
    <row r="1220" spans="1:19" ht="13.2" hidden="1" x14ac:dyDescent="0.25">
      <c r="A1220" s="9"/>
      <c r="C1220" s="16"/>
      <c r="D1220" s="16"/>
      <c r="E1220" s="16"/>
      <c r="F1220" s="18"/>
      <c r="G1220" s="16"/>
      <c r="H1220" s="19"/>
      <c r="I1220" s="20"/>
      <c r="J1220" s="20"/>
      <c r="K1220" s="20"/>
      <c r="L1220" s="16"/>
      <c r="N1220" s="1"/>
      <c r="O1220" s="18"/>
      <c r="P1220" s="16"/>
      <c r="Q1220" s="16"/>
      <c r="R1220" s="16"/>
      <c r="S1220" s="16"/>
    </row>
    <row r="1221" spans="1:19" ht="13.2" hidden="1" x14ac:dyDescent="0.25">
      <c r="A1221" s="9"/>
      <c r="C1221" s="16"/>
      <c r="D1221" s="16"/>
      <c r="E1221" s="16"/>
      <c r="F1221" s="18"/>
      <c r="G1221" s="16"/>
      <c r="H1221" s="19"/>
      <c r="I1221" s="20"/>
      <c r="J1221" s="20"/>
      <c r="K1221" s="20"/>
      <c r="L1221" s="16"/>
      <c r="N1221" s="1"/>
      <c r="O1221" s="18"/>
      <c r="P1221" s="16"/>
      <c r="Q1221" s="16"/>
      <c r="R1221" s="16"/>
      <c r="S1221" s="16"/>
    </row>
    <row r="1222" spans="1:19" ht="13.2" hidden="1" x14ac:dyDescent="0.25">
      <c r="A1222" s="9"/>
      <c r="C1222" s="16"/>
      <c r="D1222" s="16"/>
      <c r="E1222" s="16"/>
      <c r="F1222" s="18"/>
      <c r="G1222" s="16"/>
      <c r="H1222" s="19"/>
      <c r="I1222" s="20"/>
      <c r="J1222" s="20"/>
      <c r="K1222" s="20"/>
      <c r="L1222" s="16"/>
      <c r="N1222" s="1"/>
      <c r="O1222" s="18"/>
      <c r="P1222" s="16"/>
      <c r="Q1222" s="16"/>
      <c r="R1222" s="16"/>
      <c r="S1222" s="16"/>
    </row>
    <row r="1223" spans="1:19" ht="13.2" hidden="1" x14ac:dyDescent="0.25">
      <c r="A1223" s="9"/>
      <c r="C1223" s="16"/>
      <c r="D1223" s="16"/>
      <c r="E1223" s="16"/>
      <c r="F1223" s="18"/>
      <c r="G1223" s="16"/>
      <c r="H1223" s="19"/>
      <c r="I1223" s="20"/>
      <c r="J1223" s="20"/>
      <c r="K1223" s="20"/>
      <c r="L1223" s="16"/>
      <c r="N1223" s="1"/>
      <c r="O1223" s="18"/>
      <c r="P1223" s="16"/>
      <c r="Q1223" s="16"/>
      <c r="R1223" s="16"/>
      <c r="S1223" s="16"/>
    </row>
    <row r="1224" spans="1:19" ht="13.2" hidden="1" x14ac:dyDescent="0.25">
      <c r="A1224" s="9"/>
      <c r="C1224" s="16"/>
      <c r="D1224" s="16"/>
      <c r="E1224" s="16"/>
      <c r="F1224" s="18"/>
      <c r="G1224" s="16"/>
      <c r="H1224" s="19"/>
      <c r="I1224" s="20"/>
      <c r="J1224" s="20"/>
      <c r="K1224" s="20"/>
      <c r="L1224" s="16"/>
      <c r="N1224" s="1"/>
      <c r="O1224" s="18"/>
      <c r="P1224" s="16"/>
      <c r="Q1224" s="16"/>
      <c r="R1224" s="16"/>
      <c r="S1224" s="16"/>
    </row>
    <row r="1225" spans="1:19" ht="13.2" hidden="1" x14ac:dyDescent="0.25">
      <c r="A1225" s="9"/>
      <c r="C1225" s="16"/>
      <c r="D1225" s="16"/>
      <c r="E1225" s="16"/>
      <c r="F1225" s="18"/>
      <c r="G1225" s="16"/>
      <c r="H1225" s="19"/>
      <c r="I1225" s="20"/>
      <c r="J1225" s="20"/>
      <c r="K1225" s="20"/>
      <c r="L1225" s="16"/>
      <c r="N1225" s="1"/>
      <c r="O1225" s="18"/>
      <c r="P1225" s="16"/>
      <c r="Q1225" s="16"/>
      <c r="R1225" s="16"/>
      <c r="S1225" s="16"/>
    </row>
    <row r="1226" spans="1:19" ht="13.2" hidden="1" x14ac:dyDescent="0.25">
      <c r="A1226" s="9"/>
      <c r="C1226" s="16"/>
      <c r="D1226" s="16"/>
      <c r="E1226" s="16"/>
      <c r="F1226" s="18"/>
      <c r="G1226" s="16"/>
      <c r="H1226" s="19"/>
      <c r="I1226" s="20"/>
      <c r="J1226" s="20"/>
      <c r="K1226" s="20"/>
      <c r="L1226" s="16"/>
      <c r="N1226" s="1"/>
      <c r="O1226" s="18"/>
      <c r="P1226" s="16"/>
      <c r="Q1226" s="16"/>
      <c r="R1226" s="16"/>
      <c r="S1226" s="16"/>
    </row>
    <row r="1227" spans="1:19" ht="13.2" hidden="1" x14ac:dyDescent="0.25">
      <c r="A1227" s="9"/>
      <c r="C1227" s="16"/>
      <c r="D1227" s="16"/>
      <c r="E1227" s="16"/>
      <c r="F1227" s="18"/>
      <c r="G1227" s="16"/>
      <c r="H1227" s="19"/>
      <c r="I1227" s="20"/>
      <c r="J1227" s="20"/>
      <c r="K1227" s="20"/>
      <c r="L1227" s="16"/>
      <c r="N1227" s="1"/>
      <c r="O1227" s="18"/>
      <c r="P1227" s="16"/>
      <c r="Q1227" s="16"/>
      <c r="R1227" s="16"/>
      <c r="S1227" s="16"/>
    </row>
    <row r="1228" spans="1:19" ht="13.2" hidden="1" x14ac:dyDescent="0.25">
      <c r="A1228" s="9"/>
      <c r="C1228" s="16"/>
      <c r="D1228" s="16"/>
      <c r="E1228" s="16"/>
      <c r="F1228" s="18"/>
      <c r="G1228" s="16"/>
      <c r="H1228" s="19"/>
      <c r="I1228" s="20"/>
      <c r="J1228" s="20"/>
      <c r="K1228" s="20"/>
      <c r="L1228" s="16"/>
      <c r="N1228" s="1"/>
      <c r="O1228" s="18"/>
      <c r="P1228" s="16"/>
      <c r="Q1228" s="16"/>
      <c r="R1228" s="16"/>
      <c r="S1228" s="16"/>
    </row>
    <row r="1229" spans="1:19" ht="13.2" hidden="1" x14ac:dyDescent="0.25">
      <c r="A1229" s="9"/>
      <c r="C1229" s="16"/>
      <c r="D1229" s="16"/>
      <c r="E1229" s="16"/>
      <c r="F1229" s="18"/>
      <c r="G1229" s="16"/>
      <c r="H1229" s="19"/>
      <c r="I1229" s="20"/>
      <c r="J1229" s="20"/>
      <c r="K1229" s="20"/>
      <c r="L1229" s="16"/>
      <c r="N1229" s="1"/>
      <c r="O1229" s="18"/>
      <c r="P1229" s="16"/>
      <c r="Q1229" s="16"/>
      <c r="R1229" s="16"/>
      <c r="S1229" s="16"/>
    </row>
    <row r="1230" spans="1:19" ht="13.2" hidden="1" x14ac:dyDescent="0.25">
      <c r="A1230" s="9"/>
      <c r="C1230" s="16"/>
      <c r="D1230" s="16"/>
      <c r="E1230" s="16"/>
      <c r="F1230" s="18"/>
      <c r="G1230" s="16"/>
      <c r="H1230" s="19"/>
      <c r="I1230" s="20"/>
      <c r="J1230" s="20"/>
      <c r="K1230" s="20"/>
      <c r="L1230" s="16"/>
      <c r="N1230" s="1"/>
      <c r="O1230" s="18"/>
      <c r="P1230" s="16"/>
      <c r="Q1230" s="16"/>
      <c r="R1230" s="16"/>
      <c r="S1230" s="16"/>
    </row>
    <row r="1231" spans="1:19" ht="13.2" hidden="1" x14ac:dyDescent="0.25">
      <c r="A1231" s="9"/>
      <c r="C1231" s="16"/>
      <c r="D1231" s="16"/>
      <c r="E1231" s="16"/>
      <c r="F1231" s="18"/>
      <c r="G1231" s="16"/>
      <c r="H1231" s="19"/>
      <c r="I1231" s="20"/>
      <c r="J1231" s="20"/>
      <c r="K1231" s="20"/>
      <c r="L1231" s="16"/>
      <c r="N1231" s="1"/>
      <c r="O1231" s="18"/>
      <c r="P1231" s="16"/>
      <c r="Q1231" s="16"/>
      <c r="R1231" s="16"/>
      <c r="S1231" s="16"/>
    </row>
    <row r="1232" spans="1:19" ht="13.2" hidden="1" x14ac:dyDescent="0.25">
      <c r="A1232" s="9"/>
      <c r="C1232" s="16"/>
      <c r="D1232" s="16"/>
      <c r="E1232" s="16"/>
      <c r="F1232" s="18"/>
      <c r="G1232" s="16"/>
      <c r="H1232" s="19"/>
      <c r="I1232" s="20"/>
      <c r="J1232" s="20"/>
      <c r="K1232" s="20"/>
      <c r="L1232" s="16"/>
      <c r="N1232" s="1"/>
      <c r="O1232" s="18"/>
      <c r="P1232" s="16"/>
      <c r="Q1232" s="16"/>
      <c r="R1232" s="16"/>
      <c r="S1232" s="16"/>
    </row>
    <row r="1233" spans="1:19" ht="13.2" hidden="1" x14ac:dyDescent="0.25">
      <c r="A1233" s="9"/>
      <c r="C1233" s="16"/>
      <c r="D1233" s="16"/>
      <c r="E1233" s="16"/>
      <c r="F1233" s="18"/>
      <c r="G1233" s="16"/>
      <c r="H1233" s="19"/>
      <c r="I1233" s="20"/>
      <c r="J1233" s="20"/>
      <c r="K1233" s="20"/>
      <c r="L1233" s="16"/>
      <c r="N1233" s="1"/>
      <c r="O1233" s="18"/>
      <c r="P1233" s="16"/>
      <c r="Q1233" s="16"/>
      <c r="R1233" s="16"/>
      <c r="S1233" s="16"/>
    </row>
    <row r="1234" spans="1:19" ht="13.2" hidden="1" x14ac:dyDescent="0.25">
      <c r="A1234" s="9"/>
      <c r="C1234" s="16"/>
      <c r="D1234" s="16"/>
      <c r="E1234" s="16"/>
      <c r="F1234" s="18"/>
      <c r="G1234" s="16"/>
      <c r="H1234" s="19"/>
      <c r="I1234" s="20"/>
      <c r="J1234" s="20"/>
      <c r="K1234" s="20"/>
      <c r="L1234" s="16"/>
      <c r="N1234" s="1"/>
      <c r="O1234" s="18"/>
      <c r="P1234" s="16"/>
      <c r="Q1234" s="16"/>
      <c r="R1234" s="16"/>
      <c r="S1234" s="16"/>
    </row>
    <row r="1235" spans="1:19" ht="13.2" hidden="1" x14ac:dyDescent="0.25">
      <c r="A1235" s="9"/>
      <c r="C1235" s="16"/>
      <c r="D1235" s="16"/>
      <c r="E1235" s="16"/>
      <c r="F1235" s="18"/>
      <c r="G1235" s="16"/>
      <c r="H1235" s="19"/>
      <c r="I1235" s="20"/>
      <c r="J1235" s="20"/>
      <c r="K1235" s="20"/>
      <c r="L1235" s="16"/>
      <c r="N1235" s="1"/>
      <c r="O1235" s="18"/>
      <c r="P1235" s="16"/>
      <c r="Q1235" s="16"/>
      <c r="R1235" s="16"/>
      <c r="S1235" s="16"/>
    </row>
    <row r="1236" spans="1:19" ht="13.2" hidden="1" x14ac:dyDescent="0.25">
      <c r="A1236" s="9"/>
      <c r="C1236" s="16"/>
      <c r="D1236" s="16"/>
      <c r="E1236" s="16"/>
      <c r="F1236" s="18"/>
      <c r="G1236" s="16"/>
      <c r="H1236" s="19"/>
      <c r="I1236" s="20"/>
      <c r="J1236" s="20"/>
      <c r="K1236" s="20"/>
      <c r="L1236" s="16"/>
      <c r="N1236" s="1"/>
      <c r="O1236" s="18"/>
      <c r="P1236" s="16"/>
      <c r="Q1236" s="16"/>
      <c r="R1236" s="16"/>
      <c r="S1236" s="16"/>
    </row>
    <row r="1237" spans="1:19" ht="13.2" hidden="1" x14ac:dyDescent="0.25">
      <c r="A1237" s="9"/>
      <c r="C1237" s="16"/>
      <c r="D1237" s="16"/>
      <c r="E1237" s="16"/>
      <c r="F1237" s="18"/>
      <c r="G1237" s="16"/>
      <c r="H1237" s="19"/>
      <c r="I1237" s="20"/>
      <c r="J1237" s="20"/>
      <c r="K1237" s="20"/>
      <c r="L1237" s="16"/>
      <c r="N1237" s="1"/>
      <c r="O1237" s="18"/>
      <c r="P1237" s="16"/>
      <c r="Q1237" s="16"/>
      <c r="R1237" s="16"/>
      <c r="S1237" s="16"/>
    </row>
    <row r="1238" spans="1:19" ht="13.2" hidden="1" x14ac:dyDescent="0.25">
      <c r="A1238" s="9"/>
      <c r="C1238" s="16"/>
      <c r="D1238" s="16"/>
      <c r="E1238" s="16"/>
      <c r="F1238" s="18"/>
      <c r="G1238" s="16"/>
      <c r="H1238" s="19"/>
      <c r="I1238" s="20"/>
      <c r="J1238" s="20"/>
      <c r="K1238" s="20"/>
      <c r="L1238" s="16"/>
      <c r="N1238" s="1"/>
      <c r="O1238" s="18"/>
      <c r="P1238" s="16"/>
      <c r="Q1238" s="16"/>
      <c r="R1238" s="16"/>
      <c r="S1238" s="16"/>
    </row>
    <row r="1239" spans="1:19" ht="13.2" hidden="1" x14ac:dyDescent="0.25">
      <c r="A1239" s="9"/>
      <c r="C1239" s="16"/>
      <c r="D1239" s="16"/>
      <c r="E1239" s="16"/>
      <c r="F1239" s="18"/>
      <c r="G1239" s="16"/>
      <c r="H1239" s="19"/>
      <c r="I1239" s="20"/>
      <c r="J1239" s="20"/>
      <c r="K1239" s="20"/>
      <c r="L1239" s="16"/>
      <c r="N1239" s="1"/>
      <c r="O1239" s="18"/>
      <c r="P1239" s="16"/>
      <c r="Q1239" s="16"/>
      <c r="R1239" s="16"/>
      <c r="S1239" s="16"/>
    </row>
    <row r="1240" spans="1:19" ht="13.2" hidden="1" x14ac:dyDescent="0.25">
      <c r="A1240" s="9"/>
      <c r="C1240" s="16"/>
      <c r="D1240" s="16"/>
      <c r="E1240" s="16"/>
      <c r="F1240" s="18"/>
      <c r="G1240" s="16"/>
      <c r="H1240" s="19"/>
      <c r="I1240" s="20"/>
      <c r="J1240" s="20"/>
      <c r="K1240" s="20"/>
      <c r="L1240" s="16"/>
      <c r="N1240" s="1"/>
      <c r="O1240" s="18"/>
      <c r="P1240" s="16"/>
      <c r="Q1240" s="16"/>
      <c r="R1240" s="16"/>
      <c r="S1240" s="16"/>
    </row>
    <row r="1241" spans="1:19" ht="13.2" hidden="1" x14ac:dyDescent="0.25">
      <c r="A1241" s="9"/>
      <c r="C1241" s="16"/>
      <c r="D1241" s="16"/>
      <c r="E1241" s="16"/>
      <c r="F1241" s="18"/>
      <c r="G1241" s="16"/>
      <c r="H1241" s="19"/>
      <c r="I1241" s="20"/>
      <c r="J1241" s="20"/>
      <c r="K1241" s="20"/>
      <c r="L1241" s="16"/>
      <c r="N1241" s="1"/>
      <c r="O1241" s="18"/>
      <c r="P1241" s="16"/>
      <c r="Q1241" s="16"/>
      <c r="R1241" s="16"/>
      <c r="S1241" s="16"/>
    </row>
    <row r="1242" spans="1:19" ht="13.2" hidden="1" x14ac:dyDescent="0.25">
      <c r="A1242" s="9"/>
      <c r="C1242" s="16"/>
      <c r="D1242" s="16"/>
      <c r="E1242" s="16"/>
      <c r="F1242" s="18"/>
      <c r="G1242" s="16"/>
      <c r="H1242" s="19"/>
      <c r="I1242" s="20"/>
      <c r="J1242" s="20"/>
      <c r="K1242" s="20"/>
      <c r="L1242" s="16"/>
      <c r="N1242" s="1"/>
      <c r="O1242" s="18"/>
      <c r="P1242" s="16"/>
      <c r="Q1242" s="16"/>
      <c r="R1242" s="16"/>
      <c r="S1242" s="16"/>
    </row>
    <row r="1243" spans="1:19" ht="13.2" hidden="1" x14ac:dyDescent="0.25">
      <c r="A1243" s="9"/>
      <c r="C1243" s="16"/>
      <c r="D1243" s="16"/>
      <c r="E1243" s="16"/>
      <c r="F1243" s="18"/>
      <c r="G1243" s="16"/>
      <c r="H1243" s="19"/>
      <c r="I1243" s="20"/>
      <c r="J1243" s="20"/>
      <c r="K1243" s="20"/>
      <c r="L1243" s="16"/>
      <c r="N1243" s="1"/>
      <c r="O1243" s="18"/>
      <c r="P1243" s="16"/>
      <c r="Q1243" s="16"/>
      <c r="R1243" s="16"/>
      <c r="S1243" s="16"/>
    </row>
    <row r="1244" spans="1:19" ht="13.2" hidden="1" x14ac:dyDescent="0.25">
      <c r="A1244" s="9"/>
      <c r="C1244" s="16"/>
      <c r="D1244" s="16"/>
      <c r="E1244" s="16"/>
      <c r="F1244" s="18"/>
      <c r="G1244" s="16"/>
      <c r="H1244" s="19"/>
      <c r="I1244" s="20"/>
      <c r="J1244" s="20"/>
      <c r="K1244" s="20"/>
      <c r="L1244" s="16"/>
      <c r="N1244" s="1"/>
      <c r="O1244" s="18"/>
      <c r="P1244" s="16"/>
      <c r="Q1244" s="16"/>
      <c r="R1244" s="16"/>
      <c r="S1244" s="16"/>
    </row>
    <row r="1245" spans="1:19" ht="13.2" hidden="1" x14ac:dyDescent="0.25">
      <c r="A1245" s="9"/>
      <c r="C1245" s="16"/>
      <c r="D1245" s="16"/>
      <c r="E1245" s="16"/>
      <c r="F1245" s="18"/>
      <c r="G1245" s="16"/>
      <c r="H1245" s="19"/>
      <c r="I1245" s="20"/>
      <c r="J1245" s="20"/>
      <c r="K1245" s="20"/>
      <c r="L1245" s="16"/>
      <c r="N1245" s="1"/>
      <c r="O1245" s="18"/>
      <c r="P1245" s="16"/>
      <c r="Q1245" s="16"/>
      <c r="R1245" s="16"/>
      <c r="S1245" s="16"/>
    </row>
    <row r="1246" spans="1:19" ht="13.2" hidden="1" x14ac:dyDescent="0.25">
      <c r="A1246" s="9"/>
      <c r="C1246" s="16"/>
      <c r="D1246" s="16"/>
      <c r="E1246" s="16"/>
      <c r="F1246" s="18"/>
      <c r="G1246" s="16"/>
      <c r="H1246" s="19"/>
      <c r="I1246" s="20"/>
      <c r="J1246" s="20"/>
      <c r="K1246" s="20"/>
      <c r="L1246" s="16"/>
      <c r="N1246" s="1"/>
      <c r="O1246" s="18"/>
      <c r="P1246" s="16"/>
      <c r="Q1246" s="16"/>
      <c r="R1246" s="16"/>
      <c r="S1246" s="16"/>
    </row>
    <row r="1247" spans="1:19" ht="13.2" hidden="1" x14ac:dyDescent="0.25">
      <c r="A1247" s="9"/>
      <c r="C1247" s="16"/>
      <c r="D1247" s="16"/>
      <c r="E1247" s="16"/>
      <c r="F1247" s="18"/>
      <c r="G1247" s="16"/>
      <c r="H1247" s="19"/>
      <c r="I1247" s="20"/>
      <c r="J1247" s="20"/>
      <c r="K1247" s="20"/>
      <c r="L1247" s="16"/>
      <c r="N1247" s="1"/>
      <c r="O1247" s="18"/>
      <c r="P1247" s="16"/>
      <c r="Q1247" s="16"/>
      <c r="R1247" s="16"/>
      <c r="S1247" s="16"/>
    </row>
    <row r="1248" spans="1:19" ht="13.2" hidden="1" x14ac:dyDescent="0.25">
      <c r="A1248" s="9"/>
      <c r="C1248" s="16"/>
      <c r="D1248" s="16"/>
      <c r="E1248" s="16"/>
      <c r="F1248" s="18"/>
      <c r="G1248" s="16"/>
      <c r="H1248" s="19"/>
      <c r="I1248" s="20"/>
      <c r="J1248" s="20"/>
      <c r="K1248" s="20"/>
      <c r="L1248" s="16"/>
      <c r="N1248" s="1"/>
      <c r="O1248" s="18"/>
      <c r="P1248" s="16"/>
      <c r="Q1248" s="16"/>
      <c r="R1248" s="16"/>
      <c r="S1248" s="16"/>
    </row>
    <row r="1249" spans="1:19" ht="13.2" hidden="1" x14ac:dyDescent="0.25">
      <c r="A1249" s="9"/>
      <c r="C1249" s="16"/>
      <c r="D1249" s="16"/>
      <c r="E1249" s="16"/>
      <c r="F1249" s="18"/>
      <c r="G1249" s="16"/>
      <c r="H1249" s="19"/>
      <c r="I1249" s="20"/>
      <c r="J1249" s="20"/>
      <c r="K1249" s="20"/>
      <c r="L1249" s="16"/>
      <c r="N1249" s="1"/>
      <c r="O1249" s="18"/>
      <c r="P1249" s="16"/>
      <c r="Q1249" s="16"/>
      <c r="R1249" s="16"/>
      <c r="S1249" s="16"/>
    </row>
    <row r="1250" spans="1:19" ht="13.2" hidden="1" x14ac:dyDescent="0.25">
      <c r="A1250" s="9"/>
      <c r="C1250" s="16"/>
      <c r="D1250" s="16"/>
      <c r="E1250" s="16"/>
      <c r="F1250" s="18"/>
      <c r="G1250" s="16"/>
      <c r="H1250" s="19"/>
      <c r="I1250" s="20"/>
      <c r="J1250" s="20"/>
      <c r="K1250" s="20"/>
      <c r="L1250" s="16"/>
      <c r="N1250" s="1"/>
      <c r="O1250" s="18"/>
      <c r="P1250" s="16"/>
      <c r="Q1250" s="16"/>
      <c r="R1250" s="16"/>
      <c r="S1250" s="16"/>
    </row>
    <row r="1251" spans="1:19" ht="13.2" hidden="1" x14ac:dyDescent="0.25">
      <c r="A1251" s="9"/>
      <c r="C1251" s="16"/>
      <c r="D1251" s="16"/>
      <c r="E1251" s="16"/>
      <c r="F1251" s="18"/>
      <c r="G1251" s="16"/>
      <c r="H1251" s="19"/>
      <c r="I1251" s="20"/>
      <c r="J1251" s="20"/>
      <c r="K1251" s="20"/>
      <c r="L1251" s="16"/>
      <c r="N1251" s="1"/>
      <c r="O1251" s="18"/>
      <c r="P1251" s="16"/>
      <c r="Q1251" s="16"/>
      <c r="R1251" s="16"/>
      <c r="S1251" s="16"/>
    </row>
    <row r="1252" spans="1:19" ht="13.2" hidden="1" x14ac:dyDescent="0.25">
      <c r="A1252" s="9"/>
      <c r="C1252" s="16"/>
      <c r="D1252" s="16"/>
      <c r="E1252" s="16"/>
      <c r="F1252" s="18"/>
      <c r="G1252" s="16"/>
      <c r="H1252" s="19"/>
      <c r="I1252" s="20"/>
      <c r="J1252" s="20"/>
      <c r="K1252" s="20"/>
      <c r="L1252" s="16"/>
      <c r="N1252" s="1"/>
      <c r="O1252" s="18"/>
      <c r="P1252" s="16"/>
      <c r="Q1252" s="16"/>
      <c r="R1252" s="16"/>
      <c r="S1252" s="16"/>
    </row>
    <row r="1253" spans="1:19" ht="13.2" hidden="1" x14ac:dyDescent="0.25">
      <c r="A1253" s="9"/>
      <c r="C1253" s="16"/>
      <c r="D1253" s="16"/>
      <c r="E1253" s="16"/>
      <c r="F1253" s="18"/>
      <c r="G1253" s="16"/>
      <c r="H1253" s="19"/>
      <c r="I1253" s="20"/>
      <c r="J1253" s="20"/>
      <c r="K1253" s="20"/>
      <c r="L1253" s="16"/>
      <c r="N1253" s="1"/>
      <c r="O1253" s="18"/>
      <c r="P1253" s="16"/>
      <c r="Q1253" s="16"/>
      <c r="R1253" s="16"/>
      <c r="S1253" s="16"/>
    </row>
    <row r="1254" spans="1:19" ht="13.2" hidden="1" x14ac:dyDescent="0.25">
      <c r="A1254" s="9"/>
      <c r="C1254" s="16"/>
      <c r="D1254" s="16"/>
      <c r="E1254" s="16"/>
      <c r="F1254" s="18"/>
      <c r="G1254" s="16"/>
      <c r="H1254" s="19"/>
      <c r="I1254" s="20"/>
      <c r="J1254" s="20"/>
      <c r="K1254" s="20"/>
      <c r="L1254" s="16"/>
      <c r="N1254" s="1"/>
      <c r="O1254" s="18"/>
      <c r="P1254" s="16"/>
      <c r="Q1254" s="16"/>
      <c r="R1254" s="16"/>
      <c r="S1254" s="16"/>
    </row>
    <row r="1255" spans="1:19" ht="13.2" hidden="1" x14ac:dyDescent="0.25">
      <c r="A1255" s="9"/>
      <c r="C1255" s="16"/>
      <c r="D1255" s="16"/>
      <c r="E1255" s="16"/>
      <c r="F1255" s="18"/>
      <c r="G1255" s="16"/>
      <c r="H1255" s="19"/>
      <c r="I1255" s="20"/>
      <c r="J1255" s="20"/>
      <c r="K1255" s="20"/>
      <c r="L1255" s="16"/>
      <c r="N1255" s="1"/>
      <c r="O1255" s="18"/>
      <c r="P1255" s="16"/>
      <c r="Q1255" s="16"/>
      <c r="R1255" s="16"/>
      <c r="S1255" s="16"/>
    </row>
    <row r="1256" spans="1:19" ht="13.2" hidden="1" x14ac:dyDescent="0.25">
      <c r="A1256" s="9"/>
      <c r="C1256" s="16"/>
      <c r="D1256" s="16"/>
      <c r="E1256" s="16"/>
      <c r="F1256" s="18"/>
      <c r="G1256" s="16"/>
      <c r="H1256" s="19"/>
      <c r="I1256" s="20"/>
      <c r="J1256" s="20"/>
      <c r="K1256" s="20"/>
      <c r="L1256" s="16"/>
      <c r="N1256" s="1"/>
      <c r="O1256" s="18"/>
      <c r="P1256" s="16"/>
      <c r="Q1256" s="16"/>
      <c r="R1256" s="16"/>
      <c r="S1256" s="16"/>
    </row>
    <row r="1257" spans="1:19" ht="13.2" hidden="1" x14ac:dyDescent="0.25">
      <c r="A1257" s="9"/>
      <c r="C1257" s="16"/>
      <c r="D1257" s="16"/>
      <c r="E1257" s="16"/>
      <c r="F1257" s="18"/>
      <c r="G1257" s="16"/>
      <c r="H1257" s="19"/>
      <c r="I1257" s="20"/>
      <c r="J1257" s="20"/>
      <c r="K1257" s="20"/>
      <c r="L1257" s="16"/>
      <c r="N1257" s="1"/>
      <c r="O1257" s="18"/>
      <c r="P1257" s="16"/>
      <c r="Q1257" s="16"/>
      <c r="R1257" s="16"/>
      <c r="S1257" s="16"/>
    </row>
    <row r="1258" spans="1:19" ht="13.2" hidden="1" x14ac:dyDescent="0.25">
      <c r="A1258" s="9"/>
      <c r="C1258" s="16"/>
      <c r="D1258" s="16"/>
      <c r="E1258" s="16"/>
      <c r="F1258" s="18"/>
      <c r="G1258" s="16"/>
      <c r="H1258" s="19"/>
      <c r="I1258" s="20"/>
      <c r="J1258" s="20"/>
      <c r="K1258" s="20"/>
      <c r="L1258" s="16"/>
      <c r="N1258" s="1"/>
      <c r="O1258" s="18"/>
      <c r="P1258" s="16"/>
      <c r="Q1258" s="16"/>
      <c r="R1258" s="16"/>
      <c r="S1258" s="16"/>
    </row>
    <row r="1259" spans="1:19" ht="13.2" hidden="1" x14ac:dyDescent="0.25">
      <c r="A1259" s="9"/>
      <c r="C1259" s="16"/>
      <c r="D1259" s="16"/>
      <c r="E1259" s="16"/>
      <c r="F1259" s="18"/>
      <c r="G1259" s="16"/>
      <c r="H1259" s="19"/>
      <c r="I1259" s="20"/>
      <c r="J1259" s="20"/>
      <c r="K1259" s="20"/>
      <c r="L1259" s="16"/>
      <c r="N1259" s="1"/>
      <c r="O1259" s="18"/>
      <c r="P1259" s="16"/>
      <c r="Q1259" s="16"/>
      <c r="R1259" s="16"/>
      <c r="S1259" s="16"/>
    </row>
    <row r="1260" spans="1:19" ht="13.2" hidden="1" x14ac:dyDescent="0.25">
      <c r="A1260" s="9"/>
      <c r="C1260" s="16"/>
      <c r="D1260" s="16"/>
      <c r="E1260" s="16"/>
      <c r="F1260" s="18"/>
      <c r="G1260" s="16"/>
      <c r="H1260" s="19"/>
      <c r="I1260" s="20"/>
      <c r="J1260" s="20"/>
      <c r="K1260" s="20"/>
      <c r="L1260" s="16"/>
      <c r="N1260" s="1"/>
      <c r="O1260" s="18"/>
      <c r="P1260" s="16"/>
      <c r="Q1260" s="16"/>
      <c r="R1260" s="16"/>
      <c r="S1260" s="16"/>
    </row>
    <row r="1261" spans="1:19" ht="13.2" hidden="1" x14ac:dyDescent="0.25">
      <c r="A1261" s="9"/>
      <c r="C1261" s="16"/>
      <c r="D1261" s="16"/>
      <c r="E1261" s="16"/>
      <c r="F1261" s="18"/>
      <c r="G1261" s="16"/>
      <c r="H1261" s="19"/>
      <c r="I1261" s="20"/>
      <c r="J1261" s="20"/>
      <c r="K1261" s="20"/>
      <c r="L1261" s="16"/>
      <c r="N1261" s="1"/>
      <c r="O1261" s="18"/>
      <c r="P1261" s="16"/>
      <c r="Q1261" s="16"/>
      <c r="R1261" s="16"/>
      <c r="S1261" s="16"/>
    </row>
    <row r="1262" spans="1:19" ht="13.2" hidden="1" x14ac:dyDescent="0.25">
      <c r="A1262" s="9"/>
      <c r="C1262" s="16"/>
      <c r="D1262" s="16"/>
      <c r="E1262" s="16"/>
      <c r="F1262" s="18"/>
      <c r="G1262" s="16"/>
      <c r="H1262" s="19"/>
      <c r="I1262" s="20"/>
      <c r="J1262" s="20"/>
      <c r="K1262" s="20"/>
      <c r="L1262" s="16"/>
      <c r="N1262" s="1"/>
      <c r="O1262" s="18"/>
      <c r="P1262" s="16"/>
      <c r="Q1262" s="16"/>
      <c r="R1262" s="16"/>
      <c r="S1262" s="16"/>
    </row>
    <row r="1263" spans="1:19" ht="13.2" hidden="1" x14ac:dyDescent="0.25">
      <c r="A1263" s="9"/>
      <c r="C1263" s="16"/>
      <c r="D1263" s="16"/>
      <c r="E1263" s="16"/>
      <c r="F1263" s="18"/>
      <c r="G1263" s="16"/>
      <c r="H1263" s="19"/>
      <c r="I1263" s="20"/>
      <c r="J1263" s="20"/>
      <c r="K1263" s="20"/>
      <c r="L1263" s="16"/>
      <c r="N1263" s="1"/>
      <c r="O1263" s="18"/>
      <c r="P1263" s="16"/>
      <c r="Q1263" s="16"/>
      <c r="R1263" s="16"/>
      <c r="S1263" s="16"/>
    </row>
    <row r="1264" spans="1:19" ht="13.2" hidden="1" x14ac:dyDescent="0.25">
      <c r="A1264" s="9"/>
      <c r="C1264" s="16"/>
      <c r="D1264" s="16"/>
      <c r="E1264" s="16"/>
      <c r="F1264" s="18"/>
      <c r="G1264" s="16"/>
      <c r="H1264" s="19"/>
      <c r="I1264" s="20"/>
      <c r="J1264" s="20"/>
      <c r="K1264" s="20"/>
      <c r="L1264" s="16"/>
      <c r="N1264" s="1"/>
      <c r="O1264" s="18"/>
      <c r="P1264" s="16"/>
      <c r="Q1264" s="16"/>
      <c r="R1264" s="16"/>
      <c r="S1264" s="16"/>
    </row>
    <row r="1265" spans="1:19" ht="13.2" hidden="1" x14ac:dyDescent="0.25">
      <c r="A1265" s="9"/>
      <c r="C1265" s="16"/>
      <c r="D1265" s="16"/>
      <c r="E1265" s="16"/>
      <c r="F1265" s="18"/>
      <c r="G1265" s="16"/>
      <c r="H1265" s="19"/>
      <c r="I1265" s="20"/>
      <c r="J1265" s="20"/>
      <c r="K1265" s="20"/>
      <c r="L1265" s="16"/>
      <c r="N1265" s="1"/>
      <c r="O1265" s="18"/>
      <c r="P1265" s="16"/>
      <c r="Q1265" s="16"/>
      <c r="R1265" s="16"/>
      <c r="S1265" s="16"/>
    </row>
    <row r="1266" spans="1:19" ht="13.2" hidden="1" x14ac:dyDescent="0.25">
      <c r="A1266" s="9"/>
      <c r="C1266" s="16"/>
      <c r="D1266" s="16"/>
      <c r="E1266" s="16"/>
      <c r="F1266" s="18"/>
      <c r="G1266" s="16"/>
      <c r="H1266" s="19"/>
      <c r="I1266" s="20"/>
      <c r="J1266" s="20"/>
      <c r="K1266" s="20"/>
      <c r="L1266" s="16"/>
      <c r="N1266" s="1"/>
      <c r="O1266" s="18"/>
      <c r="P1266" s="16"/>
      <c r="Q1266" s="16"/>
      <c r="R1266" s="16"/>
      <c r="S1266" s="16"/>
    </row>
    <row r="1267" spans="1:19" ht="13.2" hidden="1" x14ac:dyDescent="0.25">
      <c r="A1267" s="9"/>
      <c r="C1267" s="16"/>
      <c r="D1267" s="16"/>
      <c r="E1267" s="16"/>
      <c r="F1267" s="18"/>
      <c r="G1267" s="16"/>
      <c r="H1267" s="19"/>
      <c r="I1267" s="20"/>
      <c r="J1267" s="20"/>
      <c r="K1267" s="20"/>
      <c r="L1267" s="16"/>
      <c r="N1267" s="1"/>
      <c r="O1267" s="18"/>
      <c r="P1267" s="16"/>
      <c r="Q1267" s="16"/>
      <c r="R1267" s="16"/>
      <c r="S1267" s="16"/>
    </row>
    <row r="1268" spans="1:19" ht="13.2" hidden="1" x14ac:dyDescent="0.25">
      <c r="A1268" s="9"/>
      <c r="C1268" s="16"/>
      <c r="D1268" s="16"/>
      <c r="E1268" s="16"/>
      <c r="F1268" s="18"/>
      <c r="G1268" s="16"/>
      <c r="H1268" s="19"/>
      <c r="I1268" s="20"/>
      <c r="J1268" s="20"/>
      <c r="K1268" s="20"/>
      <c r="L1268" s="16"/>
      <c r="N1268" s="1"/>
      <c r="O1268" s="18"/>
      <c r="P1268" s="16"/>
      <c r="Q1268" s="16"/>
      <c r="R1268" s="16"/>
      <c r="S1268" s="16"/>
    </row>
    <row r="1269" spans="1:19" ht="13.2" hidden="1" x14ac:dyDescent="0.25">
      <c r="A1269" s="9"/>
      <c r="C1269" s="16"/>
      <c r="D1269" s="16"/>
      <c r="E1269" s="16"/>
      <c r="F1269" s="18"/>
      <c r="G1269" s="16"/>
      <c r="H1269" s="19"/>
      <c r="I1269" s="20"/>
      <c r="J1269" s="20"/>
      <c r="K1269" s="20"/>
      <c r="L1269" s="16"/>
      <c r="N1269" s="1"/>
      <c r="O1269" s="18"/>
      <c r="P1269" s="16"/>
      <c r="Q1269" s="16"/>
      <c r="R1269" s="16"/>
      <c r="S1269" s="16"/>
    </row>
    <row r="1270" spans="1:19" ht="13.2" hidden="1" x14ac:dyDescent="0.25">
      <c r="A1270" s="9"/>
      <c r="C1270" s="16"/>
      <c r="D1270" s="16"/>
      <c r="E1270" s="16"/>
      <c r="F1270" s="18"/>
      <c r="G1270" s="16"/>
      <c r="H1270" s="19"/>
      <c r="I1270" s="20"/>
      <c r="J1270" s="20"/>
      <c r="K1270" s="20"/>
      <c r="L1270" s="16"/>
      <c r="N1270" s="1"/>
      <c r="O1270" s="18"/>
      <c r="P1270" s="16"/>
      <c r="Q1270" s="16"/>
      <c r="R1270" s="16"/>
      <c r="S1270" s="16"/>
    </row>
    <row r="1271" spans="1:19" ht="13.2" hidden="1" x14ac:dyDescent="0.25">
      <c r="A1271" s="9"/>
      <c r="C1271" s="16"/>
      <c r="D1271" s="16"/>
      <c r="E1271" s="16"/>
      <c r="F1271" s="18"/>
      <c r="G1271" s="16"/>
      <c r="H1271" s="19"/>
      <c r="I1271" s="20"/>
      <c r="J1271" s="20"/>
      <c r="K1271" s="20"/>
      <c r="L1271" s="16"/>
      <c r="N1271" s="1"/>
      <c r="O1271" s="18"/>
      <c r="P1271" s="16"/>
      <c r="Q1271" s="16"/>
      <c r="R1271" s="16"/>
      <c r="S1271" s="16"/>
    </row>
    <row r="1272" spans="1:19" ht="13.2" hidden="1" x14ac:dyDescent="0.25">
      <c r="A1272" s="9"/>
      <c r="C1272" s="16"/>
      <c r="D1272" s="16"/>
      <c r="E1272" s="16"/>
      <c r="F1272" s="18"/>
      <c r="G1272" s="16"/>
      <c r="H1272" s="19"/>
      <c r="I1272" s="20"/>
      <c r="J1272" s="20"/>
      <c r="K1272" s="20"/>
      <c r="L1272" s="16"/>
      <c r="N1272" s="1"/>
      <c r="O1272" s="18"/>
      <c r="P1272" s="16"/>
      <c r="Q1272" s="16"/>
      <c r="R1272" s="16"/>
      <c r="S1272" s="16"/>
    </row>
    <row r="1273" spans="1:19" ht="13.2" hidden="1" x14ac:dyDescent="0.25">
      <c r="A1273" s="9"/>
      <c r="C1273" s="16"/>
      <c r="D1273" s="16"/>
      <c r="E1273" s="16"/>
      <c r="F1273" s="18"/>
      <c r="G1273" s="16"/>
      <c r="H1273" s="19"/>
      <c r="I1273" s="20"/>
      <c r="J1273" s="20"/>
      <c r="K1273" s="20"/>
      <c r="L1273" s="16"/>
      <c r="N1273" s="1"/>
      <c r="O1273" s="18"/>
      <c r="P1273" s="16"/>
      <c r="Q1273" s="16"/>
      <c r="R1273" s="16"/>
      <c r="S1273" s="16"/>
    </row>
    <row r="1274" spans="1:19" ht="13.2" hidden="1" x14ac:dyDescent="0.25">
      <c r="A1274" s="9"/>
      <c r="C1274" s="16"/>
      <c r="D1274" s="16"/>
      <c r="E1274" s="16"/>
      <c r="F1274" s="18"/>
      <c r="G1274" s="16"/>
      <c r="H1274" s="19"/>
      <c r="I1274" s="20"/>
      <c r="J1274" s="20"/>
      <c r="K1274" s="20"/>
      <c r="L1274" s="16"/>
      <c r="N1274" s="1"/>
      <c r="O1274" s="18"/>
      <c r="P1274" s="16"/>
      <c r="Q1274" s="16"/>
      <c r="R1274" s="16"/>
      <c r="S1274" s="16"/>
    </row>
    <row r="1275" spans="1:19" ht="13.2" hidden="1" x14ac:dyDescent="0.25">
      <c r="A1275" s="9"/>
      <c r="C1275" s="16"/>
      <c r="D1275" s="16"/>
      <c r="E1275" s="16"/>
      <c r="F1275" s="18"/>
      <c r="G1275" s="16"/>
      <c r="H1275" s="19"/>
      <c r="I1275" s="20"/>
      <c r="J1275" s="20"/>
      <c r="K1275" s="20"/>
      <c r="L1275" s="16"/>
      <c r="N1275" s="1"/>
      <c r="O1275" s="18"/>
      <c r="P1275" s="16"/>
      <c r="Q1275" s="16"/>
      <c r="R1275" s="16"/>
      <c r="S1275" s="16"/>
    </row>
    <row r="1276" spans="1:19" ht="13.2" hidden="1" x14ac:dyDescent="0.25">
      <c r="A1276" s="9"/>
      <c r="C1276" s="16"/>
      <c r="D1276" s="16"/>
      <c r="E1276" s="16"/>
      <c r="F1276" s="18"/>
      <c r="G1276" s="16"/>
      <c r="H1276" s="19"/>
      <c r="I1276" s="20"/>
      <c r="J1276" s="20"/>
      <c r="K1276" s="20"/>
      <c r="L1276" s="16"/>
      <c r="N1276" s="1"/>
      <c r="O1276" s="18"/>
      <c r="P1276" s="16"/>
      <c r="Q1276" s="16"/>
      <c r="R1276" s="16"/>
      <c r="S1276" s="16"/>
    </row>
    <row r="1277" spans="1:19" ht="13.2" hidden="1" x14ac:dyDescent="0.25">
      <c r="A1277" s="9"/>
      <c r="C1277" s="16"/>
      <c r="D1277" s="16"/>
      <c r="E1277" s="16"/>
      <c r="F1277" s="18"/>
      <c r="G1277" s="16"/>
      <c r="H1277" s="19"/>
      <c r="I1277" s="20"/>
      <c r="J1277" s="20"/>
      <c r="K1277" s="20"/>
      <c r="L1277" s="16"/>
      <c r="N1277" s="1"/>
      <c r="O1277" s="18"/>
      <c r="P1277" s="16"/>
      <c r="Q1277" s="16"/>
      <c r="R1277" s="16"/>
      <c r="S1277" s="16"/>
    </row>
    <row r="1278" spans="1:19" ht="13.2" hidden="1" x14ac:dyDescent="0.25">
      <c r="A1278" s="9"/>
      <c r="C1278" s="16"/>
      <c r="D1278" s="16"/>
      <c r="E1278" s="16"/>
      <c r="F1278" s="18"/>
      <c r="G1278" s="16"/>
      <c r="H1278" s="19"/>
      <c r="I1278" s="20"/>
      <c r="J1278" s="20"/>
      <c r="K1278" s="20"/>
      <c r="L1278" s="16"/>
      <c r="N1278" s="1"/>
      <c r="O1278" s="18"/>
      <c r="P1278" s="16"/>
      <c r="Q1278" s="16"/>
      <c r="R1278" s="16"/>
      <c r="S1278" s="16"/>
    </row>
    <row r="1279" spans="1:19" ht="13.2" hidden="1" x14ac:dyDescent="0.25">
      <c r="A1279" s="9"/>
      <c r="C1279" s="16"/>
      <c r="D1279" s="16"/>
      <c r="E1279" s="16"/>
      <c r="F1279" s="18"/>
      <c r="G1279" s="16"/>
      <c r="H1279" s="19"/>
      <c r="I1279" s="20"/>
      <c r="J1279" s="20"/>
      <c r="K1279" s="20"/>
      <c r="L1279" s="16"/>
      <c r="N1279" s="1"/>
      <c r="O1279" s="18"/>
      <c r="P1279" s="16"/>
      <c r="Q1279" s="16"/>
      <c r="R1279" s="16"/>
      <c r="S1279" s="16"/>
    </row>
    <row r="1280" spans="1:19" ht="13.2" hidden="1" x14ac:dyDescent="0.25">
      <c r="A1280" s="9"/>
      <c r="C1280" s="16"/>
      <c r="D1280" s="16"/>
      <c r="E1280" s="16"/>
      <c r="F1280" s="18"/>
      <c r="G1280" s="16"/>
      <c r="H1280" s="19"/>
      <c r="I1280" s="20"/>
      <c r="J1280" s="20"/>
      <c r="K1280" s="20"/>
      <c r="L1280" s="16"/>
      <c r="N1280" s="1"/>
      <c r="O1280" s="18"/>
      <c r="P1280" s="16"/>
      <c r="Q1280" s="16"/>
      <c r="R1280" s="16"/>
      <c r="S1280" s="16"/>
    </row>
    <row r="1281" spans="1:19" ht="13.2" hidden="1" x14ac:dyDescent="0.25">
      <c r="A1281" s="9"/>
      <c r="C1281" s="16"/>
      <c r="D1281" s="16"/>
      <c r="E1281" s="16"/>
      <c r="F1281" s="18"/>
      <c r="G1281" s="16"/>
      <c r="H1281" s="19"/>
      <c r="I1281" s="20"/>
      <c r="J1281" s="20"/>
      <c r="K1281" s="20"/>
      <c r="L1281" s="16"/>
      <c r="N1281" s="1"/>
      <c r="O1281" s="18"/>
      <c r="P1281" s="16"/>
      <c r="Q1281" s="16"/>
      <c r="R1281" s="16"/>
      <c r="S1281" s="16"/>
    </row>
    <row r="1282" spans="1:19" ht="13.2" hidden="1" x14ac:dyDescent="0.25">
      <c r="A1282" s="9"/>
      <c r="C1282" s="16"/>
      <c r="D1282" s="16"/>
      <c r="E1282" s="16"/>
      <c r="F1282" s="18"/>
      <c r="G1282" s="16"/>
      <c r="H1282" s="19"/>
      <c r="I1282" s="20"/>
      <c r="J1282" s="20"/>
      <c r="K1282" s="20"/>
      <c r="L1282" s="16"/>
      <c r="N1282" s="1"/>
      <c r="O1282" s="18"/>
      <c r="P1282" s="16"/>
      <c r="Q1282" s="16"/>
      <c r="R1282" s="16"/>
      <c r="S1282" s="16"/>
    </row>
    <row r="1283" spans="1:19" ht="13.2" hidden="1" x14ac:dyDescent="0.25">
      <c r="A1283" s="9"/>
      <c r="C1283" s="16"/>
      <c r="D1283" s="16"/>
      <c r="E1283" s="16"/>
      <c r="F1283" s="18"/>
      <c r="G1283" s="16"/>
      <c r="H1283" s="19"/>
      <c r="I1283" s="20"/>
      <c r="J1283" s="20"/>
      <c r="K1283" s="20"/>
      <c r="L1283" s="16"/>
      <c r="N1283" s="1"/>
      <c r="O1283" s="18"/>
      <c r="P1283" s="16"/>
      <c r="Q1283" s="16"/>
      <c r="R1283" s="16"/>
      <c r="S1283" s="16"/>
    </row>
    <row r="1284" spans="1:19" ht="13.2" hidden="1" x14ac:dyDescent="0.25">
      <c r="A1284" s="9"/>
      <c r="C1284" s="16"/>
      <c r="D1284" s="16"/>
      <c r="E1284" s="16"/>
      <c r="F1284" s="18"/>
      <c r="G1284" s="16"/>
      <c r="H1284" s="19"/>
      <c r="I1284" s="20"/>
      <c r="J1284" s="20"/>
      <c r="K1284" s="20"/>
      <c r="L1284" s="16"/>
      <c r="N1284" s="1"/>
      <c r="O1284" s="18"/>
      <c r="P1284" s="16"/>
      <c r="Q1284" s="16"/>
      <c r="R1284" s="16"/>
      <c r="S1284" s="16"/>
    </row>
    <row r="1285" spans="1:19" ht="13.2" hidden="1" x14ac:dyDescent="0.25">
      <c r="A1285" s="9"/>
      <c r="C1285" s="16"/>
      <c r="D1285" s="16"/>
      <c r="E1285" s="16"/>
      <c r="F1285" s="18"/>
      <c r="G1285" s="16"/>
      <c r="H1285" s="19"/>
      <c r="I1285" s="20"/>
      <c r="J1285" s="20"/>
      <c r="K1285" s="20"/>
      <c r="L1285" s="16"/>
      <c r="N1285" s="1"/>
      <c r="O1285" s="18"/>
      <c r="P1285" s="16"/>
      <c r="Q1285" s="16"/>
      <c r="R1285" s="16"/>
      <c r="S1285" s="16"/>
    </row>
    <row r="1286" spans="1:19" ht="13.2" hidden="1" x14ac:dyDescent="0.25">
      <c r="A1286" s="9"/>
      <c r="C1286" s="16"/>
      <c r="D1286" s="16"/>
      <c r="E1286" s="16"/>
      <c r="F1286" s="18"/>
      <c r="G1286" s="16"/>
      <c r="H1286" s="19"/>
      <c r="I1286" s="20"/>
      <c r="J1286" s="20"/>
      <c r="K1286" s="20"/>
      <c r="L1286" s="16"/>
      <c r="N1286" s="1"/>
      <c r="O1286" s="18"/>
      <c r="P1286" s="16"/>
      <c r="Q1286" s="16"/>
      <c r="R1286" s="16"/>
      <c r="S1286" s="16"/>
    </row>
    <row r="1287" spans="1:19" ht="13.2" hidden="1" x14ac:dyDescent="0.25">
      <c r="A1287" s="9"/>
      <c r="C1287" s="16"/>
      <c r="D1287" s="16"/>
      <c r="E1287" s="16"/>
      <c r="F1287" s="18"/>
      <c r="G1287" s="16"/>
      <c r="H1287" s="19"/>
      <c r="I1287" s="20"/>
      <c r="J1287" s="20"/>
      <c r="K1287" s="20"/>
      <c r="L1287" s="16"/>
      <c r="N1287" s="1"/>
      <c r="O1287" s="18"/>
      <c r="P1287" s="16"/>
      <c r="Q1287" s="16"/>
      <c r="R1287" s="16"/>
      <c r="S1287" s="16"/>
    </row>
    <row r="1288" spans="1:19" ht="13.2" hidden="1" x14ac:dyDescent="0.25">
      <c r="A1288" s="9"/>
      <c r="C1288" s="16"/>
      <c r="D1288" s="16"/>
      <c r="E1288" s="16"/>
      <c r="F1288" s="18"/>
      <c r="G1288" s="16"/>
      <c r="H1288" s="19"/>
      <c r="I1288" s="20"/>
      <c r="J1288" s="20"/>
      <c r="K1288" s="20"/>
      <c r="L1288" s="16"/>
      <c r="N1288" s="1"/>
      <c r="O1288" s="18"/>
      <c r="P1288" s="16"/>
      <c r="Q1288" s="16"/>
      <c r="R1288" s="16"/>
      <c r="S1288" s="16"/>
    </row>
    <row r="1289" spans="1:19" ht="13.2" hidden="1" x14ac:dyDescent="0.25">
      <c r="A1289" s="9"/>
      <c r="C1289" s="16"/>
      <c r="D1289" s="16"/>
      <c r="E1289" s="16"/>
      <c r="F1289" s="18"/>
      <c r="G1289" s="16"/>
      <c r="H1289" s="19"/>
      <c r="I1289" s="20"/>
      <c r="J1289" s="20"/>
      <c r="K1289" s="20"/>
      <c r="L1289" s="16"/>
      <c r="N1289" s="1"/>
      <c r="O1289" s="18"/>
      <c r="P1289" s="16"/>
      <c r="Q1289" s="16"/>
      <c r="R1289" s="16"/>
      <c r="S1289" s="16"/>
    </row>
    <row r="1290" spans="1:19" ht="13.2" hidden="1" x14ac:dyDescent="0.25">
      <c r="A1290" s="9"/>
      <c r="C1290" s="16"/>
      <c r="D1290" s="16"/>
      <c r="E1290" s="16"/>
      <c r="F1290" s="18"/>
      <c r="G1290" s="16"/>
      <c r="H1290" s="19"/>
      <c r="I1290" s="20"/>
      <c r="J1290" s="20"/>
      <c r="K1290" s="20"/>
      <c r="L1290" s="16"/>
      <c r="N1290" s="1"/>
      <c r="O1290" s="18"/>
      <c r="P1290" s="16"/>
      <c r="Q1290" s="16"/>
      <c r="R1290" s="16"/>
      <c r="S1290" s="16"/>
    </row>
    <row r="1291" spans="1:19" ht="13.2" hidden="1" x14ac:dyDescent="0.25">
      <c r="A1291" s="9"/>
      <c r="C1291" s="16"/>
      <c r="D1291" s="16"/>
      <c r="E1291" s="16"/>
      <c r="F1291" s="18"/>
      <c r="G1291" s="16"/>
      <c r="H1291" s="19"/>
      <c r="I1291" s="20"/>
      <c r="J1291" s="20"/>
      <c r="K1291" s="20"/>
      <c r="L1291" s="16"/>
      <c r="N1291" s="1"/>
      <c r="O1291" s="18"/>
      <c r="P1291" s="16"/>
      <c r="Q1291" s="16"/>
      <c r="R1291" s="16"/>
      <c r="S1291" s="16"/>
    </row>
    <row r="1292" spans="1:19" ht="13.2" hidden="1" x14ac:dyDescent="0.25">
      <c r="A1292" s="9"/>
      <c r="C1292" s="16"/>
      <c r="D1292" s="16"/>
      <c r="E1292" s="16"/>
      <c r="F1292" s="18"/>
      <c r="G1292" s="16"/>
      <c r="H1292" s="19"/>
      <c r="I1292" s="20"/>
      <c r="J1292" s="20"/>
      <c r="K1292" s="20"/>
      <c r="L1292" s="16"/>
      <c r="N1292" s="1"/>
      <c r="O1292" s="18"/>
      <c r="P1292" s="16"/>
      <c r="Q1292" s="16"/>
      <c r="R1292" s="16"/>
      <c r="S1292" s="16"/>
    </row>
    <row r="1293" spans="1:19" ht="13.2" hidden="1" x14ac:dyDescent="0.25">
      <c r="A1293" s="9"/>
      <c r="C1293" s="16"/>
      <c r="D1293" s="16"/>
      <c r="E1293" s="16"/>
      <c r="F1293" s="18"/>
      <c r="G1293" s="16"/>
      <c r="H1293" s="19"/>
      <c r="I1293" s="20"/>
      <c r="J1293" s="20"/>
      <c r="K1293" s="20"/>
      <c r="L1293" s="16"/>
      <c r="N1293" s="1"/>
      <c r="O1293" s="18"/>
      <c r="P1293" s="16"/>
      <c r="Q1293" s="16"/>
      <c r="R1293" s="16"/>
      <c r="S1293" s="16"/>
    </row>
    <row r="1294" spans="1:19" ht="13.2" hidden="1" x14ac:dyDescent="0.25">
      <c r="A1294" s="9"/>
      <c r="C1294" s="16"/>
      <c r="D1294" s="16"/>
      <c r="E1294" s="16"/>
      <c r="F1294" s="18"/>
      <c r="G1294" s="16"/>
      <c r="H1294" s="19"/>
      <c r="I1294" s="20"/>
      <c r="J1294" s="20"/>
      <c r="K1294" s="20"/>
      <c r="L1294" s="16"/>
      <c r="N1294" s="1"/>
      <c r="O1294" s="18"/>
      <c r="P1294" s="16"/>
      <c r="Q1294" s="16"/>
      <c r="R1294" s="16"/>
      <c r="S1294" s="16"/>
    </row>
    <row r="1295" spans="1:19" ht="13.2" hidden="1" x14ac:dyDescent="0.25">
      <c r="A1295" s="9"/>
      <c r="C1295" s="16"/>
      <c r="D1295" s="16"/>
      <c r="E1295" s="16"/>
      <c r="F1295" s="18"/>
      <c r="G1295" s="16"/>
      <c r="H1295" s="19"/>
      <c r="I1295" s="20"/>
      <c r="J1295" s="20"/>
      <c r="K1295" s="20"/>
      <c r="L1295" s="16"/>
      <c r="N1295" s="1"/>
      <c r="O1295" s="18"/>
      <c r="P1295" s="16"/>
      <c r="Q1295" s="16"/>
      <c r="R1295" s="16"/>
      <c r="S1295" s="16"/>
    </row>
    <row r="1296" spans="1:19" ht="13.2" hidden="1" x14ac:dyDescent="0.25">
      <c r="A1296" s="9"/>
      <c r="C1296" s="16"/>
      <c r="D1296" s="16"/>
      <c r="E1296" s="16"/>
      <c r="F1296" s="18"/>
      <c r="G1296" s="16"/>
      <c r="H1296" s="19"/>
      <c r="I1296" s="20"/>
      <c r="J1296" s="20"/>
      <c r="K1296" s="20"/>
      <c r="L1296" s="16"/>
      <c r="N1296" s="1"/>
      <c r="O1296" s="18"/>
      <c r="P1296" s="16"/>
      <c r="Q1296" s="16"/>
      <c r="R1296" s="16"/>
      <c r="S1296" s="16"/>
    </row>
    <row r="1297" spans="1:19" ht="13.2" hidden="1" x14ac:dyDescent="0.25">
      <c r="A1297" s="9"/>
      <c r="C1297" s="16"/>
      <c r="D1297" s="16"/>
      <c r="E1297" s="16"/>
      <c r="F1297" s="18"/>
      <c r="G1297" s="16"/>
      <c r="H1297" s="19"/>
      <c r="I1297" s="20"/>
      <c r="J1297" s="20"/>
      <c r="K1297" s="20"/>
      <c r="L1297" s="16"/>
      <c r="N1297" s="1"/>
      <c r="O1297" s="18"/>
      <c r="P1297" s="16"/>
      <c r="Q1297" s="16"/>
      <c r="R1297" s="16"/>
      <c r="S1297" s="16"/>
    </row>
    <row r="1298" spans="1:19" ht="13.2" hidden="1" x14ac:dyDescent="0.25">
      <c r="A1298" s="9"/>
      <c r="C1298" s="16"/>
      <c r="D1298" s="16"/>
      <c r="E1298" s="16"/>
      <c r="F1298" s="18"/>
      <c r="G1298" s="16"/>
      <c r="H1298" s="19"/>
      <c r="I1298" s="20"/>
      <c r="J1298" s="20"/>
      <c r="K1298" s="20"/>
      <c r="L1298" s="16"/>
      <c r="N1298" s="1"/>
      <c r="O1298" s="18"/>
      <c r="P1298" s="16"/>
      <c r="Q1298" s="16"/>
      <c r="R1298" s="16"/>
      <c r="S1298" s="16"/>
    </row>
    <row r="1299" spans="1:19" ht="13.2" hidden="1" x14ac:dyDescent="0.25">
      <c r="A1299" s="9"/>
      <c r="C1299" s="16"/>
      <c r="D1299" s="16"/>
      <c r="E1299" s="16"/>
      <c r="F1299" s="18"/>
      <c r="G1299" s="16"/>
      <c r="H1299" s="19"/>
      <c r="I1299" s="20"/>
      <c r="J1299" s="20"/>
      <c r="K1299" s="20"/>
      <c r="L1299" s="16"/>
      <c r="N1299" s="1"/>
      <c r="O1299" s="18"/>
      <c r="P1299" s="16"/>
      <c r="Q1299" s="16"/>
      <c r="R1299" s="16"/>
      <c r="S1299" s="16"/>
    </row>
    <row r="1300" spans="1:19" ht="13.2" hidden="1" x14ac:dyDescent="0.25">
      <c r="A1300" s="9"/>
      <c r="C1300" s="16"/>
      <c r="D1300" s="16"/>
      <c r="E1300" s="16"/>
      <c r="F1300" s="18"/>
      <c r="G1300" s="16"/>
      <c r="H1300" s="19"/>
      <c r="I1300" s="20"/>
      <c r="J1300" s="20"/>
      <c r="K1300" s="20"/>
      <c r="L1300" s="16"/>
      <c r="N1300" s="1"/>
      <c r="O1300" s="18"/>
      <c r="P1300" s="16"/>
      <c r="Q1300" s="16"/>
      <c r="R1300" s="16"/>
      <c r="S1300" s="16"/>
    </row>
    <row r="1301" spans="1:19" ht="13.2" hidden="1" x14ac:dyDescent="0.25">
      <c r="A1301" s="9"/>
      <c r="C1301" s="16"/>
      <c r="D1301" s="16"/>
      <c r="E1301" s="16"/>
      <c r="F1301" s="18"/>
      <c r="G1301" s="16"/>
      <c r="H1301" s="19"/>
      <c r="I1301" s="20"/>
      <c r="J1301" s="20"/>
      <c r="K1301" s="20"/>
      <c r="L1301" s="16"/>
      <c r="N1301" s="1"/>
      <c r="O1301" s="18"/>
      <c r="P1301" s="16"/>
      <c r="Q1301" s="16"/>
      <c r="R1301" s="16"/>
      <c r="S1301" s="16"/>
    </row>
    <row r="1302" spans="1:19" ht="13.2" hidden="1" x14ac:dyDescent="0.25">
      <c r="A1302" s="9"/>
      <c r="C1302" s="16"/>
      <c r="D1302" s="16"/>
      <c r="E1302" s="16"/>
      <c r="F1302" s="18"/>
      <c r="G1302" s="16"/>
      <c r="H1302" s="19"/>
      <c r="I1302" s="20"/>
      <c r="J1302" s="20"/>
      <c r="K1302" s="20"/>
      <c r="L1302" s="16"/>
      <c r="N1302" s="1"/>
      <c r="O1302" s="18"/>
      <c r="P1302" s="16"/>
      <c r="Q1302" s="16"/>
      <c r="R1302" s="16"/>
      <c r="S1302" s="16"/>
    </row>
    <row r="1303" spans="1:19" ht="13.2" hidden="1" x14ac:dyDescent="0.25">
      <c r="A1303" s="9"/>
      <c r="C1303" s="16"/>
      <c r="D1303" s="16"/>
      <c r="E1303" s="16"/>
      <c r="F1303" s="18"/>
      <c r="G1303" s="16"/>
      <c r="H1303" s="19"/>
      <c r="I1303" s="20"/>
      <c r="J1303" s="20"/>
      <c r="K1303" s="20"/>
      <c r="L1303" s="16"/>
      <c r="N1303" s="1"/>
      <c r="O1303" s="18"/>
      <c r="P1303" s="16"/>
      <c r="Q1303" s="16"/>
      <c r="R1303" s="16"/>
      <c r="S1303" s="16"/>
    </row>
    <row r="1304" spans="1:19" ht="13.2" hidden="1" x14ac:dyDescent="0.25">
      <c r="A1304" s="9"/>
      <c r="C1304" s="16"/>
      <c r="D1304" s="16"/>
      <c r="E1304" s="16"/>
      <c r="F1304" s="18"/>
      <c r="G1304" s="16"/>
      <c r="H1304" s="19"/>
      <c r="I1304" s="20"/>
      <c r="J1304" s="20"/>
      <c r="K1304" s="20"/>
      <c r="L1304" s="16"/>
      <c r="N1304" s="1"/>
      <c r="O1304" s="18"/>
      <c r="P1304" s="16"/>
      <c r="Q1304" s="16"/>
      <c r="R1304" s="16"/>
      <c r="S1304" s="16"/>
    </row>
    <row r="1305" spans="1:19" ht="13.2" hidden="1" x14ac:dyDescent="0.25">
      <c r="A1305" s="9"/>
      <c r="C1305" s="16"/>
      <c r="D1305" s="16"/>
      <c r="E1305" s="16"/>
      <c r="F1305" s="18"/>
      <c r="G1305" s="16"/>
      <c r="H1305" s="19"/>
      <c r="I1305" s="20"/>
      <c r="J1305" s="20"/>
      <c r="K1305" s="20"/>
      <c r="L1305" s="16"/>
      <c r="N1305" s="1"/>
      <c r="O1305" s="18"/>
      <c r="P1305" s="16"/>
      <c r="Q1305" s="16"/>
      <c r="R1305" s="16"/>
      <c r="S1305" s="16"/>
    </row>
    <row r="1306" spans="1:19" ht="13.2" hidden="1" x14ac:dyDescent="0.25">
      <c r="A1306" s="9"/>
      <c r="C1306" s="16"/>
      <c r="D1306" s="16"/>
      <c r="E1306" s="16"/>
      <c r="F1306" s="18"/>
      <c r="G1306" s="16"/>
      <c r="H1306" s="19"/>
      <c r="I1306" s="20"/>
      <c r="J1306" s="20"/>
      <c r="K1306" s="20"/>
      <c r="L1306" s="16"/>
      <c r="N1306" s="1"/>
      <c r="O1306" s="18"/>
      <c r="P1306" s="16"/>
      <c r="Q1306" s="16"/>
      <c r="R1306" s="16"/>
      <c r="S1306" s="16"/>
    </row>
    <row r="1307" spans="1:19" ht="13.2" hidden="1" x14ac:dyDescent="0.25">
      <c r="A1307" s="9"/>
      <c r="C1307" s="16"/>
      <c r="D1307" s="16"/>
      <c r="E1307" s="16"/>
      <c r="F1307" s="18"/>
      <c r="G1307" s="16"/>
      <c r="H1307" s="19"/>
      <c r="I1307" s="20"/>
      <c r="J1307" s="20"/>
      <c r="K1307" s="20"/>
      <c r="L1307" s="16"/>
      <c r="N1307" s="1"/>
      <c r="O1307" s="18"/>
      <c r="P1307" s="16"/>
      <c r="Q1307" s="16"/>
      <c r="R1307" s="16"/>
      <c r="S1307" s="16"/>
    </row>
    <row r="1308" spans="1:19" ht="13.2" hidden="1" x14ac:dyDescent="0.25">
      <c r="A1308" s="9"/>
      <c r="C1308" s="16"/>
      <c r="D1308" s="16"/>
      <c r="E1308" s="16"/>
      <c r="F1308" s="18"/>
      <c r="G1308" s="16"/>
      <c r="H1308" s="19"/>
      <c r="I1308" s="20"/>
      <c r="J1308" s="20"/>
      <c r="K1308" s="20"/>
      <c r="L1308" s="16"/>
      <c r="N1308" s="1"/>
      <c r="O1308" s="18"/>
      <c r="P1308" s="16"/>
      <c r="Q1308" s="16"/>
      <c r="R1308" s="16"/>
      <c r="S1308" s="16"/>
    </row>
    <row r="1309" spans="1:19" ht="13.2" hidden="1" x14ac:dyDescent="0.25">
      <c r="A1309" s="9"/>
      <c r="C1309" s="16"/>
      <c r="D1309" s="16"/>
      <c r="E1309" s="16"/>
      <c r="F1309" s="18"/>
      <c r="G1309" s="16"/>
      <c r="H1309" s="19"/>
      <c r="I1309" s="20"/>
      <c r="J1309" s="20"/>
      <c r="K1309" s="20"/>
      <c r="L1309" s="16"/>
      <c r="N1309" s="1"/>
      <c r="O1309" s="18"/>
      <c r="P1309" s="16"/>
      <c r="Q1309" s="16"/>
      <c r="R1309" s="16"/>
      <c r="S1309" s="16"/>
    </row>
    <row r="1310" spans="1:19" ht="13.2" hidden="1" x14ac:dyDescent="0.25">
      <c r="A1310" s="9"/>
      <c r="C1310" s="16"/>
      <c r="D1310" s="16"/>
      <c r="E1310" s="16"/>
      <c r="F1310" s="18"/>
      <c r="G1310" s="16"/>
      <c r="H1310" s="19"/>
      <c r="I1310" s="20"/>
      <c r="J1310" s="20"/>
      <c r="K1310" s="20"/>
      <c r="L1310" s="16"/>
      <c r="N1310" s="1"/>
      <c r="O1310" s="18"/>
      <c r="P1310" s="16"/>
      <c r="Q1310" s="16"/>
      <c r="R1310" s="16"/>
      <c r="S1310" s="16"/>
    </row>
    <row r="1311" spans="1:19" ht="13.2" hidden="1" x14ac:dyDescent="0.25">
      <c r="A1311" s="9"/>
      <c r="C1311" s="16"/>
      <c r="D1311" s="16"/>
      <c r="E1311" s="16"/>
      <c r="F1311" s="18"/>
      <c r="G1311" s="16"/>
      <c r="H1311" s="19"/>
      <c r="I1311" s="20"/>
      <c r="J1311" s="20"/>
      <c r="K1311" s="20"/>
      <c r="L1311" s="16"/>
      <c r="N1311" s="1"/>
      <c r="O1311" s="18"/>
      <c r="P1311" s="16"/>
      <c r="Q1311" s="16"/>
      <c r="R1311" s="16"/>
      <c r="S1311" s="16"/>
    </row>
    <row r="1312" spans="1:19" ht="13.2" hidden="1" x14ac:dyDescent="0.25">
      <c r="A1312" s="9"/>
      <c r="C1312" s="16"/>
      <c r="D1312" s="16"/>
      <c r="E1312" s="16"/>
      <c r="F1312" s="18"/>
      <c r="G1312" s="16"/>
      <c r="H1312" s="19"/>
      <c r="I1312" s="20"/>
      <c r="J1312" s="20"/>
      <c r="K1312" s="20"/>
      <c r="L1312" s="16"/>
      <c r="N1312" s="1"/>
      <c r="O1312" s="18"/>
      <c r="P1312" s="16"/>
      <c r="Q1312" s="16"/>
      <c r="R1312" s="16"/>
      <c r="S1312" s="16"/>
    </row>
    <row r="1313" spans="1:19" ht="13.2" hidden="1" x14ac:dyDescent="0.25">
      <c r="A1313" s="9"/>
      <c r="C1313" s="16"/>
      <c r="D1313" s="16"/>
      <c r="E1313" s="16"/>
      <c r="F1313" s="18"/>
      <c r="G1313" s="16"/>
      <c r="H1313" s="19"/>
      <c r="I1313" s="20"/>
      <c r="J1313" s="20"/>
      <c r="K1313" s="20"/>
      <c r="L1313" s="16"/>
      <c r="N1313" s="1"/>
      <c r="O1313" s="18"/>
      <c r="P1313" s="16"/>
      <c r="Q1313" s="16"/>
      <c r="R1313" s="16"/>
      <c r="S1313" s="16"/>
    </row>
    <row r="1314" spans="1:19" ht="13.2" hidden="1" x14ac:dyDescent="0.25">
      <c r="A1314" s="9"/>
      <c r="C1314" s="16"/>
      <c r="D1314" s="16"/>
      <c r="E1314" s="16"/>
      <c r="F1314" s="18"/>
      <c r="G1314" s="16"/>
      <c r="H1314" s="19"/>
      <c r="I1314" s="20"/>
      <c r="J1314" s="20"/>
      <c r="K1314" s="20"/>
      <c r="L1314" s="16"/>
      <c r="N1314" s="1"/>
      <c r="O1314" s="18"/>
      <c r="P1314" s="16"/>
      <c r="Q1314" s="16"/>
      <c r="R1314" s="16"/>
      <c r="S1314" s="16"/>
    </row>
    <row r="1315" spans="1:19" ht="13.2" hidden="1" x14ac:dyDescent="0.25">
      <c r="A1315" s="9"/>
      <c r="C1315" s="16"/>
      <c r="D1315" s="16"/>
      <c r="E1315" s="16"/>
      <c r="F1315" s="18"/>
      <c r="G1315" s="16"/>
      <c r="H1315" s="19"/>
      <c r="I1315" s="20"/>
      <c r="J1315" s="20"/>
      <c r="K1315" s="20"/>
      <c r="L1315" s="16"/>
      <c r="N1315" s="1"/>
      <c r="O1315" s="18"/>
      <c r="P1315" s="16"/>
      <c r="Q1315" s="16"/>
      <c r="R1315" s="16"/>
      <c r="S1315" s="16"/>
    </row>
    <row r="1316" spans="1:19" ht="13.2" hidden="1" x14ac:dyDescent="0.25">
      <c r="A1316" s="9"/>
      <c r="C1316" s="16"/>
      <c r="D1316" s="16"/>
      <c r="E1316" s="16"/>
      <c r="F1316" s="18"/>
      <c r="G1316" s="16"/>
      <c r="H1316" s="19"/>
      <c r="I1316" s="20"/>
      <c r="J1316" s="20"/>
      <c r="K1316" s="20"/>
      <c r="L1316" s="16"/>
      <c r="N1316" s="1"/>
      <c r="O1316" s="18"/>
      <c r="P1316" s="16"/>
      <c r="Q1316" s="16"/>
      <c r="R1316" s="16"/>
      <c r="S1316" s="16"/>
    </row>
    <row r="1317" spans="1:19" ht="13.2" hidden="1" x14ac:dyDescent="0.25">
      <c r="A1317" s="9"/>
      <c r="C1317" s="16"/>
      <c r="D1317" s="16"/>
      <c r="E1317" s="16"/>
      <c r="F1317" s="18"/>
      <c r="G1317" s="16"/>
      <c r="H1317" s="19"/>
      <c r="I1317" s="20"/>
      <c r="J1317" s="20"/>
      <c r="K1317" s="20"/>
      <c r="L1317" s="16"/>
      <c r="N1317" s="1"/>
      <c r="O1317" s="18"/>
      <c r="P1317" s="16"/>
      <c r="Q1317" s="16"/>
      <c r="R1317" s="16"/>
      <c r="S1317" s="16"/>
    </row>
    <row r="1318" spans="1:19" ht="13.2" hidden="1" x14ac:dyDescent="0.25">
      <c r="A1318" s="9"/>
      <c r="C1318" s="16"/>
      <c r="D1318" s="16"/>
      <c r="E1318" s="16"/>
      <c r="F1318" s="18"/>
      <c r="G1318" s="16"/>
      <c r="H1318" s="19"/>
      <c r="I1318" s="20"/>
      <c r="J1318" s="20"/>
      <c r="K1318" s="20"/>
      <c r="L1318" s="16"/>
      <c r="N1318" s="1"/>
      <c r="O1318" s="18"/>
      <c r="P1318" s="16"/>
      <c r="Q1318" s="16"/>
      <c r="R1318" s="16"/>
      <c r="S1318" s="16"/>
    </row>
    <row r="1319" spans="1:19" ht="13.2" hidden="1" x14ac:dyDescent="0.25">
      <c r="A1319" s="9"/>
      <c r="C1319" s="16"/>
      <c r="D1319" s="16"/>
      <c r="E1319" s="16"/>
      <c r="F1319" s="18"/>
      <c r="G1319" s="16"/>
      <c r="H1319" s="19"/>
      <c r="I1319" s="20"/>
      <c r="J1319" s="20"/>
      <c r="K1319" s="20"/>
      <c r="L1319" s="16"/>
      <c r="N1319" s="1"/>
      <c r="O1319" s="18"/>
      <c r="P1319" s="16"/>
      <c r="Q1319" s="16"/>
      <c r="R1319" s="16"/>
      <c r="S1319" s="16"/>
    </row>
    <row r="1320" spans="1:19" ht="13.2" hidden="1" x14ac:dyDescent="0.25">
      <c r="A1320" s="9"/>
      <c r="C1320" s="16"/>
      <c r="D1320" s="16"/>
      <c r="E1320" s="16"/>
      <c r="F1320" s="18"/>
      <c r="G1320" s="16"/>
      <c r="H1320" s="19"/>
      <c r="I1320" s="20"/>
      <c r="J1320" s="20"/>
      <c r="K1320" s="20"/>
      <c r="L1320" s="16"/>
      <c r="N1320" s="1"/>
      <c r="O1320" s="18"/>
      <c r="P1320" s="16"/>
      <c r="Q1320" s="16"/>
      <c r="R1320" s="16"/>
      <c r="S1320" s="16"/>
    </row>
    <row r="1321" spans="1:19" ht="13.2" hidden="1" x14ac:dyDescent="0.25">
      <c r="A1321" s="9"/>
      <c r="C1321" s="16"/>
      <c r="D1321" s="16"/>
      <c r="E1321" s="16"/>
      <c r="F1321" s="18"/>
      <c r="G1321" s="16"/>
      <c r="H1321" s="19"/>
      <c r="I1321" s="20"/>
      <c r="J1321" s="20"/>
      <c r="K1321" s="20"/>
      <c r="L1321" s="16"/>
      <c r="N1321" s="1"/>
      <c r="O1321" s="18"/>
      <c r="P1321" s="16"/>
      <c r="Q1321" s="16"/>
      <c r="R1321" s="16"/>
      <c r="S1321" s="16"/>
    </row>
    <row r="1322" spans="1:19" ht="13.2" hidden="1" x14ac:dyDescent="0.25">
      <c r="A1322" s="9"/>
      <c r="C1322" s="16"/>
      <c r="D1322" s="16"/>
      <c r="E1322" s="16"/>
      <c r="F1322" s="18"/>
      <c r="G1322" s="16"/>
      <c r="H1322" s="19"/>
      <c r="I1322" s="20"/>
      <c r="J1322" s="20"/>
      <c r="K1322" s="20"/>
      <c r="L1322" s="16"/>
      <c r="N1322" s="1"/>
      <c r="O1322" s="18"/>
      <c r="P1322" s="16"/>
      <c r="Q1322" s="16"/>
      <c r="R1322" s="16"/>
      <c r="S1322" s="16"/>
    </row>
    <row r="1323" spans="1:19" ht="13.2" hidden="1" x14ac:dyDescent="0.25">
      <c r="A1323" s="9"/>
      <c r="C1323" s="16"/>
      <c r="D1323" s="16"/>
      <c r="E1323" s="16"/>
      <c r="F1323" s="18"/>
      <c r="G1323" s="16"/>
      <c r="H1323" s="19"/>
      <c r="I1323" s="20"/>
      <c r="J1323" s="20"/>
      <c r="K1323" s="20"/>
      <c r="L1323" s="16"/>
      <c r="N1323" s="1"/>
      <c r="O1323" s="18"/>
      <c r="P1323" s="16"/>
      <c r="Q1323" s="16"/>
      <c r="R1323" s="16"/>
      <c r="S1323" s="16"/>
    </row>
    <row r="1324" spans="1:19" ht="13.2" hidden="1" x14ac:dyDescent="0.25">
      <c r="A1324" s="9"/>
      <c r="C1324" s="16"/>
      <c r="D1324" s="16"/>
      <c r="E1324" s="16"/>
      <c r="F1324" s="18"/>
      <c r="G1324" s="16"/>
      <c r="H1324" s="19"/>
      <c r="I1324" s="20"/>
      <c r="J1324" s="20"/>
      <c r="K1324" s="20"/>
      <c r="L1324" s="16"/>
      <c r="N1324" s="1"/>
      <c r="O1324" s="18"/>
      <c r="P1324" s="16"/>
      <c r="Q1324" s="16"/>
      <c r="R1324" s="16"/>
      <c r="S1324" s="16"/>
    </row>
    <row r="1325" spans="1:19" ht="13.2" hidden="1" x14ac:dyDescent="0.25">
      <c r="A1325" s="9"/>
      <c r="C1325" s="16"/>
      <c r="D1325" s="16"/>
      <c r="E1325" s="16"/>
      <c r="F1325" s="18"/>
      <c r="G1325" s="16"/>
      <c r="H1325" s="19"/>
      <c r="I1325" s="20"/>
      <c r="J1325" s="20"/>
      <c r="K1325" s="20"/>
      <c r="L1325" s="16"/>
      <c r="N1325" s="1"/>
      <c r="O1325" s="18"/>
      <c r="P1325" s="16"/>
      <c r="Q1325" s="16"/>
      <c r="R1325" s="16"/>
      <c r="S1325" s="16"/>
    </row>
    <row r="1326" spans="1:19" ht="13.2" hidden="1" x14ac:dyDescent="0.25">
      <c r="A1326" s="9"/>
      <c r="C1326" s="16"/>
      <c r="D1326" s="16"/>
      <c r="E1326" s="16"/>
      <c r="F1326" s="18"/>
      <c r="G1326" s="16"/>
      <c r="H1326" s="19"/>
      <c r="I1326" s="20"/>
      <c r="J1326" s="20"/>
      <c r="K1326" s="20"/>
      <c r="L1326" s="16"/>
      <c r="N1326" s="1"/>
      <c r="O1326" s="18"/>
      <c r="P1326" s="16"/>
      <c r="Q1326" s="16"/>
      <c r="R1326" s="16"/>
      <c r="S1326" s="16"/>
    </row>
    <row r="1327" spans="1:19" ht="13.2" hidden="1" x14ac:dyDescent="0.25">
      <c r="A1327" s="9"/>
      <c r="C1327" s="16"/>
      <c r="D1327" s="16"/>
      <c r="E1327" s="16"/>
      <c r="F1327" s="18"/>
      <c r="G1327" s="16"/>
      <c r="H1327" s="19"/>
      <c r="I1327" s="20"/>
      <c r="J1327" s="20"/>
      <c r="K1327" s="20"/>
      <c r="L1327" s="16"/>
      <c r="N1327" s="1"/>
      <c r="O1327" s="18"/>
      <c r="P1327" s="16"/>
      <c r="Q1327" s="16"/>
      <c r="R1327" s="16"/>
      <c r="S1327" s="16"/>
    </row>
    <row r="1328" spans="1:19" ht="13.2" hidden="1" x14ac:dyDescent="0.25">
      <c r="A1328" s="9"/>
      <c r="C1328" s="16"/>
      <c r="D1328" s="16"/>
      <c r="E1328" s="16"/>
      <c r="F1328" s="18"/>
      <c r="G1328" s="16"/>
      <c r="H1328" s="19"/>
      <c r="I1328" s="20"/>
      <c r="J1328" s="20"/>
      <c r="K1328" s="20"/>
      <c r="L1328" s="16"/>
      <c r="N1328" s="1"/>
      <c r="O1328" s="18"/>
      <c r="P1328" s="16"/>
      <c r="Q1328" s="16"/>
      <c r="R1328" s="16"/>
      <c r="S1328" s="16"/>
    </row>
    <row r="1329" spans="1:19" ht="13.2" hidden="1" x14ac:dyDescent="0.25">
      <c r="A1329" s="9"/>
      <c r="C1329" s="16"/>
      <c r="D1329" s="16"/>
      <c r="E1329" s="16"/>
      <c r="F1329" s="18"/>
      <c r="G1329" s="16"/>
      <c r="H1329" s="19"/>
      <c r="I1329" s="20"/>
      <c r="J1329" s="20"/>
      <c r="K1329" s="20"/>
      <c r="L1329" s="16"/>
      <c r="N1329" s="1"/>
      <c r="O1329" s="18"/>
      <c r="P1329" s="16"/>
      <c r="Q1329" s="16"/>
      <c r="R1329" s="16"/>
      <c r="S1329" s="16"/>
    </row>
    <row r="1330" spans="1:19" ht="13.2" hidden="1" x14ac:dyDescent="0.25">
      <c r="A1330" s="9"/>
      <c r="C1330" s="16"/>
      <c r="D1330" s="16"/>
      <c r="E1330" s="16"/>
      <c r="F1330" s="18"/>
      <c r="G1330" s="16"/>
      <c r="H1330" s="19"/>
      <c r="I1330" s="20"/>
      <c r="J1330" s="20"/>
      <c r="K1330" s="20"/>
      <c r="L1330" s="16"/>
      <c r="N1330" s="1"/>
      <c r="O1330" s="18"/>
      <c r="P1330" s="16"/>
      <c r="Q1330" s="16"/>
      <c r="R1330" s="16"/>
      <c r="S1330" s="16"/>
    </row>
    <row r="1331" spans="1:19" ht="13.2" hidden="1" x14ac:dyDescent="0.25">
      <c r="A1331" s="9"/>
      <c r="C1331" s="16"/>
      <c r="D1331" s="16"/>
      <c r="E1331" s="16"/>
      <c r="F1331" s="18"/>
      <c r="G1331" s="16"/>
      <c r="H1331" s="19"/>
      <c r="I1331" s="20"/>
      <c r="J1331" s="20"/>
      <c r="K1331" s="20"/>
      <c r="L1331" s="16"/>
      <c r="N1331" s="1"/>
      <c r="O1331" s="18"/>
      <c r="P1331" s="16"/>
      <c r="Q1331" s="16"/>
      <c r="R1331" s="16"/>
      <c r="S1331" s="16"/>
    </row>
    <row r="1332" spans="1:19" ht="13.2" hidden="1" x14ac:dyDescent="0.25">
      <c r="A1332" s="9"/>
      <c r="C1332" s="16"/>
      <c r="D1332" s="16"/>
      <c r="E1332" s="16"/>
      <c r="F1332" s="18"/>
      <c r="G1332" s="16"/>
      <c r="H1332" s="19"/>
      <c r="I1332" s="20"/>
      <c r="J1332" s="20"/>
      <c r="K1332" s="20"/>
      <c r="L1332" s="16"/>
      <c r="N1332" s="1"/>
      <c r="O1332" s="18"/>
      <c r="P1332" s="16"/>
      <c r="Q1332" s="16"/>
      <c r="R1332" s="16"/>
      <c r="S1332" s="16"/>
    </row>
    <row r="1333" spans="1:19" ht="13.2" hidden="1" x14ac:dyDescent="0.25">
      <c r="A1333" s="9"/>
      <c r="C1333" s="16"/>
      <c r="D1333" s="16"/>
      <c r="E1333" s="16"/>
      <c r="F1333" s="18"/>
      <c r="G1333" s="16"/>
      <c r="H1333" s="19"/>
      <c r="I1333" s="20"/>
      <c r="J1333" s="20"/>
      <c r="K1333" s="20"/>
      <c r="L1333" s="16"/>
      <c r="N1333" s="1"/>
      <c r="O1333" s="18"/>
      <c r="P1333" s="16"/>
      <c r="Q1333" s="16"/>
      <c r="R1333" s="16"/>
      <c r="S1333" s="16"/>
    </row>
    <row r="1334" spans="1:19" ht="13.2" hidden="1" x14ac:dyDescent="0.25">
      <c r="A1334" s="9"/>
      <c r="C1334" s="16"/>
      <c r="D1334" s="16"/>
      <c r="E1334" s="16"/>
      <c r="F1334" s="18"/>
      <c r="G1334" s="16"/>
      <c r="H1334" s="19"/>
      <c r="I1334" s="20"/>
      <c r="J1334" s="20"/>
      <c r="K1334" s="20"/>
      <c r="L1334" s="16"/>
      <c r="N1334" s="1"/>
      <c r="O1334" s="18"/>
      <c r="P1334" s="16"/>
      <c r="Q1334" s="16"/>
      <c r="R1334" s="16"/>
      <c r="S1334" s="16"/>
    </row>
    <row r="1335" spans="1:19" ht="13.2" hidden="1" x14ac:dyDescent="0.25">
      <c r="A1335" s="9"/>
      <c r="C1335" s="16"/>
      <c r="D1335" s="16"/>
      <c r="E1335" s="16"/>
      <c r="F1335" s="18"/>
      <c r="G1335" s="16"/>
      <c r="H1335" s="19"/>
      <c r="I1335" s="20"/>
      <c r="J1335" s="20"/>
      <c r="K1335" s="20"/>
      <c r="L1335" s="16"/>
      <c r="N1335" s="1"/>
      <c r="O1335" s="18"/>
      <c r="P1335" s="16"/>
      <c r="Q1335" s="16"/>
      <c r="R1335" s="16"/>
      <c r="S1335" s="16"/>
    </row>
    <row r="1336" spans="1:19" ht="13.2" hidden="1" x14ac:dyDescent="0.25">
      <c r="A1336" s="9"/>
      <c r="C1336" s="16"/>
      <c r="D1336" s="16"/>
      <c r="E1336" s="16"/>
      <c r="F1336" s="18"/>
      <c r="G1336" s="16"/>
      <c r="H1336" s="19"/>
      <c r="I1336" s="20"/>
      <c r="J1336" s="20"/>
      <c r="K1336" s="20"/>
      <c r="L1336" s="16"/>
      <c r="N1336" s="1"/>
      <c r="O1336" s="18"/>
      <c r="P1336" s="16"/>
      <c r="Q1336" s="16"/>
      <c r="R1336" s="16"/>
      <c r="S1336" s="16"/>
    </row>
    <row r="1337" spans="1:19" ht="13.2" hidden="1" x14ac:dyDescent="0.25">
      <c r="A1337" s="9"/>
      <c r="C1337" s="16"/>
      <c r="D1337" s="16"/>
      <c r="E1337" s="16"/>
      <c r="F1337" s="18"/>
      <c r="G1337" s="16"/>
      <c r="H1337" s="19"/>
      <c r="I1337" s="20"/>
      <c r="J1337" s="20"/>
      <c r="K1337" s="20"/>
      <c r="L1337" s="16"/>
      <c r="N1337" s="1"/>
      <c r="O1337" s="18"/>
      <c r="P1337" s="16"/>
      <c r="Q1337" s="16"/>
      <c r="R1337" s="16"/>
      <c r="S1337" s="16"/>
    </row>
    <row r="1338" spans="1:19" ht="13.2" hidden="1" x14ac:dyDescent="0.25">
      <c r="A1338" s="9"/>
      <c r="C1338" s="16"/>
      <c r="D1338" s="16"/>
      <c r="E1338" s="16"/>
      <c r="F1338" s="18"/>
      <c r="G1338" s="16"/>
      <c r="H1338" s="19"/>
      <c r="I1338" s="20"/>
      <c r="J1338" s="20"/>
      <c r="K1338" s="20"/>
      <c r="L1338" s="16"/>
      <c r="N1338" s="1"/>
      <c r="O1338" s="18"/>
      <c r="P1338" s="16"/>
      <c r="Q1338" s="16"/>
      <c r="R1338" s="16"/>
      <c r="S1338" s="16"/>
    </row>
    <row r="1339" spans="1:19" ht="13.2" hidden="1" x14ac:dyDescent="0.25">
      <c r="A1339" s="9"/>
      <c r="C1339" s="16"/>
      <c r="D1339" s="16"/>
      <c r="E1339" s="16"/>
      <c r="F1339" s="18"/>
      <c r="G1339" s="16"/>
      <c r="H1339" s="19"/>
      <c r="I1339" s="20"/>
      <c r="J1339" s="20"/>
      <c r="K1339" s="20"/>
      <c r="L1339" s="16"/>
      <c r="N1339" s="1"/>
      <c r="O1339" s="18"/>
      <c r="P1339" s="16"/>
      <c r="Q1339" s="16"/>
      <c r="R1339" s="16"/>
      <c r="S1339" s="16"/>
    </row>
    <row r="1340" spans="1:19" ht="13.2" hidden="1" x14ac:dyDescent="0.25">
      <c r="A1340" s="9"/>
      <c r="C1340" s="16"/>
      <c r="D1340" s="16"/>
      <c r="E1340" s="16"/>
      <c r="F1340" s="18"/>
      <c r="G1340" s="16"/>
      <c r="H1340" s="19"/>
      <c r="I1340" s="20"/>
      <c r="J1340" s="20"/>
      <c r="K1340" s="20"/>
      <c r="L1340" s="16"/>
      <c r="N1340" s="1"/>
      <c r="O1340" s="18"/>
      <c r="P1340" s="16"/>
      <c r="Q1340" s="16"/>
      <c r="R1340" s="16"/>
      <c r="S1340" s="16"/>
    </row>
    <row r="1341" spans="1:19" ht="13.2" hidden="1" x14ac:dyDescent="0.25">
      <c r="A1341" s="9"/>
      <c r="C1341" s="16"/>
      <c r="D1341" s="16"/>
      <c r="E1341" s="16"/>
      <c r="F1341" s="18"/>
      <c r="G1341" s="16"/>
      <c r="H1341" s="19"/>
      <c r="I1341" s="20"/>
      <c r="J1341" s="20"/>
      <c r="K1341" s="20"/>
      <c r="L1341" s="16"/>
      <c r="N1341" s="1"/>
      <c r="O1341" s="18"/>
      <c r="P1341" s="16"/>
      <c r="Q1341" s="16"/>
      <c r="R1341" s="16"/>
      <c r="S1341" s="16"/>
    </row>
    <row r="1342" spans="1:19" ht="13.2" hidden="1" x14ac:dyDescent="0.25">
      <c r="A1342" s="9"/>
      <c r="C1342" s="16"/>
      <c r="D1342" s="16"/>
      <c r="E1342" s="16"/>
      <c r="F1342" s="18"/>
      <c r="G1342" s="16"/>
      <c r="H1342" s="19"/>
      <c r="I1342" s="20"/>
      <c r="J1342" s="20"/>
      <c r="K1342" s="20"/>
      <c r="L1342" s="16"/>
      <c r="N1342" s="1"/>
      <c r="O1342" s="18"/>
      <c r="P1342" s="16"/>
      <c r="Q1342" s="16"/>
      <c r="R1342" s="16"/>
      <c r="S1342" s="16"/>
    </row>
    <row r="1343" spans="1:19" ht="13.2" hidden="1" x14ac:dyDescent="0.25">
      <c r="A1343" s="9"/>
      <c r="C1343" s="16"/>
      <c r="D1343" s="16"/>
      <c r="E1343" s="16"/>
      <c r="F1343" s="18"/>
      <c r="G1343" s="16"/>
      <c r="H1343" s="19"/>
      <c r="I1343" s="20"/>
      <c r="J1343" s="20"/>
      <c r="K1343" s="20"/>
      <c r="L1343" s="16"/>
      <c r="N1343" s="1"/>
      <c r="O1343" s="18"/>
      <c r="P1343" s="16"/>
      <c r="Q1343" s="16"/>
      <c r="R1343" s="16"/>
      <c r="S1343" s="16"/>
    </row>
    <row r="1344" spans="1:19" ht="13.2" hidden="1" x14ac:dyDescent="0.25">
      <c r="A1344" s="9"/>
      <c r="C1344" s="16"/>
      <c r="D1344" s="16"/>
      <c r="E1344" s="16"/>
      <c r="F1344" s="18"/>
      <c r="G1344" s="16"/>
      <c r="H1344" s="19"/>
      <c r="I1344" s="20"/>
      <c r="J1344" s="20"/>
      <c r="K1344" s="20"/>
      <c r="L1344" s="16"/>
      <c r="N1344" s="1"/>
      <c r="O1344" s="18"/>
      <c r="P1344" s="16"/>
      <c r="Q1344" s="16"/>
      <c r="R1344" s="16"/>
      <c r="S1344" s="16"/>
    </row>
    <row r="1345" spans="1:19" ht="13.2" hidden="1" x14ac:dyDescent="0.25">
      <c r="A1345" s="9"/>
      <c r="C1345" s="16"/>
      <c r="D1345" s="16"/>
      <c r="E1345" s="16"/>
      <c r="F1345" s="18"/>
      <c r="G1345" s="16"/>
      <c r="H1345" s="19"/>
      <c r="I1345" s="20"/>
      <c r="J1345" s="20"/>
      <c r="K1345" s="20"/>
      <c r="L1345" s="16"/>
      <c r="N1345" s="1"/>
      <c r="O1345" s="18"/>
      <c r="P1345" s="16"/>
      <c r="Q1345" s="16"/>
      <c r="R1345" s="16"/>
      <c r="S1345" s="16"/>
    </row>
    <row r="1346" spans="1:19" ht="13.2" hidden="1" x14ac:dyDescent="0.25">
      <c r="A1346" s="9"/>
      <c r="C1346" s="16"/>
      <c r="D1346" s="16"/>
      <c r="E1346" s="16"/>
      <c r="F1346" s="18"/>
      <c r="G1346" s="16"/>
      <c r="H1346" s="19"/>
      <c r="I1346" s="20"/>
      <c r="J1346" s="20"/>
      <c r="K1346" s="20"/>
      <c r="L1346" s="16"/>
      <c r="N1346" s="1"/>
      <c r="O1346" s="18"/>
      <c r="P1346" s="16"/>
      <c r="Q1346" s="16"/>
      <c r="R1346" s="16"/>
      <c r="S1346" s="16"/>
    </row>
    <row r="1347" spans="1:19" ht="13.2" hidden="1" x14ac:dyDescent="0.25">
      <c r="A1347" s="9"/>
      <c r="C1347" s="16"/>
      <c r="D1347" s="16"/>
      <c r="E1347" s="16"/>
      <c r="F1347" s="18"/>
      <c r="G1347" s="16"/>
      <c r="H1347" s="19"/>
      <c r="I1347" s="20"/>
      <c r="J1347" s="20"/>
      <c r="K1347" s="20"/>
      <c r="L1347" s="16"/>
      <c r="N1347" s="1"/>
      <c r="O1347" s="18"/>
      <c r="P1347" s="16"/>
      <c r="Q1347" s="16"/>
      <c r="R1347" s="16"/>
      <c r="S1347" s="16"/>
    </row>
    <row r="1348" spans="1:19" ht="13.2" hidden="1" x14ac:dyDescent="0.25">
      <c r="A1348" s="9"/>
      <c r="C1348" s="16"/>
      <c r="D1348" s="16"/>
      <c r="E1348" s="16"/>
      <c r="F1348" s="18"/>
      <c r="G1348" s="16"/>
      <c r="H1348" s="19"/>
      <c r="I1348" s="20"/>
      <c r="J1348" s="20"/>
      <c r="K1348" s="20"/>
      <c r="L1348" s="16"/>
      <c r="N1348" s="1"/>
      <c r="O1348" s="18"/>
      <c r="P1348" s="16"/>
      <c r="Q1348" s="16"/>
      <c r="R1348" s="16"/>
      <c r="S1348" s="16"/>
    </row>
    <row r="1349" spans="1:19" ht="13.2" hidden="1" x14ac:dyDescent="0.25">
      <c r="A1349" s="9"/>
      <c r="C1349" s="16"/>
      <c r="D1349" s="16"/>
      <c r="E1349" s="16"/>
      <c r="F1349" s="18"/>
      <c r="G1349" s="16"/>
      <c r="H1349" s="19"/>
      <c r="I1349" s="20"/>
      <c r="J1349" s="20"/>
      <c r="K1349" s="20"/>
      <c r="L1349" s="16"/>
      <c r="N1349" s="1"/>
      <c r="O1349" s="18"/>
      <c r="P1349" s="16"/>
      <c r="Q1349" s="16"/>
      <c r="R1349" s="16"/>
      <c r="S1349" s="16"/>
    </row>
    <row r="1350" spans="1:19" ht="13.2" hidden="1" x14ac:dyDescent="0.25">
      <c r="A1350" s="9"/>
      <c r="C1350" s="16"/>
      <c r="D1350" s="16"/>
      <c r="E1350" s="16"/>
      <c r="F1350" s="18"/>
      <c r="G1350" s="16"/>
      <c r="H1350" s="19"/>
      <c r="I1350" s="20"/>
      <c r="J1350" s="20"/>
      <c r="K1350" s="20"/>
      <c r="L1350" s="16"/>
      <c r="N1350" s="1"/>
      <c r="O1350" s="18"/>
      <c r="P1350" s="16"/>
      <c r="Q1350" s="16"/>
      <c r="R1350" s="16"/>
      <c r="S1350" s="16"/>
    </row>
    <row r="1351" spans="1:19" ht="13.2" hidden="1" x14ac:dyDescent="0.25">
      <c r="A1351" s="9"/>
      <c r="C1351" s="16"/>
      <c r="D1351" s="16"/>
      <c r="E1351" s="16"/>
      <c r="F1351" s="18"/>
      <c r="G1351" s="16"/>
      <c r="H1351" s="19"/>
      <c r="I1351" s="20"/>
      <c r="J1351" s="20"/>
      <c r="K1351" s="20"/>
      <c r="L1351" s="16"/>
      <c r="N1351" s="1"/>
      <c r="O1351" s="18"/>
      <c r="P1351" s="16"/>
      <c r="Q1351" s="16"/>
      <c r="R1351" s="16"/>
      <c r="S1351" s="16"/>
    </row>
    <row r="1352" spans="1:19" ht="13.2" hidden="1" x14ac:dyDescent="0.25">
      <c r="A1352" s="9"/>
      <c r="C1352" s="16"/>
      <c r="D1352" s="16"/>
      <c r="E1352" s="16"/>
      <c r="F1352" s="18"/>
      <c r="G1352" s="16"/>
      <c r="H1352" s="19"/>
      <c r="I1352" s="20"/>
      <c r="J1352" s="20"/>
      <c r="K1352" s="20"/>
      <c r="L1352" s="16"/>
      <c r="N1352" s="1"/>
      <c r="O1352" s="18"/>
      <c r="P1352" s="16"/>
      <c r="Q1352" s="16"/>
      <c r="R1352" s="16"/>
      <c r="S1352" s="16"/>
    </row>
    <row r="1353" spans="1:19" ht="13.2" hidden="1" x14ac:dyDescent="0.25">
      <c r="A1353" s="9"/>
      <c r="C1353" s="16"/>
      <c r="D1353" s="16"/>
      <c r="E1353" s="16"/>
      <c r="F1353" s="18"/>
      <c r="G1353" s="16"/>
      <c r="H1353" s="19"/>
      <c r="I1353" s="20"/>
      <c r="J1353" s="20"/>
      <c r="K1353" s="20"/>
      <c r="L1353" s="16"/>
      <c r="N1353" s="1"/>
      <c r="O1353" s="18"/>
      <c r="P1353" s="16"/>
      <c r="Q1353" s="16"/>
      <c r="R1353" s="16"/>
      <c r="S1353" s="16"/>
    </row>
    <row r="1354" spans="1:19" ht="13.2" hidden="1" x14ac:dyDescent="0.25">
      <c r="A1354" s="9"/>
      <c r="C1354" s="16"/>
      <c r="D1354" s="16"/>
      <c r="E1354" s="16"/>
      <c r="F1354" s="18"/>
      <c r="G1354" s="16"/>
      <c r="H1354" s="19"/>
      <c r="I1354" s="20"/>
      <c r="J1354" s="20"/>
      <c r="K1354" s="20"/>
      <c r="L1354" s="16"/>
      <c r="N1354" s="1"/>
      <c r="O1354" s="18"/>
      <c r="P1354" s="16"/>
      <c r="Q1354" s="16"/>
      <c r="R1354" s="16"/>
      <c r="S1354" s="16"/>
    </row>
    <row r="1355" spans="1:19" ht="13.2" hidden="1" x14ac:dyDescent="0.25">
      <c r="A1355" s="9"/>
      <c r="C1355" s="16"/>
      <c r="D1355" s="16"/>
      <c r="E1355" s="16"/>
      <c r="F1355" s="18"/>
      <c r="G1355" s="16"/>
      <c r="H1355" s="19"/>
      <c r="I1355" s="20"/>
      <c r="J1355" s="20"/>
      <c r="K1355" s="20"/>
      <c r="L1355" s="16"/>
      <c r="N1355" s="1"/>
      <c r="O1355" s="18"/>
      <c r="P1355" s="16"/>
      <c r="Q1355" s="16"/>
      <c r="R1355" s="16"/>
      <c r="S1355" s="16"/>
    </row>
    <row r="1356" spans="1:19" ht="13.2" hidden="1" x14ac:dyDescent="0.25">
      <c r="A1356" s="9"/>
      <c r="C1356" s="16"/>
      <c r="D1356" s="16"/>
      <c r="E1356" s="16"/>
      <c r="F1356" s="18"/>
      <c r="G1356" s="16"/>
      <c r="H1356" s="19"/>
      <c r="I1356" s="20"/>
      <c r="J1356" s="20"/>
      <c r="K1356" s="20"/>
      <c r="L1356" s="16"/>
      <c r="N1356" s="1"/>
      <c r="O1356" s="18"/>
      <c r="P1356" s="16"/>
      <c r="Q1356" s="16"/>
      <c r="R1356" s="16"/>
      <c r="S1356" s="16"/>
    </row>
    <row r="1357" spans="1:19" ht="13.2" hidden="1" x14ac:dyDescent="0.25">
      <c r="A1357" s="9"/>
      <c r="C1357" s="16"/>
      <c r="D1357" s="16"/>
      <c r="E1357" s="16"/>
      <c r="F1357" s="18"/>
      <c r="G1357" s="16"/>
      <c r="H1357" s="19"/>
      <c r="I1357" s="20"/>
      <c r="J1357" s="20"/>
      <c r="K1357" s="20"/>
      <c r="L1357" s="16"/>
      <c r="N1357" s="1"/>
      <c r="O1357" s="18"/>
      <c r="P1357" s="16"/>
      <c r="Q1357" s="16"/>
      <c r="R1357" s="16"/>
      <c r="S1357" s="16"/>
    </row>
    <row r="1358" spans="1:19" ht="13.2" hidden="1" x14ac:dyDescent="0.25">
      <c r="A1358" s="9"/>
      <c r="C1358" s="16"/>
      <c r="D1358" s="16"/>
      <c r="E1358" s="16"/>
      <c r="F1358" s="18"/>
      <c r="G1358" s="16"/>
      <c r="H1358" s="19"/>
      <c r="I1358" s="20"/>
      <c r="J1358" s="20"/>
      <c r="K1358" s="20"/>
      <c r="L1358" s="16"/>
      <c r="N1358" s="1"/>
      <c r="O1358" s="18"/>
      <c r="P1358" s="16"/>
      <c r="Q1358" s="16"/>
      <c r="R1358" s="16"/>
      <c r="S1358" s="16"/>
    </row>
    <row r="1359" spans="1:19" ht="13.2" hidden="1" x14ac:dyDescent="0.25">
      <c r="A1359" s="9"/>
      <c r="C1359" s="16"/>
      <c r="D1359" s="16"/>
      <c r="E1359" s="16"/>
      <c r="F1359" s="18"/>
      <c r="G1359" s="16"/>
      <c r="H1359" s="19"/>
      <c r="I1359" s="20"/>
      <c r="J1359" s="20"/>
      <c r="K1359" s="20"/>
      <c r="L1359" s="16"/>
      <c r="N1359" s="1"/>
      <c r="O1359" s="18"/>
      <c r="P1359" s="16"/>
      <c r="Q1359" s="16"/>
      <c r="R1359" s="16"/>
      <c r="S1359" s="16"/>
    </row>
    <row r="1360" spans="1:19" ht="13.2" hidden="1" x14ac:dyDescent="0.25">
      <c r="A1360" s="9"/>
      <c r="C1360" s="16"/>
      <c r="D1360" s="16"/>
      <c r="E1360" s="16"/>
      <c r="F1360" s="18"/>
      <c r="G1360" s="16"/>
      <c r="H1360" s="19"/>
      <c r="I1360" s="20"/>
      <c r="J1360" s="20"/>
      <c r="K1360" s="20"/>
      <c r="L1360" s="16"/>
      <c r="N1360" s="1"/>
      <c r="O1360" s="18"/>
      <c r="P1360" s="16"/>
      <c r="Q1360" s="16"/>
      <c r="R1360" s="16"/>
      <c r="S1360" s="16"/>
    </row>
    <row r="1361" spans="1:19" ht="13.2" hidden="1" x14ac:dyDescent="0.25">
      <c r="A1361" s="9"/>
      <c r="C1361" s="16"/>
      <c r="D1361" s="16"/>
      <c r="E1361" s="16"/>
      <c r="F1361" s="18"/>
      <c r="G1361" s="16"/>
      <c r="H1361" s="19"/>
      <c r="I1361" s="20"/>
      <c r="J1361" s="20"/>
      <c r="K1361" s="20"/>
      <c r="L1361" s="16"/>
      <c r="N1361" s="1"/>
      <c r="O1361" s="18"/>
      <c r="P1361" s="16"/>
      <c r="Q1361" s="16"/>
      <c r="R1361" s="16"/>
      <c r="S1361" s="16"/>
    </row>
    <row r="1362" spans="1:19" ht="13.2" hidden="1" x14ac:dyDescent="0.25">
      <c r="A1362" s="9"/>
      <c r="C1362" s="16"/>
      <c r="D1362" s="16"/>
      <c r="E1362" s="16"/>
      <c r="F1362" s="18"/>
      <c r="G1362" s="16"/>
      <c r="H1362" s="19"/>
      <c r="I1362" s="20"/>
      <c r="J1362" s="20"/>
      <c r="K1362" s="20"/>
      <c r="L1362" s="16"/>
      <c r="N1362" s="1"/>
      <c r="O1362" s="18"/>
      <c r="P1362" s="16"/>
      <c r="Q1362" s="16"/>
      <c r="R1362" s="16"/>
      <c r="S1362" s="16"/>
    </row>
    <row r="1363" spans="1:19" ht="13.2" hidden="1" x14ac:dyDescent="0.25">
      <c r="A1363" s="9"/>
      <c r="C1363" s="16"/>
      <c r="D1363" s="16"/>
      <c r="E1363" s="16"/>
      <c r="F1363" s="18"/>
      <c r="G1363" s="16"/>
      <c r="H1363" s="19"/>
      <c r="I1363" s="20"/>
      <c r="J1363" s="20"/>
      <c r="K1363" s="20"/>
      <c r="L1363" s="16"/>
      <c r="N1363" s="1"/>
      <c r="O1363" s="18"/>
      <c r="P1363" s="16"/>
      <c r="Q1363" s="16"/>
      <c r="R1363" s="16"/>
      <c r="S1363" s="16"/>
    </row>
    <row r="1364" spans="1:19" ht="13.2" hidden="1" x14ac:dyDescent="0.25">
      <c r="A1364" s="9"/>
      <c r="C1364" s="16"/>
      <c r="D1364" s="16"/>
      <c r="E1364" s="16"/>
      <c r="F1364" s="18"/>
      <c r="G1364" s="16"/>
      <c r="H1364" s="19"/>
      <c r="I1364" s="20"/>
      <c r="J1364" s="20"/>
      <c r="K1364" s="20"/>
      <c r="L1364" s="16"/>
      <c r="N1364" s="1"/>
      <c r="O1364" s="18"/>
      <c r="P1364" s="16"/>
      <c r="Q1364" s="16"/>
      <c r="R1364" s="16"/>
      <c r="S1364" s="16"/>
    </row>
    <row r="1365" spans="1:19" ht="13.2" hidden="1" x14ac:dyDescent="0.25">
      <c r="A1365" s="9"/>
      <c r="C1365" s="16"/>
      <c r="D1365" s="16"/>
      <c r="E1365" s="16"/>
      <c r="F1365" s="18"/>
      <c r="G1365" s="16"/>
      <c r="H1365" s="19"/>
      <c r="I1365" s="20"/>
      <c r="J1365" s="20"/>
      <c r="K1365" s="20"/>
      <c r="L1365" s="16"/>
      <c r="N1365" s="1"/>
      <c r="O1365" s="18"/>
      <c r="P1365" s="16"/>
      <c r="Q1365" s="16"/>
      <c r="R1365" s="16"/>
      <c r="S1365" s="16"/>
    </row>
    <row r="1366" spans="1:19" ht="13.2" hidden="1" x14ac:dyDescent="0.25">
      <c r="A1366" s="9"/>
      <c r="C1366" s="16"/>
      <c r="D1366" s="16"/>
      <c r="E1366" s="16"/>
      <c r="F1366" s="18"/>
      <c r="G1366" s="16"/>
      <c r="H1366" s="19"/>
      <c r="I1366" s="20"/>
      <c r="J1366" s="20"/>
      <c r="K1366" s="20"/>
      <c r="L1366" s="16"/>
      <c r="N1366" s="1"/>
      <c r="O1366" s="18"/>
      <c r="P1366" s="16"/>
      <c r="Q1366" s="16"/>
      <c r="R1366" s="16"/>
      <c r="S1366" s="16"/>
    </row>
    <row r="1367" spans="1:19" ht="13.2" hidden="1" x14ac:dyDescent="0.25">
      <c r="A1367" s="9"/>
      <c r="C1367" s="16"/>
      <c r="D1367" s="16"/>
      <c r="E1367" s="16"/>
      <c r="F1367" s="18"/>
      <c r="G1367" s="16"/>
      <c r="H1367" s="19"/>
      <c r="I1367" s="20"/>
      <c r="J1367" s="20"/>
      <c r="K1367" s="20"/>
      <c r="L1367" s="16"/>
      <c r="N1367" s="1"/>
      <c r="O1367" s="18"/>
      <c r="P1367" s="16"/>
      <c r="Q1367" s="16"/>
      <c r="R1367" s="16"/>
      <c r="S1367" s="16"/>
    </row>
    <row r="1368" spans="1:19" ht="13.2" hidden="1" x14ac:dyDescent="0.25">
      <c r="A1368" s="9"/>
      <c r="C1368" s="16"/>
      <c r="D1368" s="16"/>
      <c r="E1368" s="16"/>
      <c r="F1368" s="18"/>
      <c r="G1368" s="16"/>
      <c r="H1368" s="19"/>
      <c r="I1368" s="20"/>
      <c r="J1368" s="20"/>
      <c r="K1368" s="20"/>
      <c r="L1368" s="16"/>
      <c r="N1368" s="1"/>
      <c r="O1368" s="18"/>
      <c r="P1368" s="16"/>
      <c r="Q1368" s="16"/>
      <c r="R1368" s="16"/>
      <c r="S1368" s="16"/>
    </row>
    <row r="1369" spans="1:19" ht="13.2" hidden="1" x14ac:dyDescent="0.25">
      <c r="A1369" s="9"/>
      <c r="C1369" s="16"/>
      <c r="D1369" s="16"/>
      <c r="E1369" s="16"/>
      <c r="F1369" s="18"/>
      <c r="G1369" s="16"/>
      <c r="H1369" s="19"/>
      <c r="I1369" s="20"/>
      <c r="J1369" s="20"/>
      <c r="K1369" s="20"/>
      <c r="L1369" s="16"/>
      <c r="N1369" s="1"/>
      <c r="O1369" s="18"/>
      <c r="P1369" s="16"/>
      <c r="Q1369" s="16"/>
      <c r="R1369" s="16"/>
      <c r="S1369" s="16"/>
    </row>
    <row r="1370" spans="1:19" ht="13.2" hidden="1" x14ac:dyDescent="0.25">
      <c r="A1370" s="9"/>
      <c r="C1370" s="16"/>
      <c r="D1370" s="16"/>
      <c r="E1370" s="16"/>
      <c r="F1370" s="18"/>
      <c r="G1370" s="16"/>
      <c r="H1370" s="19"/>
      <c r="I1370" s="20"/>
      <c r="J1370" s="20"/>
      <c r="K1370" s="20"/>
      <c r="L1370" s="16"/>
      <c r="N1370" s="1"/>
      <c r="O1370" s="18"/>
      <c r="P1370" s="16"/>
      <c r="Q1370" s="16"/>
      <c r="R1370" s="16"/>
      <c r="S1370" s="16"/>
    </row>
    <row r="1371" spans="1:19" ht="13.2" hidden="1" x14ac:dyDescent="0.25">
      <c r="A1371" s="9"/>
      <c r="C1371" s="16"/>
      <c r="D1371" s="16"/>
      <c r="E1371" s="16"/>
      <c r="F1371" s="18"/>
      <c r="G1371" s="16"/>
      <c r="H1371" s="19"/>
      <c r="I1371" s="20"/>
      <c r="J1371" s="20"/>
      <c r="K1371" s="20"/>
      <c r="L1371" s="16"/>
      <c r="N1371" s="1"/>
      <c r="O1371" s="18"/>
      <c r="P1371" s="16"/>
      <c r="Q1371" s="16"/>
      <c r="R1371" s="16"/>
      <c r="S1371" s="16"/>
    </row>
    <row r="1372" spans="1:19" ht="13.2" hidden="1" x14ac:dyDescent="0.25">
      <c r="A1372" s="9"/>
      <c r="C1372" s="16"/>
      <c r="D1372" s="16"/>
      <c r="E1372" s="16"/>
      <c r="F1372" s="18"/>
      <c r="G1372" s="16"/>
      <c r="H1372" s="19"/>
      <c r="I1372" s="20"/>
      <c r="J1372" s="20"/>
      <c r="K1372" s="20"/>
      <c r="L1372" s="16"/>
      <c r="N1372" s="1"/>
      <c r="O1372" s="18"/>
      <c r="P1372" s="16"/>
      <c r="Q1372" s="16"/>
      <c r="R1372" s="16"/>
      <c r="S1372" s="16"/>
    </row>
    <row r="1373" spans="1:19" ht="13.2" hidden="1" x14ac:dyDescent="0.25">
      <c r="A1373" s="9"/>
      <c r="C1373" s="16"/>
      <c r="D1373" s="16"/>
      <c r="E1373" s="16"/>
      <c r="F1373" s="18"/>
      <c r="G1373" s="16"/>
      <c r="H1373" s="19"/>
      <c r="I1373" s="20"/>
      <c r="J1373" s="20"/>
      <c r="K1373" s="20"/>
      <c r="L1373" s="16"/>
      <c r="N1373" s="1"/>
      <c r="O1373" s="18"/>
      <c r="P1373" s="16"/>
      <c r="Q1373" s="16"/>
      <c r="R1373" s="16"/>
      <c r="S1373" s="16"/>
    </row>
    <row r="1374" spans="1:19" ht="13.2" hidden="1" x14ac:dyDescent="0.25">
      <c r="A1374" s="9"/>
      <c r="C1374" s="16"/>
      <c r="D1374" s="16"/>
      <c r="E1374" s="16"/>
      <c r="F1374" s="18"/>
      <c r="G1374" s="16"/>
      <c r="H1374" s="19"/>
      <c r="I1374" s="20"/>
      <c r="J1374" s="20"/>
      <c r="K1374" s="20"/>
      <c r="L1374" s="16"/>
      <c r="N1374" s="1"/>
      <c r="O1374" s="18"/>
      <c r="P1374" s="16"/>
      <c r="Q1374" s="16"/>
      <c r="R1374" s="16"/>
      <c r="S1374" s="16"/>
    </row>
    <row r="1375" spans="1:19" ht="13.2" hidden="1" x14ac:dyDescent="0.25">
      <c r="A1375" s="9"/>
      <c r="C1375" s="16"/>
      <c r="D1375" s="16"/>
      <c r="E1375" s="16"/>
      <c r="F1375" s="18"/>
      <c r="G1375" s="16"/>
      <c r="H1375" s="19"/>
      <c r="I1375" s="20"/>
      <c r="J1375" s="20"/>
      <c r="K1375" s="20"/>
      <c r="L1375" s="16"/>
      <c r="N1375" s="1"/>
      <c r="O1375" s="18"/>
      <c r="P1375" s="16"/>
      <c r="Q1375" s="16"/>
      <c r="R1375" s="16"/>
      <c r="S1375" s="16"/>
    </row>
    <row r="1376" spans="1:19" ht="13.2" hidden="1" x14ac:dyDescent="0.25">
      <c r="A1376" s="9"/>
      <c r="C1376" s="16"/>
      <c r="D1376" s="16"/>
      <c r="E1376" s="16"/>
      <c r="F1376" s="18"/>
      <c r="G1376" s="16"/>
      <c r="H1376" s="19"/>
      <c r="I1376" s="20"/>
      <c r="J1376" s="20"/>
      <c r="K1376" s="20"/>
      <c r="L1376" s="16"/>
      <c r="N1376" s="1"/>
      <c r="O1376" s="18"/>
      <c r="P1376" s="16"/>
      <c r="Q1376" s="16"/>
      <c r="R1376" s="16"/>
      <c r="S1376" s="16"/>
    </row>
    <row r="1377" spans="1:19" ht="13.2" hidden="1" x14ac:dyDescent="0.25">
      <c r="A1377" s="9"/>
      <c r="C1377" s="16"/>
      <c r="D1377" s="16"/>
      <c r="E1377" s="16"/>
      <c r="F1377" s="18"/>
      <c r="G1377" s="16"/>
      <c r="H1377" s="19"/>
      <c r="I1377" s="20"/>
      <c r="J1377" s="20"/>
      <c r="K1377" s="20"/>
      <c r="L1377" s="16"/>
      <c r="N1377" s="1"/>
      <c r="O1377" s="18"/>
      <c r="P1377" s="16"/>
      <c r="Q1377" s="16"/>
      <c r="R1377" s="16"/>
      <c r="S1377" s="16"/>
    </row>
    <row r="1378" spans="1:19" ht="13.2" hidden="1" x14ac:dyDescent="0.25">
      <c r="A1378" s="9"/>
      <c r="C1378" s="16"/>
      <c r="D1378" s="16"/>
      <c r="E1378" s="16"/>
      <c r="F1378" s="18"/>
      <c r="G1378" s="16"/>
      <c r="H1378" s="19"/>
      <c r="I1378" s="20"/>
      <c r="J1378" s="20"/>
      <c r="K1378" s="20"/>
      <c r="L1378" s="16"/>
      <c r="N1378" s="1"/>
      <c r="O1378" s="18"/>
      <c r="P1378" s="16"/>
      <c r="Q1378" s="16"/>
      <c r="R1378" s="16"/>
      <c r="S1378" s="16"/>
    </row>
    <row r="1379" spans="1:19" ht="13.2" hidden="1" x14ac:dyDescent="0.25">
      <c r="A1379" s="9"/>
      <c r="C1379" s="16"/>
      <c r="D1379" s="16"/>
      <c r="E1379" s="16"/>
      <c r="F1379" s="18"/>
      <c r="G1379" s="16"/>
      <c r="H1379" s="19"/>
      <c r="I1379" s="20"/>
      <c r="J1379" s="20"/>
      <c r="K1379" s="20"/>
      <c r="L1379" s="16"/>
      <c r="N1379" s="1"/>
      <c r="O1379" s="18"/>
      <c r="P1379" s="16"/>
      <c r="Q1379" s="16"/>
      <c r="R1379" s="16"/>
      <c r="S1379" s="16"/>
    </row>
    <row r="1380" spans="1:19" ht="13.2" hidden="1" x14ac:dyDescent="0.25">
      <c r="A1380" s="9"/>
      <c r="C1380" s="16"/>
      <c r="D1380" s="16"/>
      <c r="E1380" s="16"/>
      <c r="F1380" s="18"/>
      <c r="G1380" s="16"/>
      <c r="H1380" s="19"/>
      <c r="I1380" s="20"/>
      <c r="J1380" s="20"/>
      <c r="K1380" s="20"/>
      <c r="L1380" s="16"/>
      <c r="N1380" s="1"/>
      <c r="O1380" s="18"/>
      <c r="P1380" s="16"/>
      <c r="Q1380" s="16"/>
      <c r="R1380" s="16"/>
      <c r="S1380" s="16"/>
    </row>
    <row r="1381" spans="1:19" ht="13.2" hidden="1" x14ac:dyDescent="0.25">
      <c r="A1381" s="9"/>
      <c r="C1381" s="16"/>
      <c r="D1381" s="16"/>
      <c r="E1381" s="16"/>
      <c r="F1381" s="18"/>
      <c r="G1381" s="16"/>
      <c r="H1381" s="19"/>
      <c r="I1381" s="20"/>
      <c r="J1381" s="20"/>
      <c r="K1381" s="20"/>
      <c r="L1381" s="16"/>
      <c r="N1381" s="1"/>
      <c r="O1381" s="18"/>
      <c r="P1381" s="16"/>
      <c r="Q1381" s="16"/>
      <c r="R1381" s="16"/>
      <c r="S1381" s="16"/>
    </row>
    <row r="1382" spans="1:19" ht="13.2" hidden="1" x14ac:dyDescent="0.25">
      <c r="A1382" s="9"/>
      <c r="C1382" s="16"/>
      <c r="D1382" s="16"/>
      <c r="E1382" s="16"/>
      <c r="F1382" s="18"/>
      <c r="G1382" s="16"/>
      <c r="H1382" s="19"/>
      <c r="I1382" s="20"/>
      <c r="J1382" s="20"/>
      <c r="K1382" s="20"/>
      <c r="L1382" s="16"/>
      <c r="N1382" s="1"/>
      <c r="O1382" s="18"/>
      <c r="P1382" s="16"/>
      <c r="Q1382" s="16"/>
      <c r="R1382" s="16"/>
      <c r="S1382" s="16"/>
    </row>
    <row r="1383" spans="1:19" ht="13.2" hidden="1" x14ac:dyDescent="0.25">
      <c r="A1383" s="9"/>
      <c r="C1383" s="16"/>
      <c r="D1383" s="16"/>
      <c r="E1383" s="16"/>
      <c r="F1383" s="18"/>
      <c r="G1383" s="16"/>
      <c r="H1383" s="19"/>
      <c r="I1383" s="20"/>
      <c r="J1383" s="20"/>
      <c r="K1383" s="20"/>
      <c r="L1383" s="16"/>
      <c r="N1383" s="1"/>
      <c r="O1383" s="18"/>
      <c r="P1383" s="16"/>
      <c r="Q1383" s="16"/>
      <c r="R1383" s="16"/>
      <c r="S1383" s="16"/>
    </row>
    <row r="1384" spans="1:19" ht="13.2" hidden="1" x14ac:dyDescent="0.25">
      <c r="A1384" s="9"/>
      <c r="C1384" s="16"/>
      <c r="D1384" s="16"/>
      <c r="E1384" s="16"/>
      <c r="F1384" s="18"/>
      <c r="G1384" s="16"/>
      <c r="H1384" s="19"/>
      <c r="I1384" s="20"/>
      <c r="J1384" s="20"/>
      <c r="K1384" s="20"/>
      <c r="L1384" s="16"/>
      <c r="N1384" s="1"/>
      <c r="O1384" s="18"/>
      <c r="P1384" s="16"/>
      <c r="Q1384" s="16"/>
      <c r="R1384" s="16"/>
      <c r="S1384" s="16"/>
    </row>
    <row r="1385" spans="1:19" ht="13.2" hidden="1" x14ac:dyDescent="0.25">
      <c r="A1385" s="9"/>
      <c r="C1385" s="16"/>
      <c r="D1385" s="16"/>
      <c r="E1385" s="16"/>
      <c r="F1385" s="18"/>
      <c r="G1385" s="16"/>
      <c r="H1385" s="19"/>
      <c r="I1385" s="20"/>
      <c r="J1385" s="20"/>
      <c r="K1385" s="20"/>
      <c r="L1385" s="16"/>
      <c r="N1385" s="1"/>
      <c r="O1385" s="18"/>
      <c r="P1385" s="16"/>
      <c r="Q1385" s="16"/>
      <c r="R1385" s="16"/>
      <c r="S1385" s="16"/>
    </row>
    <row r="1386" spans="1:19" ht="13.2" hidden="1" x14ac:dyDescent="0.25">
      <c r="A1386" s="9"/>
      <c r="C1386" s="16"/>
      <c r="D1386" s="16"/>
      <c r="E1386" s="16"/>
      <c r="F1386" s="18"/>
      <c r="G1386" s="16"/>
      <c r="H1386" s="19"/>
      <c r="I1386" s="20"/>
      <c r="J1386" s="20"/>
      <c r="K1386" s="20"/>
      <c r="L1386" s="16"/>
      <c r="N1386" s="1"/>
      <c r="O1386" s="18"/>
      <c r="P1386" s="16"/>
      <c r="Q1386" s="16"/>
      <c r="R1386" s="16"/>
      <c r="S1386" s="16"/>
    </row>
    <row r="1387" spans="1:19" ht="13.2" hidden="1" x14ac:dyDescent="0.25">
      <c r="A1387" s="9"/>
      <c r="C1387" s="16"/>
      <c r="D1387" s="16"/>
      <c r="E1387" s="16"/>
      <c r="F1387" s="18"/>
      <c r="G1387" s="16"/>
      <c r="H1387" s="19"/>
      <c r="I1387" s="20"/>
      <c r="J1387" s="20"/>
      <c r="K1387" s="20"/>
      <c r="L1387" s="16"/>
      <c r="N1387" s="1"/>
      <c r="O1387" s="18"/>
      <c r="P1387" s="16"/>
      <c r="Q1387" s="16"/>
      <c r="R1387" s="16"/>
      <c r="S1387" s="16"/>
    </row>
    <row r="1388" spans="1:19" ht="13.2" hidden="1" x14ac:dyDescent="0.25">
      <c r="A1388" s="9"/>
      <c r="C1388" s="16"/>
      <c r="D1388" s="16"/>
      <c r="E1388" s="16"/>
      <c r="F1388" s="18"/>
      <c r="G1388" s="16"/>
      <c r="H1388" s="19"/>
      <c r="I1388" s="20"/>
      <c r="J1388" s="20"/>
      <c r="K1388" s="20"/>
      <c r="L1388" s="16"/>
      <c r="N1388" s="1"/>
      <c r="O1388" s="18"/>
      <c r="P1388" s="16"/>
      <c r="Q1388" s="16"/>
      <c r="R1388" s="16"/>
      <c r="S1388" s="16"/>
    </row>
    <row r="1389" spans="1:19" ht="13.2" hidden="1" x14ac:dyDescent="0.25">
      <c r="A1389" s="9"/>
      <c r="C1389" s="16"/>
      <c r="D1389" s="16"/>
      <c r="E1389" s="16"/>
      <c r="F1389" s="18"/>
      <c r="G1389" s="16"/>
      <c r="H1389" s="19"/>
      <c r="I1389" s="20"/>
      <c r="J1389" s="20"/>
      <c r="K1389" s="20"/>
      <c r="L1389" s="16"/>
      <c r="N1389" s="1"/>
      <c r="O1389" s="18"/>
      <c r="P1389" s="16"/>
      <c r="Q1389" s="16"/>
      <c r="R1389" s="16"/>
      <c r="S1389" s="16"/>
    </row>
    <row r="1390" spans="1:19" ht="13.2" hidden="1" x14ac:dyDescent="0.25">
      <c r="A1390" s="9"/>
      <c r="C1390" s="16"/>
      <c r="D1390" s="16"/>
      <c r="E1390" s="16"/>
      <c r="F1390" s="18"/>
      <c r="G1390" s="16"/>
      <c r="H1390" s="19"/>
      <c r="I1390" s="20"/>
      <c r="J1390" s="20"/>
      <c r="K1390" s="20"/>
      <c r="L1390" s="16"/>
      <c r="N1390" s="1"/>
      <c r="O1390" s="18"/>
      <c r="P1390" s="16"/>
      <c r="Q1390" s="16"/>
      <c r="R1390" s="16"/>
      <c r="S1390" s="16"/>
    </row>
    <row r="1391" spans="1:19" ht="13.2" hidden="1" x14ac:dyDescent="0.25">
      <c r="A1391" s="9"/>
      <c r="C1391" s="16"/>
      <c r="D1391" s="16"/>
      <c r="E1391" s="16"/>
      <c r="F1391" s="18"/>
      <c r="G1391" s="16"/>
      <c r="H1391" s="19"/>
      <c r="I1391" s="20"/>
      <c r="J1391" s="20"/>
      <c r="K1391" s="20"/>
      <c r="L1391" s="16"/>
      <c r="N1391" s="1"/>
      <c r="O1391" s="18"/>
      <c r="P1391" s="16"/>
      <c r="Q1391" s="16"/>
      <c r="R1391" s="16"/>
      <c r="S1391" s="16"/>
    </row>
    <row r="1392" spans="1:19" ht="13.2" hidden="1" x14ac:dyDescent="0.25">
      <c r="A1392" s="9"/>
      <c r="C1392" s="16"/>
      <c r="D1392" s="16"/>
      <c r="E1392" s="16"/>
      <c r="F1392" s="18"/>
      <c r="G1392" s="16"/>
      <c r="H1392" s="19"/>
      <c r="I1392" s="20"/>
      <c r="J1392" s="20"/>
      <c r="K1392" s="20"/>
      <c r="L1392" s="16"/>
      <c r="N1392" s="1"/>
      <c r="O1392" s="18"/>
      <c r="P1392" s="16"/>
      <c r="Q1392" s="16"/>
      <c r="R1392" s="16"/>
      <c r="S1392" s="16"/>
    </row>
    <row r="1393" spans="1:19" ht="13.2" hidden="1" x14ac:dyDescent="0.25">
      <c r="A1393" s="9"/>
      <c r="C1393" s="16"/>
      <c r="D1393" s="16"/>
      <c r="E1393" s="16"/>
      <c r="F1393" s="18"/>
      <c r="G1393" s="16"/>
      <c r="H1393" s="19"/>
      <c r="I1393" s="20"/>
      <c r="J1393" s="20"/>
      <c r="K1393" s="20"/>
      <c r="L1393" s="16"/>
      <c r="N1393" s="1"/>
      <c r="O1393" s="18"/>
      <c r="P1393" s="16"/>
      <c r="Q1393" s="16"/>
      <c r="R1393" s="16"/>
      <c r="S1393" s="16"/>
    </row>
    <row r="1394" spans="1:19" ht="13.2" hidden="1" x14ac:dyDescent="0.25">
      <c r="A1394" s="9"/>
      <c r="C1394" s="16"/>
      <c r="D1394" s="16"/>
      <c r="E1394" s="16"/>
      <c r="F1394" s="18"/>
      <c r="G1394" s="16"/>
      <c r="H1394" s="19"/>
      <c r="I1394" s="20"/>
      <c r="J1394" s="20"/>
      <c r="K1394" s="20"/>
      <c r="L1394" s="16"/>
      <c r="N1394" s="1"/>
      <c r="O1394" s="18"/>
      <c r="P1394" s="16"/>
      <c r="Q1394" s="16"/>
      <c r="R1394" s="16"/>
      <c r="S1394" s="16"/>
    </row>
    <row r="1395" spans="1:19" ht="13.2" hidden="1" x14ac:dyDescent="0.25">
      <c r="A1395" s="9"/>
      <c r="C1395" s="16"/>
      <c r="D1395" s="16"/>
      <c r="E1395" s="16"/>
      <c r="F1395" s="18"/>
      <c r="G1395" s="16"/>
      <c r="H1395" s="19"/>
      <c r="I1395" s="20"/>
      <c r="J1395" s="20"/>
      <c r="K1395" s="20"/>
      <c r="L1395" s="16"/>
      <c r="N1395" s="1"/>
      <c r="O1395" s="18"/>
      <c r="P1395" s="16"/>
      <c r="Q1395" s="16"/>
      <c r="R1395" s="16"/>
      <c r="S1395" s="16"/>
    </row>
    <row r="1396" spans="1:19" ht="13.2" hidden="1" x14ac:dyDescent="0.25">
      <c r="A1396" s="9"/>
      <c r="C1396" s="16"/>
      <c r="D1396" s="16"/>
      <c r="E1396" s="16"/>
      <c r="F1396" s="18"/>
      <c r="G1396" s="16"/>
      <c r="H1396" s="19"/>
      <c r="I1396" s="20"/>
      <c r="J1396" s="20"/>
      <c r="K1396" s="20"/>
      <c r="L1396" s="16"/>
      <c r="N1396" s="1"/>
      <c r="O1396" s="18"/>
      <c r="P1396" s="16"/>
      <c r="Q1396" s="16"/>
      <c r="R1396" s="16"/>
      <c r="S1396" s="16"/>
    </row>
    <row r="1397" spans="1:19" ht="13.2" hidden="1" x14ac:dyDescent="0.25">
      <c r="A1397" s="9"/>
      <c r="C1397" s="16"/>
      <c r="D1397" s="16"/>
      <c r="E1397" s="16"/>
      <c r="F1397" s="18"/>
      <c r="G1397" s="16"/>
      <c r="H1397" s="19"/>
      <c r="I1397" s="20"/>
      <c r="J1397" s="20"/>
      <c r="K1397" s="20"/>
      <c r="L1397" s="16"/>
      <c r="N1397" s="1"/>
      <c r="O1397" s="18"/>
      <c r="P1397" s="16"/>
      <c r="Q1397" s="16"/>
      <c r="R1397" s="16"/>
      <c r="S1397" s="16"/>
    </row>
    <row r="1398" spans="1:19" ht="13.2" hidden="1" x14ac:dyDescent="0.25">
      <c r="A1398" s="9"/>
      <c r="C1398" s="16"/>
      <c r="D1398" s="16"/>
      <c r="E1398" s="16"/>
      <c r="F1398" s="18"/>
      <c r="G1398" s="16"/>
      <c r="H1398" s="19"/>
      <c r="I1398" s="20"/>
      <c r="J1398" s="20"/>
      <c r="K1398" s="20"/>
      <c r="L1398" s="16"/>
      <c r="N1398" s="1"/>
      <c r="O1398" s="18"/>
      <c r="P1398" s="16"/>
      <c r="Q1398" s="16"/>
      <c r="R1398" s="16"/>
      <c r="S1398" s="16"/>
    </row>
    <row r="1399" spans="1:19" ht="13.2" hidden="1" x14ac:dyDescent="0.25">
      <c r="A1399" s="9"/>
      <c r="C1399" s="16"/>
      <c r="D1399" s="16"/>
      <c r="E1399" s="16"/>
      <c r="F1399" s="18"/>
      <c r="G1399" s="16"/>
      <c r="H1399" s="19"/>
      <c r="I1399" s="20"/>
      <c r="J1399" s="20"/>
      <c r="K1399" s="20"/>
      <c r="L1399" s="16"/>
      <c r="N1399" s="1"/>
      <c r="O1399" s="18"/>
      <c r="P1399" s="16"/>
      <c r="Q1399" s="16"/>
      <c r="R1399" s="16"/>
      <c r="S1399" s="16"/>
    </row>
    <row r="1400" spans="1:19" ht="13.2" hidden="1" x14ac:dyDescent="0.25">
      <c r="A1400" s="9"/>
      <c r="C1400" s="16"/>
      <c r="D1400" s="16"/>
      <c r="E1400" s="16"/>
      <c r="F1400" s="18"/>
      <c r="G1400" s="16"/>
      <c r="H1400" s="19"/>
      <c r="I1400" s="20"/>
      <c r="J1400" s="20"/>
      <c r="K1400" s="20"/>
      <c r="L1400" s="16"/>
      <c r="N1400" s="1"/>
      <c r="O1400" s="18"/>
      <c r="P1400" s="16"/>
      <c r="Q1400" s="16"/>
      <c r="R1400" s="16"/>
      <c r="S1400" s="16"/>
    </row>
    <row r="1401" spans="1:19" ht="13.2" hidden="1" x14ac:dyDescent="0.25">
      <c r="A1401" s="9"/>
      <c r="C1401" s="16"/>
      <c r="D1401" s="16"/>
      <c r="E1401" s="16"/>
      <c r="F1401" s="18"/>
      <c r="G1401" s="16"/>
      <c r="H1401" s="19"/>
      <c r="I1401" s="20"/>
      <c r="J1401" s="20"/>
      <c r="K1401" s="20"/>
      <c r="L1401" s="16"/>
      <c r="N1401" s="1"/>
      <c r="O1401" s="18"/>
      <c r="P1401" s="16"/>
      <c r="Q1401" s="16"/>
      <c r="R1401" s="16"/>
      <c r="S1401" s="16"/>
    </row>
    <row r="1402" spans="1:19" ht="13.2" hidden="1" x14ac:dyDescent="0.25">
      <c r="A1402" s="9"/>
      <c r="C1402" s="16"/>
      <c r="D1402" s="16"/>
      <c r="E1402" s="16"/>
      <c r="F1402" s="18"/>
      <c r="G1402" s="16"/>
      <c r="H1402" s="19"/>
      <c r="I1402" s="20"/>
      <c r="J1402" s="20"/>
      <c r="K1402" s="20"/>
      <c r="L1402" s="16"/>
      <c r="N1402" s="1"/>
      <c r="O1402" s="18"/>
      <c r="P1402" s="16"/>
      <c r="Q1402" s="16"/>
      <c r="R1402" s="16"/>
      <c r="S1402" s="16"/>
    </row>
    <row r="1403" spans="1:19" ht="13.2" hidden="1" x14ac:dyDescent="0.25">
      <c r="A1403" s="9"/>
      <c r="C1403" s="16"/>
      <c r="D1403" s="16"/>
      <c r="E1403" s="16"/>
      <c r="F1403" s="18"/>
      <c r="G1403" s="16"/>
      <c r="H1403" s="19"/>
      <c r="I1403" s="20"/>
      <c r="J1403" s="20"/>
      <c r="K1403" s="20"/>
      <c r="L1403" s="16"/>
      <c r="N1403" s="1"/>
      <c r="O1403" s="18"/>
      <c r="P1403" s="16"/>
      <c r="Q1403" s="16"/>
      <c r="R1403" s="16"/>
      <c r="S1403" s="16"/>
    </row>
    <row r="1404" spans="1:19" ht="13.2" hidden="1" x14ac:dyDescent="0.25">
      <c r="A1404" s="9"/>
      <c r="C1404" s="16"/>
      <c r="D1404" s="16"/>
      <c r="E1404" s="16"/>
      <c r="F1404" s="18"/>
      <c r="G1404" s="16"/>
      <c r="H1404" s="19"/>
      <c r="I1404" s="20"/>
      <c r="J1404" s="20"/>
      <c r="K1404" s="20"/>
      <c r="L1404" s="16"/>
      <c r="N1404" s="1"/>
      <c r="O1404" s="18"/>
      <c r="P1404" s="16"/>
      <c r="Q1404" s="16"/>
      <c r="R1404" s="16"/>
      <c r="S1404" s="16"/>
    </row>
    <row r="1405" spans="1:19" ht="13.2" hidden="1" x14ac:dyDescent="0.25">
      <c r="A1405" s="9"/>
      <c r="C1405" s="16"/>
      <c r="D1405" s="16"/>
      <c r="E1405" s="16"/>
      <c r="F1405" s="18"/>
      <c r="G1405" s="16"/>
      <c r="H1405" s="19"/>
      <c r="I1405" s="20"/>
      <c r="J1405" s="20"/>
      <c r="K1405" s="20"/>
      <c r="L1405" s="16"/>
      <c r="N1405" s="1"/>
      <c r="O1405" s="18"/>
      <c r="P1405" s="16"/>
      <c r="Q1405" s="16"/>
      <c r="R1405" s="16"/>
      <c r="S1405" s="16"/>
    </row>
    <row r="1406" spans="1:19" ht="13.2" hidden="1" x14ac:dyDescent="0.25">
      <c r="A1406" s="9"/>
      <c r="C1406" s="16"/>
      <c r="D1406" s="16"/>
      <c r="E1406" s="16"/>
      <c r="F1406" s="18"/>
      <c r="G1406" s="16"/>
      <c r="H1406" s="19"/>
      <c r="I1406" s="20"/>
      <c r="J1406" s="20"/>
      <c r="K1406" s="20"/>
      <c r="L1406" s="16"/>
      <c r="N1406" s="1"/>
      <c r="O1406" s="18"/>
      <c r="P1406" s="16"/>
      <c r="Q1406" s="16"/>
      <c r="R1406" s="16"/>
      <c r="S1406" s="16"/>
    </row>
    <row r="1407" spans="1:19" ht="13.2" hidden="1" x14ac:dyDescent="0.25">
      <c r="A1407" s="9"/>
      <c r="C1407" s="16"/>
      <c r="D1407" s="16"/>
      <c r="E1407" s="16"/>
      <c r="F1407" s="18"/>
      <c r="G1407" s="16"/>
      <c r="H1407" s="19"/>
      <c r="I1407" s="20"/>
      <c r="J1407" s="20"/>
      <c r="K1407" s="20"/>
      <c r="L1407" s="16"/>
      <c r="N1407" s="1"/>
      <c r="O1407" s="18"/>
      <c r="P1407" s="16"/>
      <c r="Q1407" s="16"/>
      <c r="R1407" s="16"/>
      <c r="S1407" s="16"/>
    </row>
    <row r="1408" spans="1:19" ht="13.2" hidden="1" x14ac:dyDescent="0.25">
      <c r="A1408" s="9"/>
      <c r="C1408" s="16"/>
      <c r="D1408" s="16"/>
      <c r="E1408" s="16"/>
      <c r="F1408" s="18"/>
      <c r="G1408" s="16"/>
      <c r="H1408" s="19"/>
      <c r="I1408" s="20"/>
      <c r="J1408" s="20"/>
      <c r="K1408" s="20"/>
      <c r="L1408" s="16"/>
      <c r="N1408" s="1"/>
      <c r="O1408" s="18"/>
      <c r="P1408" s="16"/>
      <c r="Q1408" s="16"/>
      <c r="R1408" s="16"/>
      <c r="S1408" s="16"/>
    </row>
    <row r="1409" spans="1:19" ht="13.2" hidden="1" x14ac:dyDescent="0.25">
      <c r="A1409" s="9"/>
      <c r="C1409" s="16"/>
      <c r="D1409" s="16"/>
      <c r="E1409" s="16"/>
      <c r="F1409" s="18"/>
      <c r="G1409" s="16"/>
      <c r="H1409" s="19"/>
      <c r="I1409" s="20"/>
      <c r="J1409" s="20"/>
      <c r="K1409" s="20"/>
      <c r="L1409" s="16"/>
      <c r="N1409" s="1"/>
      <c r="O1409" s="18"/>
      <c r="P1409" s="16"/>
      <c r="Q1409" s="16"/>
      <c r="R1409" s="16"/>
      <c r="S1409" s="16"/>
    </row>
    <row r="1410" spans="1:19" ht="13.2" hidden="1" x14ac:dyDescent="0.25">
      <c r="A1410" s="9"/>
      <c r="C1410" s="16"/>
      <c r="D1410" s="16"/>
      <c r="E1410" s="16"/>
      <c r="F1410" s="18"/>
      <c r="G1410" s="16"/>
      <c r="H1410" s="19"/>
      <c r="I1410" s="20"/>
      <c r="J1410" s="20"/>
      <c r="K1410" s="20"/>
      <c r="L1410" s="16"/>
      <c r="N1410" s="1"/>
      <c r="O1410" s="18"/>
      <c r="P1410" s="16"/>
      <c r="Q1410" s="16"/>
      <c r="R1410" s="16"/>
      <c r="S1410" s="16"/>
    </row>
    <row r="1411" spans="1:19" ht="13.2" hidden="1" x14ac:dyDescent="0.25">
      <c r="A1411" s="9"/>
      <c r="C1411" s="16"/>
      <c r="D1411" s="16"/>
      <c r="E1411" s="16"/>
      <c r="F1411" s="18"/>
      <c r="G1411" s="16"/>
      <c r="H1411" s="19"/>
      <c r="I1411" s="20"/>
      <c r="J1411" s="20"/>
      <c r="K1411" s="20"/>
      <c r="L1411" s="16"/>
      <c r="N1411" s="1"/>
      <c r="O1411" s="18"/>
      <c r="P1411" s="16"/>
      <c r="Q1411" s="16"/>
      <c r="R1411" s="16"/>
      <c r="S1411" s="16"/>
    </row>
    <row r="1412" spans="1:19" ht="13.2" hidden="1" x14ac:dyDescent="0.25">
      <c r="A1412" s="9"/>
      <c r="C1412" s="16"/>
      <c r="D1412" s="16"/>
      <c r="E1412" s="16"/>
      <c r="F1412" s="18"/>
      <c r="G1412" s="16"/>
      <c r="H1412" s="19"/>
      <c r="I1412" s="20"/>
      <c r="J1412" s="20"/>
      <c r="K1412" s="20"/>
      <c r="L1412" s="16"/>
      <c r="N1412" s="1"/>
      <c r="O1412" s="18"/>
      <c r="P1412" s="16"/>
      <c r="Q1412" s="16"/>
      <c r="R1412" s="16"/>
      <c r="S1412" s="16"/>
    </row>
    <row r="1413" spans="1:19" ht="13.2" hidden="1" x14ac:dyDescent="0.25">
      <c r="A1413" s="9"/>
      <c r="C1413" s="16"/>
      <c r="D1413" s="16"/>
      <c r="E1413" s="16"/>
      <c r="F1413" s="18"/>
      <c r="G1413" s="16"/>
      <c r="H1413" s="19"/>
      <c r="I1413" s="20"/>
      <c r="J1413" s="20"/>
      <c r="K1413" s="20"/>
      <c r="L1413" s="16"/>
      <c r="N1413" s="1"/>
      <c r="O1413" s="18"/>
      <c r="P1413" s="16"/>
      <c r="Q1413" s="16"/>
      <c r="R1413" s="16"/>
      <c r="S1413" s="16"/>
    </row>
    <row r="1414" spans="1:19" ht="13.2" hidden="1" x14ac:dyDescent="0.25">
      <c r="A1414" s="9"/>
      <c r="C1414" s="16"/>
      <c r="D1414" s="16"/>
      <c r="E1414" s="16"/>
      <c r="F1414" s="18"/>
      <c r="G1414" s="16"/>
      <c r="H1414" s="19"/>
      <c r="I1414" s="20"/>
      <c r="J1414" s="20"/>
      <c r="K1414" s="20"/>
      <c r="L1414" s="16"/>
      <c r="N1414" s="1"/>
      <c r="O1414" s="18"/>
      <c r="P1414" s="16"/>
      <c r="Q1414" s="16"/>
      <c r="R1414" s="16"/>
      <c r="S1414" s="16"/>
    </row>
    <row r="1415" spans="1:19" ht="13.2" hidden="1" x14ac:dyDescent="0.25">
      <c r="A1415" s="9"/>
      <c r="C1415" s="16"/>
      <c r="D1415" s="16"/>
      <c r="E1415" s="16"/>
      <c r="F1415" s="18"/>
      <c r="G1415" s="16"/>
      <c r="H1415" s="19"/>
      <c r="I1415" s="20"/>
      <c r="J1415" s="20"/>
      <c r="K1415" s="20"/>
      <c r="L1415" s="16"/>
      <c r="N1415" s="1"/>
      <c r="O1415" s="18"/>
      <c r="P1415" s="16"/>
      <c r="Q1415" s="16"/>
      <c r="R1415" s="16"/>
      <c r="S1415" s="16"/>
    </row>
    <row r="1416" spans="1:19" ht="13.2" hidden="1" x14ac:dyDescent="0.25">
      <c r="A1416" s="9"/>
      <c r="C1416" s="16"/>
      <c r="D1416" s="16"/>
      <c r="E1416" s="16"/>
      <c r="F1416" s="18"/>
      <c r="G1416" s="16"/>
      <c r="H1416" s="19"/>
      <c r="I1416" s="20"/>
      <c r="J1416" s="20"/>
      <c r="K1416" s="20"/>
      <c r="L1416" s="16"/>
      <c r="N1416" s="1"/>
      <c r="O1416" s="18"/>
      <c r="P1416" s="16"/>
      <c r="Q1416" s="16"/>
      <c r="R1416" s="16"/>
      <c r="S1416" s="16"/>
    </row>
    <row r="1417" spans="1:19" ht="13.2" hidden="1" x14ac:dyDescent="0.25">
      <c r="A1417" s="9"/>
      <c r="C1417" s="16"/>
      <c r="D1417" s="16"/>
      <c r="E1417" s="16"/>
      <c r="F1417" s="18"/>
      <c r="G1417" s="16"/>
      <c r="H1417" s="19"/>
      <c r="I1417" s="20"/>
      <c r="J1417" s="20"/>
      <c r="K1417" s="20"/>
      <c r="L1417" s="16"/>
      <c r="N1417" s="1"/>
      <c r="O1417" s="18"/>
      <c r="P1417" s="16"/>
      <c r="Q1417" s="16"/>
      <c r="R1417" s="16"/>
      <c r="S1417" s="16"/>
    </row>
    <row r="1418" spans="1:19" ht="13.2" hidden="1" x14ac:dyDescent="0.25">
      <c r="A1418" s="9"/>
      <c r="C1418" s="16"/>
      <c r="D1418" s="16"/>
      <c r="E1418" s="16"/>
      <c r="F1418" s="18"/>
      <c r="G1418" s="16"/>
      <c r="H1418" s="19"/>
      <c r="I1418" s="20"/>
      <c r="J1418" s="20"/>
      <c r="K1418" s="20"/>
      <c r="L1418" s="16"/>
      <c r="N1418" s="1"/>
      <c r="O1418" s="18"/>
      <c r="P1418" s="16"/>
      <c r="Q1418" s="16"/>
      <c r="R1418" s="16"/>
      <c r="S1418" s="16"/>
    </row>
    <row r="1419" spans="1:19" ht="13.2" hidden="1" x14ac:dyDescent="0.25">
      <c r="A1419" s="9"/>
      <c r="C1419" s="16"/>
      <c r="D1419" s="16"/>
      <c r="E1419" s="16"/>
      <c r="F1419" s="18"/>
      <c r="G1419" s="16"/>
      <c r="H1419" s="19"/>
      <c r="I1419" s="20"/>
      <c r="J1419" s="20"/>
      <c r="K1419" s="20"/>
      <c r="L1419" s="16"/>
      <c r="N1419" s="1"/>
      <c r="O1419" s="18"/>
      <c r="P1419" s="16"/>
      <c r="Q1419" s="16"/>
      <c r="R1419" s="16"/>
      <c r="S1419" s="16"/>
    </row>
    <row r="1420" spans="1:19" ht="13.2" hidden="1" x14ac:dyDescent="0.25">
      <c r="A1420" s="9"/>
      <c r="C1420" s="16"/>
      <c r="D1420" s="16"/>
      <c r="E1420" s="16"/>
      <c r="F1420" s="18"/>
      <c r="G1420" s="16"/>
      <c r="H1420" s="19"/>
      <c r="I1420" s="20"/>
      <c r="J1420" s="20"/>
      <c r="K1420" s="20"/>
      <c r="L1420" s="16"/>
      <c r="N1420" s="1"/>
      <c r="O1420" s="18"/>
      <c r="P1420" s="16"/>
      <c r="Q1420" s="16"/>
      <c r="R1420" s="16"/>
      <c r="S1420" s="16"/>
    </row>
    <row r="1421" spans="1:19" ht="13.2" hidden="1" x14ac:dyDescent="0.25">
      <c r="A1421" s="9"/>
      <c r="C1421" s="16"/>
      <c r="D1421" s="16"/>
      <c r="E1421" s="16"/>
      <c r="F1421" s="18"/>
      <c r="G1421" s="16"/>
      <c r="H1421" s="19"/>
      <c r="I1421" s="20"/>
      <c r="J1421" s="20"/>
      <c r="K1421" s="20"/>
      <c r="L1421" s="16"/>
      <c r="N1421" s="1"/>
      <c r="O1421" s="18"/>
      <c r="P1421" s="16"/>
      <c r="Q1421" s="16"/>
      <c r="R1421" s="16"/>
      <c r="S1421" s="16"/>
    </row>
    <row r="1422" spans="1:19" ht="13.2" hidden="1" x14ac:dyDescent="0.25">
      <c r="A1422" s="9"/>
      <c r="C1422" s="16"/>
      <c r="D1422" s="16"/>
      <c r="E1422" s="16"/>
      <c r="F1422" s="18"/>
      <c r="G1422" s="16"/>
      <c r="H1422" s="19"/>
      <c r="I1422" s="20"/>
      <c r="J1422" s="20"/>
      <c r="K1422" s="20"/>
      <c r="L1422" s="16"/>
      <c r="N1422" s="1"/>
      <c r="O1422" s="18"/>
      <c r="P1422" s="16"/>
      <c r="Q1422" s="16"/>
      <c r="R1422" s="16"/>
      <c r="S1422" s="16"/>
    </row>
    <row r="1423" spans="1:19" ht="13.2" hidden="1" x14ac:dyDescent="0.25">
      <c r="A1423" s="9"/>
      <c r="C1423" s="16"/>
      <c r="D1423" s="16"/>
      <c r="E1423" s="16"/>
      <c r="F1423" s="18"/>
      <c r="G1423" s="16"/>
      <c r="H1423" s="19"/>
      <c r="I1423" s="20"/>
      <c r="J1423" s="20"/>
      <c r="K1423" s="20"/>
      <c r="L1423" s="16"/>
      <c r="N1423" s="1"/>
      <c r="O1423" s="18"/>
      <c r="P1423" s="16"/>
      <c r="Q1423" s="16"/>
      <c r="R1423" s="16"/>
      <c r="S1423" s="16"/>
    </row>
    <row r="1424" spans="1:19" ht="13.2" hidden="1" x14ac:dyDescent="0.25">
      <c r="A1424" s="9"/>
      <c r="C1424" s="16"/>
      <c r="D1424" s="16"/>
      <c r="E1424" s="16"/>
      <c r="F1424" s="18"/>
      <c r="G1424" s="16"/>
      <c r="H1424" s="19"/>
      <c r="I1424" s="20"/>
      <c r="J1424" s="20"/>
      <c r="K1424" s="20"/>
      <c r="L1424" s="16"/>
      <c r="N1424" s="1"/>
      <c r="O1424" s="18"/>
      <c r="P1424" s="16"/>
      <c r="Q1424" s="16"/>
      <c r="R1424" s="16"/>
      <c r="S1424" s="16"/>
    </row>
    <row r="1425" spans="1:19" ht="13.2" hidden="1" x14ac:dyDescent="0.25">
      <c r="A1425" s="9"/>
      <c r="C1425" s="16"/>
      <c r="D1425" s="16"/>
      <c r="E1425" s="16"/>
      <c r="F1425" s="18"/>
      <c r="G1425" s="16"/>
      <c r="H1425" s="19"/>
      <c r="I1425" s="20"/>
      <c r="J1425" s="20"/>
      <c r="K1425" s="20"/>
      <c r="L1425" s="16"/>
      <c r="N1425" s="1"/>
      <c r="O1425" s="18"/>
      <c r="P1425" s="16"/>
      <c r="Q1425" s="16"/>
      <c r="R1425" s="16"/>
      <c r="S1425" s="16"/>
    </row>
    <row r="1426" spans="1:19" ht="13.2" hidden="1" x14ac:dyDescent="0.25">
      <c r="A1426" s="9"/>
      <c r="C1426" s="16"/>
      <c r="D1426" s="16"/>
      <c r="E1426" s="16"/>
      <c r="F1426" s="18"/>
      <c r="G1426" s="16"/>
      <c r="H1426" s="19"/>
      <c r="I1426" s="20"/>
      <c r="J1426" s="20"/>
      <c r="K1426" s="20"/>
      <c r="L1426" s="16"/>
      <c r="N1426" s="1"/>
      <c r="O1426" s="18"/>
      <c r="P1426" s="16"/>
      <c r="Q1426" s="16"/>
      <c r="R1426" s="16"/>
      <c r="S1426" s="16"/>
    </row>
    <row r="1427" spans="1:19" ht="13.2" hidden="1" x14ac:dyDescent="0.25">
      <c r="A1427" s="9"/>
      <c r="C1427" s="16"/>
      <c r="D1427" s="16"/>
      <c r="E1427" s="16"/>
      <c r="F1427" s="18"/>
      <c r="G1427" s="16"/>
      <c r="H1427" s="19"/>
      <c r="I1427" s="20"/>
      <c r="J1427" s="20"/>
      <c r="K1427" s="20"/>
      <c r="L1427" s="16"/>
      <c r="N1427" s="1"/>
      <c r="O1427" s="18"/>
      <c r="P1427" s="16"/>
      <c r="Q1427" s="16"/>
      <c r="R1427" s="16"/>
      <c r="S1427" s="16"/>
    </row>
    <row r="1428" spans="1:19" ht="13.2" hidden="1" x14ac:dyDescent="0.25">
      <c r="A1428" s="9"/>
      <c r="C1428" s="16"/>
      <c r="D1428" s="16"/>
      <c r="E1428" s="16"/>
      <c r="F1428" s="18"/>
      <c r="G1428" s="16"/>
      <c r="H1428" s="19"/>
      <c r="I1428" s="20"/>
      <c r="J1428" s="20"/>
      <c r="K1428" s="20"/>
      <c r="L1428" s="16"/>
      <c r="N1428" s="1"/>
      <c r="O1428" s="18"/>
      <c r="P1428" s="16"/>
      <c r="Q1428" s="16"/>
      <c r="R1428" s="16"/>
      <c r="S1428" s="16"/>
    </row>
    <row r="1429" spans="1:19" ht="13.2" hidden="1" x14ac:dyDescent="0.25">
      <c r="A1429" s="9"/>
      <c r="C1429" s="16"/>
      <c r="D1429" s="16"/>
      <c r="E1429" s="16"/>
      <c r="F1429" s="18"/>
      <c r="G1429" s="16"/>
      <c r="H1429" s="19"/>
      <c r="I1429" s="20"/>
      <c r="J1429" s="20"/>
      <c r="K1429" s="20"/>
      <c r="L1429" s="16"/>
      <c r="N1429" s="1"/>
      <c r="O1429" s="18"/>
      <c r="P1429" s="16"/>
      <c r="Q1429" s="16"/>
      <c r="R1429" s="16"/>
      <c r="S1429" s="16"/>
    </row>
    <row r="1430" spans="1:19" ht="13.2" hidden="1" x14ac:dyDescent="0.25">
      <c r="A1430" s="9"/>
      <c r="C1430" s="16"/>
      <c r="D1430" s="16"/>
      <c r="E1430" s="16"/>
      <c r="F1430" s="18"/>
      <c r="G1430" s="16"/>
      <c r="H1430" s="19"/>
      <c r="I1430" s="20"/>
      <c r="J1430" s="20"/>
      <c r="K1430" s="20"/>
      <c r="L1430" s="16"/>
      <c r="N1430" s="1"/>
      <c r="O1430" s="18"/>
      <c r="P1430" s="16"/>
      <c r="Q1430" s="16"/>
      <c r="R1430" s="16"/>
      <c r="S1430" s="16"/>
    </row>
    <row r="1431" spans="1:19" ht="13.2" hidden="1" x14ac:dyDescent="0.25">
      <c r="A1431" s="9"/>
      <c r="C1431" s="16"/>
      <c r="D1431" s="16"/>
      <c r="E1431" s="16"/>
      <c r="F1431" s="18"/>
      <c r="G1431" s="16"/>
      <c r="H1431" s="19"/>
      <c r="I1431" s="20"/>
      <c r="J1431" s="20"/>
      <c r="K1431" s="20"/>
      <c r="L1431" s="16"/>
      <c r="N1431" s="1"/>
      <c r="O1431" s="18"/>
      <c r="P1431" s="16"/>
      <c r="Q1431" s="16"/>
      <c r="R1431" s="16"/>
      <c r="S1431" s="16"/>
    </row>
    <row r="1432" spans="1:19" ht="13.2" hidden="1" x14ac:dyDescent="0.25">
      <c r="A1432" s="9"/>
      <c r="C1432" s="16"/>
      <c r="D1432" s="16"/>
      <c r="E1432" s="16"/>
      <c r="F1432" s="18"/>
      <c r="G1432" s="16"/>
      <c r="H1432" s="19"/>
      <c r="I1432" s="20"/>
      <c r="J1432" s="20"/>
      <c r="K1432" s="20"/>
      <c r="L1432" s="16"/>
      <c r="N1432" s="1"/>
      <c r="O1432" s="18"/>
      <c r="P1432" s="16"/>
      <c r="Q1432" s="16"/>
      <c r="R1432" s="16"/>
      <c r="S1432" s="16"/>
    </row>
    <row r="1433" spans="1:19" ht="13.2" hidden="1" x14ac:dyDescent="0.25">
      <c r="A1433" s="9"/>
      <c r="C1433" s="16"/>
      <c r="D1433" s="16"/>
      <c r="E1433" s="16"/>
      <c r="F1433" s="18"/>
      <c r="G1433" s="16"/>
      <c r="H1433" s="19"/>
      <c r="I1433" s="20"/>
      <c r="J1433" s="20"/>
      <c r="K1433" s="20"/>
      <c r="L1433" s="16"/>
      <c r="N1433" s="1"/>
      <c r="O1433" s="18"/>
      <c r="P1433" s="16"/>
      <c r="Q1433" s="16"/>
      <c r="R1433" s="16"/>
      <c r="S1433" s="16"/>
    </row>
    <row r="1434" spans="1:19" ht="13.2" hidden="1" x14ac:dyDescent="0.25">
      <c r="A1434" s="9"/>
      <c r="C1434" s="16"/>
      <c r="D1434" s="16"/>
      <c r="E1434" s="16"/>
      <c r="F1434" s="18"/>
      <c r="G1434" s="16"/>
      <c r="H1434" s="19"/>
      <c r="I1434" s="20"/>
      <c r="J1434" s="20"/>
      <c r="K1434" s="20"/>
      <c r="L1434" s="16"/>
      <c r="N1434" s="1"/>
      <c r="O1434" s="18"/>
      <c r="P1434" s="16"/>
      <c r="Q1434" s="16"/>
      <c r="R1434" s="16"/>
      <c r="S1434" s="16"/>
    </row>
    <row r="1435" spans="1:19" ht="13.2" hidden="1" x14ac:dyDescent="0.25">
      <c r="A1435" s="9"/>
      <c r="C1435" s="16"/>
      <c r="D1435" s="16"/>
      <c r="E1435" s="16"/>
      <c r="F1435" s="18"/>
      <c r="G1435" s="16"/>
      <c r="H1435" s="19"/>
      <c r="I1435" s="20"/>
      <c r="J1435" s="20"/>
      <c r="K1435" s="20"/>
      <c r="L1435" s="16"/>
      <c r="N1435" s="1"/>
      <c r="O1435" s="18"/>
      <c r="P1435" s="16"/>
      <c r="Q1435" s="16"/>
      <c r="R1435" s="16"/>
      <c r="S1435" s="16"/>
    </row>
    <row r="1436" spans="1:19" ht="13.2" hidden="1" x14ac:dyDescent="0.25">
      <c r="A1436" s="9"/>
      <c r="C1436" s="16"/>
      <c r="D1436" s="16"/>
      <c r="E1436" s="16"/>
      <c r="F1436" s="18"/>
      <c r="G1436" s="16"/>
      <c r="H1436" s="19"/>
      <c r="I1436" s="20"/>
      <c r="J1436" s="20"/>
      <c r="K1436" s="20"/>
      <c r="L1436" s="16"/>
      <c r="N1436" s="1"/>
      <c r="O1436" s="18"/>
      <c r="P1436" s="16"/>
      <c r="Q1436" s="16"/>
      <c r="R1436" s="16"/>
      <c r="S1436" s="16"/>
    </row>
    <row r="1437" spans="1:19" ht="13.2" hidden="1" x14ac:dyDescent="0.25">
      <c r="A1437" s="9"/>
      <c r="C1437" s="16"/>
      <c r="D1437" s="16"/>
      <c r="E1437" s="16"/>
      <c r="F1437" s="18"/>
      <c r="G1437" s="16"/>
      <c r="H1437" s="19"/>
      <c r="I1437" s="20"/>
      <c r="J1437" s="20"/>
      <c r="K1437" s="20"/>
      <c r="L1437" s="16"/>
      <c r="N1437" s="1"/>
      <c r="O1437" s="18"/>
      <c r="P1437" s="16"/>
      <c r="Q1437" s="16"/>
      <c r="R1437" s="16"/>
      <c r="S1437" s="16"/>
    </row>
    <row r="1438" spans="1:19" ht="13.2" hidden="1" x14ac:dyDescent="0.25">
      <c r="A1438" s="9"/>
      <c r="C1438" s="16"/>
      <c r="D1438" s="16"/>
      <c r="E1438" s="16"/>
      <c r="F1438" s="18"/>
      <c r="G1438" s="16"/>
      <c r="H1438" s="19"/>
      <c r="I1438" s="20"/>
      <c r="J1438" s="20"/>
      <c r="K1438" s="20"/>
      <c r="L1438" s="16"/>
      <c r="N1438" s="1"/>
      <c r="O1438" s="18"/>
      <c r="P1438" s="16"/>
      <c r="Q1438" s="16"/>
      <c r="R1438" s="16"/>
      <c r="S1438" s="16"/>
    </row>
    <row r="1439" spans="1:19" ht="13.2" hidden="1" x14ac:dyDescent="0.25">
      <c r="A1439" s="9"/>
      <c r="C1439" s="16"/>
      <c r="D1439" s="16"/>
      <c r="E1439" s="16"/>
      <c r="F1439" s="18"/>
      <c r="G1439" s="16"/>
      <c r="H1439" s="19"/>
      <c r="I1439" s="20"/>
      <c r="J1439" s="20"/>
      <c r="K1439" s="20"/>
      <c r="L1439" s="16"/>
      <c r="N1439" s="1"/>
      <c r="O1439" s="18"/>
      <c r="P1439" s="16"/>
      <c r="Q1439" s="16"/>
      <c r="R1439" s="16"/>
      <c r="S1439" s="16"/>
    </row>
    <row r="1440" spans="1:19" ht="13.2" hidden="1" x14ac:dyDescent="0.25">
      <c r="A1440" s="9"/>
      <c r="C1440" s="16"/>
      <c r="D1440" s="16"/>
      <c r="E1440" s="16"/>
      <c r="F1440" s="18"/>
      <c r="G1440" s="16"/>
      <c r="H1440" s="19"/>
      <c r="I1440" s="20"/>
      <c r="J1440" s="20"/>
      <c r="K1440" s="20"/>
      <c r="L1440" s="16"/>
      <c r="N1440" s="1"/>
      <c r="O1440" s="18"/>
      <c r="P1440" s="16"/>
      <c r="Q1440" s="16"/>
      <c r="R1440" s="16"/>
      <c r="S1440" s="16"/>
    </row>
    <row r="1441" spans="1:19" ht="13.2" hidden="1" x14ac:dyDescent="0.25">
      <c r="A1441" s="9"/>
      <c r="C1441" s="16"/>
      <c r="D1441" s="16"/>
      <c r="E1441" s="16"/>
      <c r="F1441" s="18"/>
      <c r="G1441" s="16"/>
      <c r="H1441" s="19"/>
      <c r="I1441" s="20"/>
      <c r="J1441" s="20"/>
      <c r="K1441" s="20"/>
      <c r="L1441" s="16"/>
      <c r="N1441" s="1"/>
      <c r="O1441" s="18"/>
      <c r="P1441" s="16"/>
      <c r="Q1441" s="16"/>
      <c r="R1441" s="16"/>
      <c r="S1441" s="16"/>
    </row>
    <row r="1442" spans="1:19" ht="13.2" hidden="1" x14ac:dyDescent="0.25">
      <c r="A1442" s="9"/>
      <c r="C1442" s="16"/>
      <c r="D1442" s="16"/>
      <c r="E1442" s="16"/>
      <c r="F1442" s="18"/>
      <c r="G1442" s="16"/>
      <c r="H1442" s="19"/>
      <c r="I1442" s="20"/>
      <c r="J1442" s="20"/>
      <c r="K1442" s="20"/>
      <c r="L1442" s="16"/>
      <c r="N1442" s="1"/>
      <c r="O1442" s="18"/>
      <c r="P1442" s="16"/>
      <c r="Q1442" s="16"/>
      <c r="R1442" s="16"/>
      <c r="S1442" s="16"/>
    </row>
    <row r="1443" spans="1:19" ht="13.2" hidden="1" x14ac:dyDescent="0.25">
      <c r="A1443" s="9"/>
      <c r="C1443" s="16"/>
      <c r="D1443" s="16"/>
      <c r="E1443" s="16"/>
      <c r="F1443" s="18"/>
      <c r="G1443" s="16"/>
      <c r="H1443" s="19"/>
      <c r="I1443" s="20"/>
      <c r="J1443" s="20"/>
      <c r="K1443" s="20"/>
      <c r="L1443" s="16"/>
      <c r="N1443" s="1"/>
      <c r="O1443" s="18"/>
      <c r="P1443" s="16"/>
      <c r="Q1443" s="16"/>
      <c r="R1443" s="16"/>
      <c r="S1443" s="16"/>
    </row>
    <row r="1444" spans="1:19" ht="13.2" hidden="1" x14ac:dyDescent="0.25">
      <c r="A1444" s="9"/>
      <c r="C1444" s="16"/>
      <c r="D1444" s="16"/>
      <c r="E1444" s="16"/>
      <c r="F1444" s="18"/>
      <c r="G1444" s="16"/>
      <c r="H1444" s="19"/>
      <c r="I1444" s="20"/>
      <c r="J1444" s="20"/>
      <c r="K1444" s="20"/>
      <c r="L1444" s="16"/>
      <c r="N1444" s="1"/>
      <c r="O1444" s="18"/>
      <c r="P1444" s="16"/>
      <c r="Q1444" s="16"/>
      <c r="R1444" s="16"/>
      <c r="S1444" s="16"/>
    </row>
    <row r="1445" spans="1:19" ht="13.2" hidden="1" x14ac:dyDescent="0.25">
      <c r="A1445" s="9"/>
      <c r="C1445" s="16"/>
      <c r="D1445" s="16"/>
      <c r="E1445" s="16"/>
      <c r="F1445" s="18"/>
      <c r="G1445" s="16"/>
      <c r="H1445" s="19"/>
      <c r="I1445" s="20"/>
      <c r="J1445" s="20"/>
      <c r="K1445" s="20"/>
      <c r="L1445" s="16"/>
      <c r="N1445" s="1"/>
      <c r="O1445" s="18"/>
      <c r="P1445" s="16"/>
      <c r="Q1445" s="16"/>
      <c r="R1445" s="16"/>
      <c r="S1445" s="16"/>
    </row>
    <row r="1446" spans="1:19" ht="13.2" hidden="1" x14ac:dyDescent="0.25">
      <c r="A1446" s="9"/>
      <c r="C1446" s="16"/>
      <c r="D1446" s="16"/>
      <c r="E1446" s="16"/>
      <c r="F1446" s="18"/>
      <c r="G1446" s="16"/>
      <c r="H1446" s="19"/>
      <c r="I1446" s="20"/>
      <c r="J1446" s="20"/>
      <c r="K1446" s="20"/>
      <c r="L1446" s="16"/>
      <c r="N1446" s="1"/>
      <c r="O1446" s="18"/>
      <c r="P1446" s="16"/>
      <c r="Q1446" s="16"/>
      <c r="R1446" s="16"/>
      <c r="S1446" s="16"/>
    </row>
    <row r="1447" spans="1:19" ht="13.2" hidden="1" x14ac:dyDescent="0.25">
      <c r="A1447" s="9"/>
      <c r="C1447" s="16"/>
      <c r="D1447" s="16"/>
      <c r="E1447" s="16"/>
      <c r="F1447" s="18"/>
      <c r="G1447" s="16"/>
      <c r="H1447" s="19"/>
      <c r="I1447" s="20"/>
      <c r="J1447" s="20"/>
      <c r="K1447" s="20"/>
      <c r="L1447" s="16"/>
      <c r="N1447" s="1"/>
      <c r="O1447" s="18"/>
      <c r="P1447" s="16"/>
      <c r="Q1447" s="16"/>
      <c r="R1447" s="16"/>
      <c r="S1447" s="16"/>
    </row>
    <row r="1448" spans="1:19" ht="13.2" hidden="1" x14ac:dyDescent="0.25">
      <c r="A1448" s="9"/>
      <c r="C1448" s="16"/>
      <c r="D1448" s="16"/>
      <c r="E1448" s="16"/>
      <c r="F1448" s="18"/>
      <c r="G1448" s="16"/>
      <c r="H1448" s="19"/>
      <c r="I1448" s="20"/>
      <c r="J1448" s="20"/>
      <c r="K1448" s="20"/>
      <c r="L1448" s="16"/>
      <c r="N1448" s="1"/>
      <c r="O1448" s="18"/>
      <c r="P1448" s="16"/>
      <c r="Q1448" s="16"/>
      <c r="R1448" s="16"/>
      <c r="S1448" s="16"/>
    </row>
    <row r="1449" spans="1:19" ht="13.2" hidden="1" x14ac:dyDescent="0.25">
      <c r="A1449" s="9"/>
      <c r="C1449" s="16"/>
      <c r="D1449" s="16"/>
      <c r="E1449" s="16"/>
      <c r="F1449" s="18"/>
      <c r="G1449" s="16"/>
      <c r="H1449" s="19"/>
      <c r="I1449" s="20"/>
      <c r="J1449" s="20"/>
      <c r="K1449" s="20"/>
      <c r="L1449" s="16"/>
      <c r="N1449" s="1"/>
      <c r="O1449" s="18"/>
      <c r="P1449" s="16"/>
      <c r="Q1449" s="16"/>
      <c r="R1449" s="16"/>
      <c r="S1449" s="16"/>
    </row>
    <row r="1450" spans="1:19" ht="13.2" hidden="1" x14ac:dyDescent="0.25">
      <c r="A1450" s="9"/>
      <c r="C1450" s="16"/>
      <c r="D1450" s="16"/>
      <c r="E1450" s="16"/>
      <c r="F1450" s="18"/>
      <c r="G1450" s="16"/>
      <c r="H1450" s="19"/>
      <c r="I1450" s="20"/>
      <c r="J1450" s="20"/>
      <c r="K1450" s="20"/>
      <c r="L1450" s="16"/>
      <c r="N1450" s="1"/>
      <c r="O1450" s="18"/>
      <c r="P1450" s="16"/>
      <c r="Q1450" s="16"/>
      <c r="R1450" s="16"/>
      <c r="S1450" s="16"/>
    </row>
    <row r="1451" spans="1:19" ht="13.2" hidden="1" x14ac:dyDescent="0.25">
      <c r="A1451" s="9"/>
      <c r="C1451" s="16"/>
      <c r="D1451" s="16"/>
      <c r="E1451" s="16"/>
      <c r="F1451" s="18"/>
      <c r="G1451" s="16"/>
      <c r="H1451" s="19"/>
      <c r="I1451" s="20"/>
      <c r="J1451" s="20"/>
      <c r="K1451" s="20"/>
      <c r="L1451" s="16"/>
      <c r="N1451" s="1"/>
      <c r="O1451" s="18"/>
      <c r="P1451" s="16"/>
      <c r="Q1451" s="16"/>
      <c r="R1451" s="16"/>
      <c r="S1451" s="16"/>
    </row>
    <row r="1452" spans="1:19" ht="13.2" hidden="1" x14ac:dyDescent="0.25">
      <c r="A1452" s="9"/>
      <c r="C1452" s="16"/>
      <c r="D1452" s="16"/>
      <c r="E1452" s="16"/>
      <c r="F1452" s="18"/>
      <c r="G1452" s="16"/>
      <c r="H1452" s="19"/>
      <c r="I1452" s="20"/>
      <c r="J1452" s="20"/>
      <c r="K1452" s="20"/>
      <c r="L1452" s="16"/>
      <c r="N1452" s="1"/>
      <c r="O1452" s="18"/>
      <c r="P1452" s="16"/>
      <c r="Q1452" s="16"/>
      <c r="R1452" s="16"/>
      <c r="S1452" s="16"/>
    </row>
    <row r="1453" spans="1:19" ht="13.2" hidden="1" x14ac:dyDescent="0.25">
      <c r="A1453" s="9"/>
      <c r="C1453" s="16"/>
      <c r="D1453" s="16"/>
      <c r="E1453" s="16"/>
      <c r="F1453" s="18"/>
      <c r="G1453" s="16"/>
      <c r="H1453" s="19"/>
      <c r="I1453" s="20"/>
      <c r="J1453" s="20"/>
      <c r="K1453" s="20"/>
      <c r="L1453" s="16"/>
      <c r="N1453" s="1"/>
      <c r="O1453" s="18"/>
      <c r="P1453" s="16"/>
      <c r="Q1453" s="16"/>
      <c r="R1453" s="16"/>
      <c r="S1453" s="16"/>
    </row>
    <row r="1454" spans="1:19" ht="13.2" hidden="1" x14ac:dyDescent="0.25">
      <c r="A1454" s="9"/>
      <c r="C1454" s="16"/>
      <c r="D1454" s="16"/>
      <c r="E1454" s="16"/>
      <c r="F1454" s="18"/>
      <c r="G1454" s="16"/>
      <c r="H1454" s="19"/>
      <c r="I1454" s="20"/>
      <c r="J1454" s="20"/>
      <c r="K1454" s="20"/>
      <c r="L1454" s="16"/>
      <c r="N1454" s="1"/>
      <c r="O1454" s="18"/>
      <c r="P1454" s="16"/>
      <c r="Q1454" s="16"/>
      <c r="R1454" s="16"/>
      <c r="S1454" s="16"/>
    </row>
    <row r="1455" spans="1:19" ht="13.2" hidden="1" x14ac:dyDescent="0.25">
      <c r="A1455" s="9"/>
      <c r="C1455" s="16"/>
      <c r="D1455" s="16"/>
      <c r="E1455" s="16"/>
      <c r="F1455" s="18"/>
      <c r="G1455" s="16"/>
      <c r="H1455" s="19"/>
      <c r="I1455" s="20"/>
      <c r="J1455" s="20"/>
      <c r="K1455" s="20"/>
      <c r="L1455" s="16"/>
      <c r="N1455" s="1"/>
      <c r="O1455" s="18"/>
      <c r="P1455" s="16"/>
      <c r="Q1455" s="16"/>
      <c r="R1455" s="16"/>
      <c r="S1455" s="16"/>
    </row>
    <row r="1456" spans="1:19" ht="13.2" hidden="1" x14ac:dyDescent="0.25">
      <c r="A1456" s="9"/>
      <c r="C1456" s="16"/>
      <c r="D1456" s="16"/>
      <c r="E1456" s="16"/>
      <c r="F1456" s="18"/>
      <c r="G1456" s="16"/>
      <c r="H1456" s="19"/>
      <c r="I1456" s="20"/>
      <c r="J1456" s="20"/>
      <c r="K1456" s="20"/>
      <c r="L1456" s="16"/>
      <c r="N1456" s="1"/>
      <c r="O1456" s="18"/>
      <c r="P1456" s="16"/>
      <c r="Q1456" s="16"/>
      <c r="R1456" s="16"/>
      <c r="S1456" s="16"/>
    </row>
    <row r="1457" spans="1:19" ht="13.2" hidden="1" x14ac:dyDescent="0.25">
      <c r="A1457" s="9"/>
      <c r="C1457" s="16"/>
      <c r="D1457" s="16"/>
      <c r="E1457" s="16"/>
      <c r="F1457" s="18"/>
      <c r="G1457" s="16"/>
      <c r="H1457" s="19"/>
      <c r="I1457" s="20"/>
      <c r="J1457" s="20"/>
      <c r="K1457" s="20"/>
      <c r="L1457" s="16"/>
      <c r="N1457" s="1"/>
      <c r="O1457" s="18"/>
      <c r="P1457" s="16"/>
      <c r="Q1457" s="16"/>
      <c r="R1457" s="16"/>
      <c r="S1457" s="16"/>
    </row>
    <row r="1458" spans="1:19" ht="13.2" hidden="1" x14ac:dyDescent="0.25">
      <c r="A1458" s="9"/>
      <c r="C1458" s="16"/>
      <c r="D1458" s="16"/>
      <c r="E1458" s="16"/>
      <c r="F1458" s="18"/>
      <c r="G1458" s="16"/>
      <c r="H1458" s="19"/>
      <c r="I1458" s="20"/>
      <c r="J1458" s="20"/>
      <c r="K1458" s="20"/>
      <c r="L1458" s="16"/>
      <c r="N1458" s="1"/>
      <c r="O1458" s="18"/>
      <c r="P1458" s="16"/>
      <c r="Q1458" s="16"/>
      <c r="R1458" s="16"/>
      <c r="S1458" s="16"/>
    </row>
    <row r="1459" spans="1:19" ht="13.2" hidden="1" x14ac:dyDescent="0.25">
      <c r="A1459" s="9"/>
      <c r="C1459" s="16"/>
      <c r="D1459" s="16"/>
      <c r="E1459" s="16"/>
      <c r="F1459" s="18"/>
      <c r="G1459" s="16"/>
      <c r="H1459" s="19"/>
      <c r="I1459" s="20"/>
      <c r="J1459" s="20"/>
      <c r="K1459" s="20"/>
      <c r="L1459" s="16"/>
      <c r="N1459" s="1"/>
      <c r="O1459" s="18"/>
      <c r="P1459" s="16"/>
      <c r="Q1459" s="16"/>
      <c r="R1459" s="16"/>
      <c r="S1459" s="16"/>
    </row>
    <row r="1460" spans="1:19" ht="13.2" hidden="1" x14ac:dyDescent="0.25">
      <c r="A1460" s="9"/>
      <c r="C1460" s="16"/>
      <c r="D1460" s="16"/>
      <c r="E1460" s="16"/>
      <c r="F1460" s="18"/>
      <c r="G1460" s="16"/>
      <c r="H1460" s="19"/>
      <c r="I1460" s="20"/>
      <c r="J1460" s="20"/>
      <c r="K1460" s="20"/>
      <c r="L1460" s="16"/>
      <c r="N1460" s="1"/>
      <c r="O1460" s="18"/>
      <c r="P1460" s="16"/>
      <c r="Q1460" s="16"/>
      <c r="R1460" s="16"/>
      <c r="S1460" s="16"/>
    </row>
    <row r="1461" spans="1:19" ht="13.2" hidden="1" x14ac:dyDescent="0.25">
      <c r="A1461" s="9"/>
      <c r="C1461" s="16"/>
      <c r="D1461" s="16"/>
      <c r="E1461" s="16"/>
      <c r="F1461" s="18"/>
      <c r="G1461" s="16"/>
      <c r="H1461" s="19"/>
      <c r="I1461" s="20"/>
      <c r="J1461" s="20"/>
      <c r="K1461" s="20"/>
      <c r="L1461" s="16"/>
      <c r="N1461" s="1"/>
      <c r="O1461" s="18"/>
      <c r="P1461" s="16"/>
      <c r="Q1461" s="16"/>
      <c r="R1461" s="16"/>
      <c r="S1461" s="16"/>
    </row>
    <row r="1462" spans="1:19" ht="13.2" hidden="1" x14ac:dyDescent="0.25">
      <c r="A1462" s="9"/>
      <c r="C1462" s="16"/>
      <c r="D1462" s="16"/>
      <c r="E1462" s="16"/>
      <c r="F1462" s="18"/>
      <c r="G1462" s="16"/>
      <c r="H1462" s="19"/>
      <c r="I1462" s="20"/>
      <c r="J1462" s="20"/>
      <c r="K1462" s="20"/>
      <c r="L1462" s="16"/>
      <c r="N1462" s="1"/>
      <c r="O1462" s="18"/>
      <c r="P1462" s="16"/>
      <c r="Q1462" s="16"/>
      <c r="R1462" s="16"/>
      <c r="S1462" s="16"/>
    </row>
    <row r="1463" spans="1:19" ht="13.2" hidden="1" x14ac:dyDescent="0.25">
      <c r="A1463" s="9"/>
      <c r="C1463" s="16"/>
      <c r="D1463" s="16"/>
      <c r="E1463" s="16"/>
      <c r="F1463" s="18"/>
      <c r="G1463" s="16"/>
      <c r="H1463" s="19"/>
      <c r="I1463" s="20"/>
      <c r="J1463" s="20"/>
      <c r="K1463" s="20"/>
      <c r="L1463" s="16"/>
      <c r="N1463" s="1"/>
      <c r="O1463" s="18"/>
      <c r="P1463" s="16"/>
      <c r="Q1463" s="16"/>
      <c r="R1463" s="16"/>
      <c r="S1463" s="16"/>
    </row>
    <row r="1464" spans="1:19" ht="13.2" hidden="1" x14ac:dyDescent="0.25">
      <c r="A1464" s="9"/>
      <c r="C1464" s="16"/>
      <c r="D1464" s="16"/>
      <c r="E1464" s="16"/>
      <c r="F1464" s="18"/>
      <c r="G1464" s="16"/>
      <c r="H1464" s="19"/>
      <c r="I1464" s="20"/>
      <c r="J1464" s="20"/>
      <c r="K1464" s="20"/>
      <c r="L1464" s="16"/>
      <c r="N1464" s="1"/>
      <c r="O1464" s="18"/>
      <c r="P1464" s="16"/>
      <c r="Q1464" s="16"/>
      <c r="R1464" s="16"/>
      <c r="S1464" s="16"/>
    </row>
    <row r="1465" spans="1:19" ht="13.2" hidden="1" x14ac:dyDescent="0.25">
      <c r="A1465" s="9"/>
      <c r="C1465" s="16"/>
      <c r="D1465" s="16"/>
      <c r="E1465" s="16"/>
      <c r="F1465" s="18"/>
      <c r="G1465" s="16"/>
      <c r="H1465" s="19"/>
      <c r="I1465" s="20"/>
      <c r="J1465" s="20"/>
      <c r="K1465" s="20"/>
      <c r="L1465" s="16"/>
      <c r="N1465" s="1"/>
      <c r="O1465" s="18"/>
      <c r="P1465" s="16"/>
      <c r="Q1465" s="16"/>
      <c r="R1465" s="16"/>
      <c r="S1465" s="16"/>
    </row>
    <row r="1466" spans="1:19" ht="13.2" hidden="1" x14ac:dyDescent="0.25">
      <c r="A1466" s="9"/>
      <c r="C1466" s="16"/>
      <c r="D1466" s="16"/>
      <c r="E1466" s="16"/>
      <c r="F1466" s="18"/>
      <c r="G1466" s="16"/>
      <c r="H1466" s="19"/>
      <c r="I1466" s="20"/>
      <c r="J1466" s="20"/>
      <c r="K1466" s="20"/>
      <c r="L1466" s="16"/>
      <c r="N1466" s="1"/>
      <c r="O1466" s="18"/>
      <c r="P1466" s="16"/>
      <c r="Q1466" s="16"/>
      <c r="R1466" s="16"/>
      <c r="S1466" s="16"/>
    </row>
    <row r="1467" spans="1:19" ht="13.2" hidden="1" x14ac:dyDescent="0.25">
      <c r="A1467" s="9"/>
      <c r="C1467" s="16"/>
      <c r="D1467" s="16"/>
      <c r="E1467" s="16"/>
      <c r="F1467" s="18"/>
      <c r="G1467" s="16"/>
      <c r="H1467" s="19"/>
      <c r="I1467" s="20"/>
      <c r="J1467" s="20"/>
      <c r="K1467" s="20"/>
      <c r="L1467" s="16"/>
      <c r="N1467" s="1"/>
      <c r="O1467" s="18"/>
      <c r="P1467" s="16"/>
      <c r="Q1467" s="16"/>
      <c r="R1467" s="16"/>
      <c r="S1467" s="16"/>
    </row>
    <row r="1468" spans="1:19" ht="13.2" hidden="1" x14ac:dyDescent="0.25">
      <c r="A1468" s="9"/>
      <c r="C1468" s="16"/>
      <c r="D1468" s="16"/>
      <c r="E1468" s="16"/>
      <c r="F1468" s="18"/>
      <c r="G1468" s="16"/>
      <c r="H1468" s="19"/>
      <c r="I1468" s="20"/>
      <c r="J1468" s="20"/>
      <c r="K1468" s="20"/>
      <c r="L1468" s="16"/>
      <c r="N1468" s="1"/>
      <c r="O1468" s="18"/>
      <c r="P1468" s="16"/>
      <c r="Q1468" s="16"/>
      <c r="R1468" s="16"/>
      <c r="S1468" s="16"/>
    </row>
    <row r="1469" spans="1:19" ht="13.2" hidden="1" x14ac:dyDescent="0.25">
      <c r="A1469" s="9"/>
      <c r="C1469" s="16"/>
      <c r="D1469" s="16"/>
      <c r="E1469" s="16"/>
      <c r="F1469" s="18"/>
      <c r="G1469" s="16"/>
      <c r="H1469" s="19"/>
      <c r="I1469" s="20"/>
      <c r="J1469" s="20"/>
      <c r="K1469" s="20"/>
      <c r="L1469" s="16"/>
      <c r="N1469" s="1"/>
      <c r="O1469" s="18"/>
      <c r="P1469" s="16"/>
      <c r="Q1469" s="16"/>
      <c r="R1469" s="16"/>
      <c r="S1469" s="16"/>
    </row>
    <row r="1470" spans="1:19" ht="13.2" hidden="1" x14ac:dyDescent="0.25">
      <c r="A1470" s="9"/>
      <c r="C1470" s="16"/>
      <c r="D1470" s="16"/>
      <c r="E1470" s="16"/>
      <c r="F1470" s="18"/>
      <c r="G1470" s="16"/>
      <c r="H1470" s="19"/>
      <c r="I1470" s="20"/>
      <c r="J1470" s="20"/>
      <c r="K1470" s="20"/>
      <c r="L1470" s="16"/>
      <c r="N1470" s="1"/>
      <c r="O1470" s="18"/>
      <c r="P1470" s="16"/>
      <c r="Q1470" s="16"/>
      <c r="R1470" s="16"/>
      <c r="S1470" s="16"/>
    </row>
    <row r="1471" spans="1:19" ht="13.2" hidden="1" x14ac:dyDescent="0.25">
      <c r="A1471" s="9"/>
      <c r="C1471" s="16"/>
      <c r="D1471" s="16"/>
      <c r="E1471" s="16"/>
      <c r="F1471" s="18"/>
      <c r="G1471" s="16"/>
      <c r="H1471" s="19"/>
      <c r="I1471" s="20"/>
      <c r="J1471" s="20"/>
      <c r="K1471" s="20"/>
      <c r="L1471" s="16"/>
      <c r="N1471" s="1"/>
      <c r="O1471" s="18"/>
      <c r="P1471" s="16"/>
      <c r="Q1471" s="16"/>
      <c r="R1471" s="16"/>
      <c r="S1471" s="16"/>
    </row>
    <row r="1472" spans="1:19" ht="13.2" hidden="1" x14ac:dyDescent="0.25">
      <c r="A1472" s="9"/>
      <c r="C1472" s="16"/>
      <c r="D1472" s="16"/>
      <c r="E1472" s="16"/>
      <c r="F1472" s="18"/>
      <c r="G1472" s="16"/>
      <c r="H1472" s="19"/>
      <c r="I1472" s="20"/>
      <c r="J1472" s="20"/>
      <c r="K1472" s="20"/>
      <c r="L1472" s="16"/>
      <c r="N1472" s="1"/>
      <c r="O1472" s="18"/>
      <c r="P1472" s="16"/>
      <c r="Q1472" s="16"/>
      <c r="R1472" s="16"/>
      <c r="S1472" s="16"/>
    </row>
    <row r="1473" spans="1:19" ht="13.2" hidden="1" x14ac:dyDescent="0.25">
      <c r="A1473" s="9"/>
      <c r="C1473" s="16"/>
      <c r="D1473" s="16"/>
      <c r="E1473" s="16"/>
      <c r="F1473" s="18"/>
      <c r="G1473" s="16"/>
      <c r="H1473" s="19"/>
      <c r="I1473" s="20"/>
      <c r="J1473" s="20"/>
      <c r="K1473" s="20"/>
      <c r="L1473" s="16"/>
      <c r="N1473" s="1"/>
      <c r="O1473" s="18"/>
      <c r="P1473" s="16"/>
      <c r="Q1473" s="16"/>
      <c r="R1473" s="16"/>
      <c r="S1473" s="16"/>
    </row>
    <row r="1474" spans="1:19" ht="13.2" hidden="1" x14ac:dyDescent="0.25">
      <c r="A1474" s="9"/>
      <c r="C1474" s="16"/>
      <c r="D1474" s="16"/>
      <c r="E1474" s="16"/>
      <c r="F1474" s="18"/>
      <c r="G1474" s="16"/>
      <c r="H1474" s="19"/>
      <c r="I1474" s="20"/>
      <c r="J1474" s="20"/>
      <c r="K1474" s="20"/>
      <c r="L1474" s="16"/>
      <c r="N1474" s="1"/>
      <c r="O1474" s="18"/>
      <c r="P1474" s="16"/>
      <c r="Q1474" s="16"/>
      <c r="R1474" s="16"/>
      <c r="S1474" s="16"/>
    </row>
    <row r="1475" spans="1:19" ht="13.2" hidden="1" x14ac:dyDescent="0.25">
      <c r="A1475" s="9"/>
      <c r="C1475" s="16"/>
      <c r="D1475" s="16"/>
      <c r="E1475" s="16"/>
      <c r="F1475" s="18"/>
      <c r="G1475" s="16"/>
      <c r="H1475" s="19"/>
      <c r="I1475" s="20"/>
      <c r="J1475" s="20"/>
      <c r="K1475" s="20"/>
      <c r="L1475" s="16"/>
      <c r="N1475" s="1"/>
      <c r="O1475" s="18"/>
      <c r="P1475" s="16"/>
      <c r="Q1475" s="16"/>
      <c r="R1475" s="16"/>
      <c r="S1475" s="16"/>
    </row>
    <row r="1476" spans="1:19" ht="13.2" hidden="1" x14ac:dyDescent="0.25">
      <c r="A1476" s="9"/>
      <c r="C1476" s="16"/>
      <c r="D1476" s="16"/>
      <c r="E1476" s="16"/>
      <c r="F1476" s="18"/>
      <c r="G1476" s="16"/>
      <c r="H1476" s="19"/>
      <c r="I1476" s="20"/>
      <c r="J1476" s="20"/>
      <c r="K1476" s="20"/>
      <c r="L1476" s="16"/>
      <c r="N1476" s="1"/>
      <c r="O1476" s="18"/>
      <c r="P1476" s="16"/>
      <c r="Q1476" s="16"/>
      <c r="R1476" s="16"/>
      <c r="S1476" s="16"/>
    </row>
    <row r="1477" spans="1:19" ht="13.2" hidden="1" x14ac:dyDescent="0.25">
      <c r="A1477" s="9"/>
      <c r="C1477" s="16"/>
      <c r="D1477" s="16"/>
      <c r="E1477" s="16"/>
      <c r="F1477" s="18"/>
      <c r="G1477" s="16"/>
      <c r="H1477" s="19"/>
      <c r="I1477" s="20"/>
      <c r="J1477" s="20"/>
      <c r="K1477" s="20"/>
      <c r="L1477" s="16"/>
      <c r="N1477" s="1"/>
      <c r="O1477" s="18"/>
      <c r="P1477" s="16"/>
      <c r="Q1477" s="16"/>
      <c r="R1477" s="16"/>
      <c r="S1477" s="16"/>
    </row>
    <row r="1478" spans="1:19" ht="13.2" hidden="1" x14ac:dyDescent="0.25">
      <c r="A1478" s="9"/>
      <c r="C1478" s="16"/>
      <c r="D1478" s="16"/>
      <c r="E1478" s="16"/>
      <c r="F1478" s="18"/>
      <c r="G1478" s="16"/>
      <c r="H1478" s="19"/>
      <c r="I1478" s="20"/>
      <c r="J1478" s="20"/>
      <c r="K1478" s="20"/>
      <c r="L1478" s="16"/>
      <c r="N1478" s="1"/>
      <c r="O1478" s="18"/>
      <c r="P1478" s="16"/>
      <c r="Q1478" s="16"/>
      <c r="R1478" s="16"/>
      <c r="S1478" s="16"/>
    </row>
    <row r="1479" spans="1:19" ht="13.2" hidden="1" x14ac:dyDescent="0.25">
      <c r="A1479" s="9"/>
      <c r="C1479" s="16"/>
      <c r="D1479" s="16"/>
      <c r="E1479" s="16"/>
      <c r="F1479" s="18"/>
      <c r="G1479" s="16"/>
      <c r="H1479" s="19"/>
      <c r="I1479" s="20"/>
      <c r="J1479" s="20"/>
      <c r="K1479" s="20"/>
      <c r="L1479" s="16"/>
      <c r="N1479" s="1"/>
      <c r="O1479" s="18"/>
      <c r="P1479" s="16"/>
      <c r="Q1479" s="16"/>
      <c r="R1479" s="16"/>
      <c r="S1479" s="16"/>
    </row>
    <row r="1480" spans="1:19" ht="13.2" hidden="1" x14ac:dyDescent="0.25">
      <c r="A1480" s="9"/>
      <c r="C1480" s="16"/>
      <c r="D1480" s="16"/>
      <c r="E1480" s="16"/>
      <c r="F1480" s="18"/>
      <c r="G1480" s="16"/>
      <c r="H1480" s="19"/>
      <c r="I1480" s="20"/>
      <c r="J1480" s="20"/>
      <c r="K1480" s="20"/>
      <c r="L1480" s="16"/>
      <c r="N1480" s="1"/>
      <c r="O1480" s="18"/>
      <c r="P1480" s="16"/>
      <c r="Q1480" s="16"/>
      <c r="R1480" s="16"/>
      <c r="S1480" s="16"/>
    </row>
    <row r="1481" spans="1:19" ht="13.2" hidden="1" x14ac:dyDescent="0.25">
      <c r="A1481" s="9"/>
      <c r="C1481" s="16"/>
      <c r="D1481" s="16"/>
      <c r="E1481" s="16"/>
      <c r="F1481" s="18"/>
      <c r="G1481" s="16"/>
      <c r="H1481" s="19"/>
      <c r="I1481" s="20"/>
      <c r="J1481" s="20"/>
      <c r="K1481" s="20"/>
      <c r="L1481" s="16"/>
      <c r="N1481" s="1"/>
      <c r="O1481" s="18"/>
      <c r="P1481" s="16"/>
      <c r="Q1481" s="16"/>
      <c r="R1481" s="16"/>
      <c r="S1481" s="16"/>
    </row>
    <row r="1482" spans="1:19" ht="13.2" hidden="1" x14ac:dyDescent="0.25">
      <c r="A1482" s="9"/>
      <c r="C1482" s="16"/>
      <c r="D1482" s="16"/>
      <c r="E1482" s="16"/>
      <c r="F1482" s="18"/>
      <c r="G1482" s="16"/>
      <c r="H1482" s="19"/>
      <c r="I1482" s="20"/>
      <c r="J1482" s="20"/>
      <c r="K1482" s="20"/>
      <c r="L1482" s="16"/>
      <c r="N1482" s="1"/>
      <c r="O1482" s="18"/>
      <c r="P1482" s="16"/>
      <c r="Q1482" s="16"/>
      <c r="R1482" s="16"/>
      <c r="S1482" s="16"/>
    </row>
    <row r="1483" spans="1:19" ht="13.2" hidden="1" x14ac:dyDescent="0.25">
      <c r="A1483" s="9"/>
      <c r="C1483" s="16"/>
      <c r="D1483" s="16"/>
      <c r="E1483" s="16"/>
      <c r="F1483" s="18"/>
      <c r="G1483" s="16"/>
      <c r="H1483" s="19"/>
      <c r="I1483" s="20"/>
      <c r="J1483" s="20"/>
      <c r="K1483" s="20"/>
      <c r="L1483" s="16"/>
      <c r="N1483" s="1"/>
      <c r="O1483" s="18"/>
      <c r="P1483" s="16"/>
      <c r="Q1483" s="16"/>
      <c r="R1483" s="16"/>
      <c r="S1483" s="16"/>
    </row>
    <row r="1484" spans="1:19" ht="13.2" hidden="1" x14ac:dyDescent="0.25">
      <c r="A1484" s="9"/>
      <c r="C1484" s="16"/>
      <c r="D1484" s="16"/>
      <c r="E1484" s="16"/>
      <c r="F1484" s="18"/>
      <c r="G1484" s="16"/>
      <c r="H1484" s="19"/>
      <c r="I1484" s="20"/>
      <c r="J1484" s="20"/>
      <c r="K1484" s="20"/>
      <c r="L1484" s="16"/>
      <c r="N1484" s="1"/>
      <c r="O1484" s="18"/>
      <c r="P1484" s="16"/>
      <c r="Q1484" s="16"/>
      <c r="R1484" s="16"/>
      <c r="S1484" s="16"/>
    </row>
    <row r="1485" spans="1:19" ht="13.2" hidden="1" x14ac:dyDescent="0.25">
      <c r="A1485" s="9"/>
      <c r="C1485" s="16"/>
      <c r="D1485" s="16"/>
      <c r="E1485" s="16"/>
      <c r="F1485" s="18"/>
      <c r="G1485" s="16"/>
      <c r="H1485" s="19"/>
      <c r="I1485" s="20"/>
      <c r="J1485" s="20"/>
      <c r="K1485" s="20"/>
      <c r="L1485" s="16"/>
      <c r="N1485" s="1"/>
      <c r="O1485" s="18"/>
      <c r="P1485" s="16"/>
      <c r="Q1485" s="16"/>
      <c r="R1485" s="16"/>
      <c r="S1485" s="16"/>
    </row>
    <row r="1486" spans="1:19" ht="13.2" hidden="1" x14ac:dyDescent="0.25">
      <c r="A1486" s="9"/>
      <c r="C1486" s="16"/>
      <c r="D1486" s="16"/>
      <c r="E1486" s="16"/>
      <c r="F1486" s="18"/>
      <c r="G1486" s="16"/>
      <c r="H1486" s="19"/>
      <c r="I1486" s="20"/>
      <c r="J1486" s="20"/>
      <c r="K1486" s="20"/>
      <c r="L1486" s="16"/>
      <c r="N1486" s="1"/>
      <c r="O1486" s="18"/>
      <c r="P1486" s="16"/>
      <c r="Q1486" s="16"/>
      <c r="R1486" s="16"/>
      <c r="S1486" s="16"/>
    </row>
    <row r="1487" spans="1:19" ht="13.2" hidden="1" x14ac:dyDescent="0.25">
      <c r="A1487" s="9"/>
      <c r="C1487" s="16"/>
      <c r="D1487" s="16"/>
      <c r="E1487" s="16"/>
      <c r="F1487" s="18"/>
      <c r="G1487" s="16"/>
      <c r="H1487" s="19"/>
      <c r="I1487" s="20"/>
      <c r="J1487" s="20"/>
      <c r="K1487" s="20"/>
      <c r="L1487" s="16"/>
      <c r="N1487" s="1"/>
      <c r="O1487" s="18"/>
      <c r="P1487" s="16"/>
      <c r="Q1487" s="16"/>
      <c r="R1487" s="16"/>
      <c r="S1487" s="16"/>
    </row>
    <row r="1488" spans="1:19" ht="13.2" hidden="1" x14ac:dyDescent="0.25">
      <c r="A1488" s="9"/>
      <c r="C1488" s="16"/>
      <c r="D1488" s="16"/>
      <c r="E1488" s="16"/>
      <c r="F1488" s="18"/>
      <c r="G1488" s="16"/>
      <c r="H1488" s="19"/>
      <c r="I1488" s="20"/>
      <c r="J1488" s="20"/>
      <c r="K1488" s="20"/>
      <c r="L1488" s="16"/>
      <c r="N1488" s="1"/>
      <c r="O1488" s="18"/>
      <c r="P1488" s="16"/>
      <c r="Q1488" s="16"/>
      <c r="R1488" s="16"/>
      <c r="S1488" s="16"/>
    </row>
    <row r="1489" spans="1:19" ht="13.2" hidden="1" x14ac:dyDescent="0.25">
      <c r="A1489" s="9"/>
      <c r="C1489" s="16"/>
      <c r="D1489" s="16"/>
      <c r="E1489" s="16"/>
      <c r="F1489" s="18"/>
      <c r="G1489" s="16"/>
      <c r="H1489" s="19"/>
      <c r="I1489" s="20"/>
      <c r="J1489" s="20"/>
      <c r="K1489" s="20"/>
      <c r="L1489" s="16"/>
      <c r="N1489" s="1"/>
      <c r="O1489" s="18"/>
      <c r="P1489" s="16"/>
      <c r="Q1489" s="16"/>
      <c r="R1489" s="16"/>
      <c r="S1489" s="16"/>
    </row>
    <row r="1490" spans="1:19" ht="13.2" hidden="1" x14ac:dyDescent="0.25">
      <c r="A1490" s="9"/>
      <c r="C1490" s="16"/>
      <c r="D1490" s="16"/>
      <c r="E1490" s="16"/>
      <c r="F1490" s="18"/>
      <c r="G1490" s="16"/>
      <c r="H1490" s="19"/>
      <c r="I1490" s="20"/>
      <c r="J1490" s="20"/>
      <c r="K1490" s="20"/>
      <c r="L1490" s="16"/>
      <c r="N1490" s="1"/>
      <c r="O1490" s="18"/>
      <c r="P1490" s="16"/>
      <c r="Q1490" s="16"/>
      <c r="R1490" s="16"/>
      <c r="S1490" s="16"/>
    </row>
    <row r="1491" spans="1:19" ht="13.2" hidden="1" x14ac:dyDescent="0.25">
      <c r="A1491" s="9"/>
      <c r="C1491" s="16"/>
      <c r="D1491" s="16"/>
      <c r="E1491" s="16"/>
      <c r="F1491" s="18"/>
      <c r="G1491" s="16"/>
      <c r="H1491" s="19"/>
      <c r="I1491" s="20"/>
      <c r="J1491" s="20"/>
      <c r="K1491" s="20"/>
      <c r="L1491" s="16"/>
      <c r="N1491" s="1"/>
      <c r="O1491" s="18"/>
      <c r="P1491" s="16"/>
      <c r="Q1491" s="16"/>
      <c r="R1491" s="16"/>
      <c r="S1491" s="16"/>
    </row>
    <row r="1492" spans="1:19" ht="13.2" hidden="1" x14ac:dyDescent="0.25">
      <c r="A1492" s="9"/>
      <c r="C1492" s="16"/>
      <c r="D1492" s="16"/>
      <c r="E1492" s="16"/>
      <c r="F1492" s="18"/>
      <c r="G1492" s="16"/>
      <c r="H1492" s="19"/>
      <c r="I1492" s="20"/>
      <c r="J1492" s="20"/>
      <c r="K1492" s="20"/>
      <c r="L1492" s="16"/>
      <c r="N1492" s="1"/>
      <c r="O1492" s="18"/>
      <c r="P1492" s="16"/>
      <c r="Q1492" s="16"/>
      <c r="R1492" s="16"/>
      <c r="S1492" s="16"/>
    </row>
    <row r="1493" spans="1:19" ht="13.2" hidden="1" x14ac:dyDescent="0.25">
      <c r="A1493" s="9"/>
      <c r="C1493" s="16"/>
      <c r="D1493" s="16"/>
      <c r="E1493" s="16"/>
      <c r="F1493" s="18"/>
      <c r="G1493" s="16"/>
      <c r="H1493" s="19"/>
      <c r="I1493" s="20"/>
      <c r="J1493" s="20"/>
      <c r="K1493" s="20"/>
      <c r="L1493" s="16"/>
      <c r="N1493" s="1"/>
      <c r="O1493" s="18"/>
      <c r="P1493" s="16"/>
      <c r="Q1493" s="16"/>
      <c r="R1493" s="16"/>
      <c r="S1493" s="16"/>
    </row>
    <row r="1494" spans="1:19" ht="13.2" hidden="1" x14ac:dyDescent="0.25">
      <c r="A1494" s="9"/>
      <c r="C1494" s="16"/>
      <c r="D1494" s="16"/>
      <c r="E1494" s="16"/>
      <c r="F1494" s="18"/>
      <c r="G1494" s="16"/>
      <c r="H1494" s="19"/>
      <c r="I1494" s="20"/>
      <c r="J1494" s="20"/>
      <c r="K1494" s="20"/>
      <c r="L1494" s="16"/>
      <c r="N1494" s="1"/>
      <c r="O1494" s="18"/>
      <c r="P1494" s="16"/>
      <c r="Q1494" s="16"/>
      <c r="R1494" s="16"/>
      <c r="S1494" s="16"/>
    </row>
    <row r="1495" spans="1:19" ht="13.2" hidden="1" x14ac:dyDescent="0.25">
      <c r="A1495" s="9"/>
      <c r="C1495" s="16"/>
      <c r="D1495" s="16"/>
      <c r="E1495" s="16"/>
      <c r="F1495" s="18"/>
      <c r="G1495" s="16"/>
      <c r="H1495" s="19"/>
      <c r="I1495" s="20"/>
      <c r="J1495" s="20"/>
      <c r="K1495" s="20"/>
      <c r="L1495" s="16"/>
      <c r="N1495" s="1"/>
      <c r="O1495" s="18"/>
      <c r="P1495" s="16"/>
      <c r="Q1495" s="16"/>
      <c r="R1495" s="16"/>
      <c r="S1495" s="16"/>
    </row>
    <row r="1496" spans="1:19" ht="13.2" hidden="1" x14ac:dyDescent="0.25">
      <c r="A1496" s="9"/>
      <c r="C1496" s="16"/>
      <c r="D1496" s="16"/>
      <c r="E1496" s="16"/>
      <c r="F1496" s="18"/>
      <c r="G1496" s="16"/>
      <c r="H1496" s="19"/>
      <c r="I1496" s="20"/>
      <c r="J1496" s="20"/>
      <c r="K1496" s="20"/>
      <c r="L1496" s="16"/>
      <c r="N1496" s="1"/>
      <c r="O1496" s="18"/>
      <c r="P1496" s="16"/>
      <c r="Q1496" s="16"/>
      <c r="R1496" s="16"/>
      <c r="S1496" s="16"/>
    </row>
    <row r="1497" spans="1:19" ht="13.2" hidden="1" x14ac:dyDescent="0.25">
      <c r="A1497" s="9"/>
      <c r="C1497" s="16"/>
      <c r="D1497" s="16"/>
      <c r="E1497" s="16"/>
      <c r="F1497" s="18"/>
      <c r="G1497" s="16"/>
      <c r="H1497" s="19"/>
      <c r="I1497" s="20"/>
      <c r="J1497" s="20"/>
      <c r="K1497" s="20"/>
      <c r="L1497" s="16"/>
      <c r="N1497" s="1"/>
      <c r="O1497" s="18"/>
      <c r="P1497" s="16"/>
      <c r="Q1497" s="16"/>
      <c r="R1497" s="16"/>
      <c r="S1497" s="16"/>
    </row>
    <row r="1498" spans="1:19" ht="13.2" hidden="1" x14ac:dyDescent="0.25">
      <c r="A1498" s="9"/>
      <c r="C1498" s="16"/>
      <c r="D1498" s="16"/>
      <c r="E1498" s="16"/>
      <c r="F1498" s="18"/>
      <c r="G1498" s="16"/>
      <c r="H1498" s="19"/>
      <c r="I1498" s="20"/>
      <c r="J1498" s="20"/>
      <c r="K1498" s="20"/>
      <c r="L1498" s="16"/>
      <c r="N1498" s="1"/>
      <c r="O1498" s="18"/>
      <c r="P1498" s="16"/>
      <c r="Q1498" s="16"/>
      <c r="R1498" s="16"/>
      <c r="S1498" s="16"/>
    </row>
    <row r="1499" spans="1:19" ht="13.2" hidden="1" x14ac:dyDescent="0.25">
      <c r="A1499" s="9"/>
      <c r="C1499" s="16"/>
      <c r="D1499" s="16"/>
      <c r="E1499" s="16"/>
      <c r="F1499" s="18"/>
      <c r="G1499" s="16"/>
      <c r="H1499" s="19"/>
      <c r="I1499" s="20"/>
      <c r="J1499" s="20"/>
      <c r="K1499" s="20"/>
      <c r="L1499" s="16"/>
      <c r="N1499" s="1"/>
      <c r="O1499" s="18"/>
      <c r="P1499" s="16"/>
      <c r="Q1499" s="16"/>
      <c r="R1499" s="16"/>
      <c r="S1499" s="16"/>
    </row>
    <row r="1500" spans="1:19" ht="13.2" hidden="1" x14ac:dyDescent="0.25">
      <c r="A1500" s="9"/>
      <c r="C1500" s="16"/>
      <c r="D1500" s="16"/>
      <c r="E1500" s="16"/>
      <c r="F1500" s="18"/>
      <c r="G1500" s="16"/>
      <c r="H1500" s="19"/>
      <c r="I1500" s="20"/>
      <c r="J1500" s="20"/>
      <c r="K1500" s="20"/>
      <c r="L1500" s="16"/>
      <c r="N1500" s="1"/>
      <c r="O1500" s="18"/>
      <c r="P1500" s="16"/>
      <c r="Q1500" s="16"/>
      <c r="R1500" s="16"/>
      <c r="S1500" s="16"/>
    </row>
    <row r="1501" spans="1:19" ht="13.2" hidden="1" x14ac:dyDescent="0.25">
      <c r="A1501" s="9"/>
      <c r="C1501" s="16"/>
      <c r="D1501" s="16"/>
      <c r="E1501" s="16"/>
      <c r="F1501" s="18"/>
      <c r="G1501" s="16"/>
      <c r="H1501" s="19"/>
      <c r="I1501" s="20"/>
      <c r="J1501" s="20"/>
      <c r="K1501" s="20"/>
      <c r="L1501" s="16"/>
      <c r="N1501" s="1"/>
      <c r="O1501" s="18"/>
      <c r="P1501" s="16"/>
      <c r="Q1501" s="16"/>
      <c r="R1501" s="16"/>
      <c r="S1501" s="16"/>
    </row>
    <row r="1502" spans="1:19" ht="13.2" hidden="1" x14ac:dyDescent="0.25">
      <c r="A1502" s="9"/>
      <c r="C1502" s="16"/>
      <c r="D1502" s="16"/>
      <c r="E1502" s="16"/>
      <c r="F1502" s="18"/>
      <c r="G1502" s="16"/>
      <c r="H1502" s="19"/>
      <c r="I1502" s="20"/>
      <c r="J1502" s="20"/>
      <c r="K1502" s="20"/>
      <c r="L1502" s="16"/>
      <c r="N1502" s="1"/>
      <c r="O1502" s="18"/>
      <c r="P1502" s="16"/>
      <c r="Q1502" s="16"/>
      <c r="R1502" s="16"/>
      <c r="S1502" s="16"/>
    </row>
    <row r="1503" spans="1:19" ht="13.2" hidden="1" x14ac:dyDescent="0.25">
      <c r="A1503" s="9"/>
      <c r="C1503" s="16"/>
      <c r="D1503" s="16"/>
      <c r="E1503" s="16"/>
      <c r="F1503" s="18"/>
      <c r="G1503" s="16"/>
      <c r="H1503" s="19"/>
      <c r="I1503" s="20"/>
      <c r="J1503" s="20"/>
      <c r="K1503" s="20"/>
      <c r="L1503" s="16"/>
      <c r="N1503" s="1"/>
      <c r="O1503" s="18"/>
      <c r="P1503" s="16"/>
      <c r="Q1503" s="16"/>
      <c r="R1503" s="16"/>
      <c r="S1503" s="16"/>
    </row>
    <row r="1504" spans="1:19" ht="13.2" hidden="1" x14ac:dyDescent="0.25">
      <c r="A1504" s="9"/>
      <c r="C1504" s="16"/>
      <c r="D1504" s="16"/>
      <c r="E1504" s="16"/>
      <c r="F1504" s="18"/>
      <c r="G1504" s="16"/>
      <c r="H1504" s="19"/>
      <c r="I1504" s="20"/>
      <c r="J1504" s="20"/>
      <c r="K1504" s="20"/>
      <c r="L1504" s="16"/>
      <c r="N1504" s="1"/>
      <c r="O1504" s="18"/>
      <c r="P1504" s="16"/>
      <c r="Q1504" s="16"/>
      <c r="R1504" s="16"/>
      <c r="S1504" s="16"/>
    </row>
    <row r="1505" spans="1:19" ht="13.2" hidden="1" x14ac:dyDescent="0.25">
      <c r="A1505" s="9"/>
      <c r="C1505" s="16"/>
      <c r="D1505" s="16"/>
      <c r="E1505" s="16"/>
      <c r="F1505" s="18"/>
      <c r="G1505" s="16"/>
      <c r="H1505" s="19"/>
      <c r="I1505" s="20"/>
      <c r="J1505" s="20"/>
      <c r="K1505" s="20"/>
      <c r="L1505" s="16"/>
      <c r="N1505" s="1"/>
      <c r="O1505" s="18"/>
      <c r="P1505" s="16"/>
      <c r="Q1505" s="16"/>
      <c r="R1505" s="16"/>
      <c r="S1505" s="16"/>
    </row>
    <row r="1506" spans="1:19" ht="13.2" hidden="1" x14ac:dyDescent="0.25">
      <c r="A1506" s="9"/>
      <c r="C1506" s="16"/>
      <c r="D1506" s="16"/>
      <c r="E1506" s="16"/>
      <c r="F1506" s="18"/>
      <c r="G1506" s="16"/>
      <c r="H1506" s="19"/>
      <c r="I1506" s="20"/>
      <c r="J1506" s="20"/>
      <c r="K1506" s="20"/>
      <c r="L1506" s="16"/>
      <c r="N1506" s="1"/>
      <c r="O1506" s="18"/>
      <c r="P1506" s="16"/>
      <c r="Q1506" s="16"/>
      <c r="R1506" s="16"/>
      <c r="S1506" s="16"/>
    </row>
    <row r="1507" spans="1:19" ht="13.2" hidden="1" x14ac:dyDescent="0.25">
      <c r="A1507" s="9"/>
      <c r="C1507" s="16"/>
      <c r="D1507" s="16"/>
      <c r="E1507" s="16"/>
      <c r="F1507" s="18"/>
      <c r="G1507" s="16"/>
      <c r="H1507" s="19"/>
      <c r="I1507" s="20"/>
      <c r="J1507" s="20"/>
      <c r="K1507" s="20"/>
      <c r="L1507" s="16"/>
      <c r="N1507" s="1"/>
      <c r="O1507" s="18"/>
      <c r="P1507" s="16"/>
      <c r="Q1507" s="16"/>
      <c r="R1507" s="16"/>
      <c r="S1507" s="16"/>
    </row>
    <row r="1508" spans="1:19" ht="13.2" hidden="1" x14ac:dyDescent="0.25">
      <c r="A1508" s="9"/>
      <c r="C1508" s="16"/>
      <c r="D1508" s="16"/>
      <c r="E1508" s="16"/>
      <c r="F1508" s="18"/>
      <c r="G1508" s="16"/>
      <c r="H1508" s="19"/>
      <c r="I1508" s="20"/>
      <c r="J1508" s="20"/>
      <c r="K1508" s="20"/>
      <c r="L1508" s="16"/>
      <c r="N1508" s="1"/>
      <c r="O1508" s="18"/>
      <c r="P1508" s="16"/>
      <c r="Q1508" s="16"/>
      <c r="R1508" s="16"/>
      <c r="S1508" s="16"/>
    </row>
    <row r="1509" spans="1:19" ht="13.2" hidden="1" x14ac:dyDescent="0.25">
      <c r="A1509" s="9"/>
      <c r="C1509" s="16"/>
      <c r="D1509" s="16"/>
      <c r="E1509" s="16"/>
      <c r="F1509" s="18"/>
      <c r="G1509" s="16"/>
      <c r="H1509" s="19"/>
      <c r="I1509" s="20"/>
      <c r="J1509" s="20"/>
      <c r="K1509" s="20"/>
      <c r="L1509" s="16"/>
      <c r="N1509" s="1"/>
      <c r="O1509" s="18"/>
      <c r="P1509" s="16"/>
      <c r="Q1509" s="16"/>
      <c r="R1509" s="16"/>
      <c r="S1509" s="16"/>
    </row>
    <row r="1510" spans="1:19" ht="13.2" hidden="1" x14ac:dyDescent="0.25">
      <c r="A1510" s="9"/>
      <c r="C1510" s="16"/>
      <c r="D1510" s="16"/>
      <c r="E1510" s="16"/>
      <c r="F1510" s="18"/>
      <c r="G1510" s="16"/>
      <c r="H1510" s="19"/>
      <c r="I1510" s="20"/>
      <c r="J1510" s="20"/>
      <c r="K1510" s="20"/>
      <c r="L1510" s="16"/>
      <c r="N1510" s="1"/>
      <c r="O1510" s="18"/>
      <c r="P1510" s="16"/>
      <c r="Q1510" s="16"/>
      <c r="R1510" s="16"/>
      <c r="S1510" s="16"/>
    </row>
    <row r="1511" spans="1:19" ht="13.2" hidden="1" x14ac:dyDescent="0.25">
      <c r="A1511" s="9"/>
      <c r="C1511" s="16"/>
      <c r="D1511" s="16"/>
      <c r="E1511" s="16"/>
      <c r="F1511" s="18"/>
      <c r="G1511" s="16"/>
      <c r="H1511" s="19"/>
      <c r="I1511" s="20"/>
      <c r="J1511" s="20"/>
      <c r="K1511" s="20"/>
      <c r="L1511" s="16"/>
      <c r="N1511" s="1"/>
      <c r="O1511" s="18"/>
      <c r="P1511" s="16"/>
      <c r="Q1511" s="16"/>
      <c r="R1511" s="16"/>
      <c r="S1511" s="16"/>
    </row>
    <row r="1512" spans="1:19" ht="13.2" hidden="1" x14ac:dyDescent="0.25">
      <c r="A1512" s="9"/>
      <c r="C1512" s="16"/>
      <c r="D1512" s="16"/>
      <c r="E1512" s="16"/>
      <c r="F1512" s="18"/>
      <c r="G1512" s="16"/>
      <c r="H1512" s="19"/>
      <c r="I1512" s="20"/>
      <c r="J1512" s="20"/>
      <c r="K1512" s="20"/>
      <c r="L1512" s="16"/>
      <c r="N1512" s="1"/>
      <c r="O1512" s="18"/>
      <c r="P1512" s="16"/>
      <c r="Q1512" s="16"/>
      <c r="R1512" s="16"/>
      <c r="S1512" s="16"/>
    </row>
    <row r="1513" spans="1:19" ht="13.2" hidden="1" x14ac:dyDescent="0.25">
      <c r="A1513" s="9"/>
      <c r="C1513" s="16"/>
      <c r="D1513" s="16"/>
      <c r="E1513" s="16"/>
      <c r="F1513" s="18"/>
      <c r="G1513" s="16"/>
      <c r="H1513" s="19"/>
      <c r="I1513" s="20"/>
      <c r="J1513" s="20"/>
      <c r="K1513" s="20"/>
      <c r="L1513" s="16"/>
      <c r="N1513" s="1"/>
      <c r="O1513" s="18"/>
      <c r="P1513" s="16"/>
      <c r="Q1513" s="16"/>
      <c r="R1513" s="16"/>
      <c r="S1513" s="16"/>
    </row>
    <row r="1514" spans="1:19" ht="13.2" hidden="1" x14ac:dyDescent="0.25">
      <c r="A1514" s="9"/>
      <c r="C1514" s="16"/>
      <c r="D1514" s="16"/>
      <c r="E1514" s="16"/>
      <c r="F1514" s="18"/>
      <c r="G1514" s="16"/>
      <c r="H1514" s="19"/>
      <c r="I1514" s="20"/>
      <c r="J1514" s="20"/>
      <c r="K1514" s="20"/>
      <c r="L1514" s="16"/>
      <c r="N1514" s="1"/>
      <c r="O1514" s="18"/>
      <c r="P1514" s="16"/>
      <c r="Q1514" s="16"/>
      <c r="R1514" s="16"/>
      <c r="S1514" s="16"/>
    </row>
    <row r="1515" spans="1:19" ht="13.2" hidden="1" x14ac:dyDescent="0.25">
      <c r="A1515" s="9"/>
      <c r="C1515" s="16"/>
      <c r="D1515" s="16"/>
      <c r="E1515" s="16"/>
      <c r="F1515" s="18"/>
      <c r="G1515" s="16"/>
      <c r="H1515" s="19"/>
      <c r="I1515" s="20"/>
      <c r="J1515" s="20"/>
      <c r="K1515" s="20"/>
      <c r="L1515" s="16"/>
      <c r="N1515" s="1"/>
      <c r="O1515" s="18"/>
      <c r="P1515" s="16"/>
      <c r="Q1515" s="16"/>
      <c r="R1515" s="16"/>
      <c r="S1515" s="16"/>
    </row>
    <row r="1516" spans="1:19" ht="13.2" hidden="1" x14ac:dyDescent="0.25">
      <c r="A1516" s="9"/>
      <c r="C1516" s="16"/>
      <c r="D1516" s="16"/>
      <c r="E1516" s="16"/>
      <c r="F1516" s="18"/>
      <c r="G1516" s="16"/>
      <c r="H1516" s="19"/>
      <c r="I1516" s="20"/>
      <c r="J1516" s="20"/>
      <c r="K1516" s="20"/>
      <c r="L1516" s="16"/>
      <c r="N1516" s="1"/>
      <c r="O1516" s="18"/>
      <c r="P1516" s="16"/>
      <c r="Q1516" s="16"/>
      <c r="R1516" s="16"/>
      <c r="S1516" s="16"/>
    </row>
    <row r="1517" spans="1:19" ht="13.2" hidden="1" x14ac:dyDescent="0.25">
      <c r="A1517" s="9"/>
      <c r="C1517" s="16"/>
      <c r="D1517" s="16"/>
      <c r="E1517" s="16"/>
      <c r="F1517" s="18"/>
      <c r="G1517" s="16"/>
      <c r="H1517" s="19"/>
      <c r="I1517" s="20"/>
      <c r="J1517" s="20"/>
      <c r="K1517" s="20"/>
      <c r="L1517" s="16"/>
      <c r="N1517" s="1"/>
      <c r="O1517" s="18"/>
      <c r="P1517" s="16"/>
      <c r="Q1517" s="16"/>
      <c r="R1517" s="16"/>
      <c r="S1517" s="16"/>
    </row>
    <row r="1518" spans="1:19" ht="13.2" hidden="1" x14ac:dyDescent="0.25">
      <c r="A1518" s="9"/>
      <c r="C1518" s="16"/>
      <c r="D1518" s="16"/>
      <c r="E1518" s="16"/>
      <c r="F1518" s="18"/>
      <c r="G1518" s="16"/>
      <c r="H1518" s="19"/>
      <c r="I1518" s="20"/>
      <c r="J1518" s="20"/>
      <c r="K1518" s="20"/>
      <c r="L1518" s="16"/>
      <c r="N1518" s="1"/>
      <c r="O1518" s="18"/>
      <c r="P1518" s="16"/>
      <c r="Q1518" s="16"/>
      <c r="R1518" s="16"/>
      <c r="S1518" s="16"/>
    </row>
    <row r="1519" spans="1:19" ht="13.2" hidden="1" x14ac:dyDescent="0.25">
      <c r="A1519" s="9"/>
      <c r="C1519" s="16"/>
      <c r="D1519" s="16"/>
      <c r="E1519" s="16"/>
      <c r="F1519" s="18"/>
      <c r="G1519" s="16"/>
      <c r="H1519" s="19"/>
      <c r="I1519" s="20"/>
      <c r="J1519" s="20"/>
      <c r="K1519" s="20"/>
      <c r="L1519" s="16"/>
      <c r="N1519" s="1"/>
      <c r="O1519" s="18"/>
      <c r="P1519" s="16"/>
      <c r="Q1519" s="16"/>
      <c r="R1519" s="16"/>
      <c r="S1519" s="16"/>
    </row>
    <row r="1520" spans="1:19" ht="13.2" hidden="1" x14ac:dyDescent="0.25">
      <c r="A1520" s="9"/>
      <c r="C1520" s="16"/>
      <c r="D1520" s="16"/>
      <c r="E1520" s="16"/>
      <c r="F1520" s="18"/>
      <c r="G1520" s="16"/>
      <c r="H1520" s="19"/>
      <c r="I1520" s="20"/>
      <c r="J1520" s="20"/>
      <c r="K1520" s="20"/>
      <c r="L1520" s="16"/>
      <c r="N1520" s="1"/>
      <c r="O1520" s="18"/>
      <c r="P1520" s="16"/>
      <c r="Q1520" s="16"/>
      <c r="R1520" s="16"/>
      <c r="S1520" s="16"/>
    </row>
    <row r="1521" spans="1:19" ht="13.2" hidden="1" x14ac:dyDescent="0.25">
      <c r="A1521" s="9"/>
      <c r="C1521" s="16"/>
      <c r="D1521" s="16"/>
      <c r="E1521" s="16"/>
      <c r="F1521" s="18"/>
      <c r="G1521" s="16"/>
      <c r="H1521" s="19"/>
      <c r="I1521" s="20"/>
      <c r="J1521" s="20"/>
      <c r="K1521" s="20"/>
      <c r="L1521" s="16"/>
      <c r="N1521" s="1"/>
      <c r="O1521" s="18"/>
      <c r="P1521" s="16"/>
      <c r="Q1521" s="16"/>
      <c r="R1521" s="16"/>
      <c r="S1521" s="16"/>
    </row>
    <row r="1522" spans="1:19" ht="13.2" hidden="1" x14ac:dyDescent="0.25">
      <c r="A1522" s="9"/>
      <c r="C1522" s="16"/>
      <c r="D1522" s="16"/>
      <c r="E1522" s="16"/>
      <c r="F1522" s="18"/>
      <c r="G1522" s="16"/>
      <c r="H1522" s="19"/>
      <c r="I1522" s="20"/>
      <c r="J1522" s="20"/>
      <c r="K1522" s="20"/>
      <c r="L1522" s="16"/>
      <c r="N1522" s="1"/>
      <c r="O1522" s="18"/>
      <c r="P1522" s="16"/>
      <c r="Q1522" s="16"/>
      <c r="R1522" s="16"/>
      <c r="S1522" s="16"/>
    </row>
    <row r="1523" spans="1:19" ht="13.2" hidden="1" x14ac:dyDescent="0.25">
      <c r="A1523" s="9"/>
      <c r="C1523" s="16"/>
      <c r="D1523" s="16"/>
      <c r="E1523" s="16"/>
      <c r="F1523" s="18"/>
      <c r="G1523" s="16"/>
      <c r="H1523" s="19"/>
      <c r="I1523" s="20"/>
      <c r="J1523" s="20"/>
      <c r="K1523" s="20"/>
      <c r="L1523" s="16"/>
      <c r="N1523" s="1"/>
      <c r="O1523" s="18"/>
      <c r="P1523" s="16"/>
      <c r="Q1523" s="16"/>
      <c r="R1523" s="16"/>
      <c r="S1523" s="16"/>
    </row>
    <row r="1524" spans="1:19" ht="13.2" hidden="1" x14ac:dyDescent="0.25">
      <c r="A1524" s="9"/>
      <c r="C1524" s="16"/>
      <c r="D1524" s="16"/>
      <c r="E1524" s="16"/>
      <c r="F1524" s="18"/>
      <c r="G1524" s="16"/>
      <c r="H1524" s="19"/>
      <c r="I1524" s="20"/>
      <c r="J1524" s="20"/>
      <c r="K1524" s="20"/>
      <c r="L1524" s="16"/>
      <c r="N1524" s="1"/>
      <c r="O1524" s="18"/>
      <c r="P1524" s="16"/>
      <c r="Q1524" s="16"/>
      <c r="R1524" s="16"/>
      <c r="S1524" s="16"/>
    </row>
    <row r="1525" spans="1:19" ht="13.2" hidden="1" x14ac:dyDescent="0.25">
      <c r="A1525" s="9"/>
      <c r="C1525" s="16"/>
      <c r="D1525" s="16"/>
      <c r="E1525" s="16"/>
      <c r="F1525" s="18"/>
      <c r="G1525" s="16"/>
      <c r="H1525" s="19"/>
      <c r="I1525" s="20"/>
      <c r="J1525" s="20"/>
      <c r="K1525" s="20"/>
      <c r="L1525" s="16"/>
      <c r="N1525" s="1"/>
      <c r="O1525" s="18"/>
      <c r="P1525" s="16"/>
      <c r="Q1525" s="16"/>
      <c r="R1525" s="16"/>
      <c r="S1525" s="16"/>
    </row>
    <row r="1526" spans="1:19" ht="13.2" hidden="1" x14ac:dyDescent="0.25">
      <c r="A1526" s="9"/>
      <c r="C1526" s="16"/>
      <c r="D1526" s="16"/>
      <c r="E1526" s="16"/>
      <c r="F1526" s="18"/>
      <c r="G1526" s="16"/>
      <c r="H1526" s="19"/>
      <c r="I1526" s="20"/>
      <c r="J1526" s="20"/>
      <c r="K1526" s="20"/>
      <c r="L1526" s="16"/>
      <c r="N1526" s="1"/>
      <c r="O1526" s="18"/>
      <c r="P1526" s="16"/>
      <c r="Q1526" s="16"/>
      <c r="R1526" s="16"/>
      <c r="S1526" s="16"/>
    </row>
    <row r="1527" spans="1:19" ht="13.2" hidden="1" x14ac:dyDescent="0.25">
      <c r="A1527" s="9"/>
      <c r="C1527" s="16"/>
      <c r="D1527" s="16"/>
      <c r="E1527" s="16"/>
      <c r="F1527" s="18"/>
      <c r="G1527" s="16"/>
      <c r="H1527" s="19"/>
      <c r="I1527" s="20"/>
      <c r="J1527" s="20"/>
      <c r="K1527" s="20"/>
      <c r="L1527" s="16"/>
      <c r="N1527" s="1"/>
      <c r="O1527" s="18"/>
      <c r="P1527" s="16"/>
      <c r="Q1527" s="16"/>
      <c r="R1527" s="16"/>
      <c r="S1527" s="16"/>
    </row>
    <row r="1528" spans="1:19" ht="13.2" hidden="1" x14ac:dyDescent="0.25">
      <c r="A1528" s="9"/>
      <c r="C1528" s="16"/>
      <c r="D1528" s="16"/>
      <c r="E1528" s="16"/>
      <c r="F1528" s="18"/>
      <c r="G1528" s="16"/>
      <c r="H1528" s="19"/>
      <c r="I1528" s="20"/>
      <c r="J1528" s="20"/>
      <c r="K1528" s="20"/>
      <c r="L1528" s="16"/>
      <c r="N1528" s="1"/>
      <c r="O1528" s="18"/>
      <c r="P1528" s="16"/>
      <c r="Q1528" s="16"/>
      <c r="R1528" s="16"/>
      <c r="S1528" s="16"/>
    </row>
    <row r="1529" spans="1:19" ht="13.2" hidden="1" x14ac:dyDescent="0.25">
      <c r="A1529" s="9"/>
      <c r="C1529" s="16"/>
      <c r="D1529" s="16"/>
      <c r="E1529" s="16"/>
      <c r="F1529" s="18"/>
      <c r="G1529" s="16"/>
      <c r="H1529" s="19"/>
      <c r="I1529" s="20"/>
      <c r="J1529" s="20"/>
      <c r="K1529" s="20"/>
      <c r="L1529" s="16"/>
      <c r="N1529" s="1"/>
      <c r="O1529" s="18"/>
      <c r="P1529" s="16"/>
      <c r="Q1529" s="16"/>
      <c r="R1529" s="16"/>
      <c r="S1529" s="16"/>
    </row>
    <row r="1530" spans="1:19" ht="13.2" hidden="1" x14ac:dyDescent="0.25">
      <c r="A1530" s="9"/>
      <c r="C1530" s="16"/>
      <c r="D1530" s="16"/>
      <c r="E1530" s="16"/>
      <c r="F1530" s="18"/>
      <c r="G1530" s="16"/>
      <c r="H1530" s="19"/>
      <c r="I1530" s="20"/>
      <c r="J1530" s="20"/>
      <c r="K1530" s="20"/>
      <c r="L1530" s="16"/>
      <c r="N1530" s="1"/>
      <c r="O1530" s="18"/>
      <c r="P1530" s="16"/>
      <c r="Q1530" s="16"/>
      <c r="R1530" s="16"/>
      <c r="S1530" s="16"/>
    </row>
    <row r="1531" spans="1:19" ht="13.2" hidden="1" x14ac:dyDescent="0.25">
      <c r="A1531" s="9"/>
      <c r="C1531" s="16"/>
      <c r="D1531" s="16"/>
      <c r="E1531" s="16"/>
      <c r="F1531" s="18"/>
      <c r="G1531" s="16"/>
      <c r="H1531" s="19"/>
      <c r="I1531" s="20"/>
      <c r="J1531" s="20"/>
      <c r="K1531" s="20"/>
      <c r="L1531" s="16"/>
      <c r="N1531" s="1"/>
      <c r="O1531" s="18"/>
      <c r="P1531" s="16"/>
      <c r="Q1531" s="16"/>
      <c r="R1531" s="16"/>
      <c r="S1531" s="16"/>
    </row>
    <row r="1532" spans="1:19" ht="13.2" hidden="1" x14ac:dyDescent="0.25">
      <c r="A1532" s="9"/>
      <c r="C1532" s="16"/>
      <c r="D1532" s="16"/>
      <c r="E1532" s="16"/>
      <c r="F1532" s="18"/>
      <c r="G1532" s="16"/>
      <c r="H1532" s="19"/>
      <c r="I1532" s="20"/>
      <c r="J1532" s="20"/>
      <c r="K1532" s="20"/>
      <c r="L1532" s="16"/>
      <c r="N1532" s="1"/>
      <c r="O1532" s="18"/>
      <c r="P1532" s="16"/>
      <c r="Q1532" s="16"/>
      <c r="R1532" s="16"/>
      <c r="S1532" s="16"/>
    </row>
    <row r="1533" spans="1:19" ht="13.2" hidden="1" x14ac:dyDescent="0.25">
      <c r="A1533" s="9"/>
      <c r="C1533" s="16"/>
      <c r="D1533" s="16"/>
      <c r="E1533" s="16"/>
      <c r="F1533" s="18"/>
      <c r="G1533" s="16"/>
      <c r="H1533" s="19"/>
      <c r="I1533" s="20"/>
      <c r="J1533" s="20"/>
      <c r="K1533" s="20"/>
      <c r="L1533" s="16"/>
      <c r="N1533" s="1"/>
      <c r="O1533" s="18"/>
      <c r="P1533" s="16"/>
      <c r="Q1533" s="16"/>
      <c r="R1533" s="16"/>
      <c r="S1533" s="16"/>
    </row>
    <row r="1534" spans="1:19" ht="13.2" hidden="1" x14ac:dyDescent="0.25">
      <c r="A1534" s="9"/>
      <c r="C1534" s="16"/>
      <c r="D1534" s="16"/>
      <c r="E1534" s="16"/>
      <c r="F1534" s="18"/>
      <c r="G1534" s="16"/>
      <c r="H1534" s="19"/>
      <c r="I1534" s="20"/>
      <c r="J1534" s="20"/>
      <c r="K1534" s="20"/>
      <c r="L1534" s="16"/>
      <c r="N1534" s="1"/>
      <c r="O1534" s="18"/>
      <c r="P1534" s="16"/>
      <c r="Q1534" s="16"/>
      <c r="R1534" s="16"/>
      <c r="S1534" s="16"/>
    </row>
    <row r="1535" spans="1:19" ht="13.2" hidden="1" x14ac:dyDescent="0.25">
      <c r="A1535" s="9"/>
      <c r="C1535" s="16"/>
      <c r="D1535" s="16"/>
      <c r="E1535" s="16"/>
      <c r="F1535" s="18"/>
      <c r="G1535" s="16"/>
      <c r="H1535" s="19"/>
      <c r="I1535" s="20"/>
      <c r="J1535" s="20"/>
      <c r="K1535" s="20"/>
      <c r="L1535" s="16"/>
      <c r="N1535" s="1"/>
      <c r="O1535" s="18"/>
      <c r="P1535" s="16"/>
      <c r="Q1535" s="16"/>
      <c r="R1535" s="16"/>
      <c r="S1535" s="16"/>
    </row>
    <row r="1536" spans="1:19" ht="13.2" hidden="1" x14ac:dyDescent="0.25">
      <c r="A1536" s="9"/>
      <c r="C1536" s="16"/>
      <c r="D1536" s="16"/>
      <c r="E1536" s="16"/>
      <c r="F1536" s="18"/>
      <c r="G1536" s="16"/>
      <c r="H1536" s="19"/>
      <c r="I1536" s="20"/>
      <c r="J1536" s="20"/>
      <c r="K1536" s="20"/>
      <c r="L1536" s="16"/>
      <c r="N1536" s="1"/>
      <c r="O1536" s="18"/>
      <c r="P1536" s="16"/>
      <c r="Q1536" s="16"/>
      <c r="R1536" s="16"/>
      <c r="S1536" s="16"/>
    </row>
    <row r="1537" spans="1:19" ht="13.2" hidden="1" x14ac:dyDescent="0.25">
      <c r="A1537" s="9"/>
      <c r="C1537" s="16"/>
      <c r="D1537" s="16"/>
      <c r="E1537" s="16"/>
      <c r="F1537" s="18"/>
      <c r="G1537" s="16"/>
      <c r="H1537" s="19"/>
      <c r="I1537" s="20"/>
      <c r="J1537" s="20"/>
      <c r="K1537" s="20"/>
      <c r="L1537" s="16"/>
      <c r="N1537" s="1"/>
      <c r="O1537" s="18"/>
      <c r="P1537" s="16"/>
      <c r="Q1537" s="16"/>
      <c r="R1537" s="16"/>
      <c r="S1537" s="16"/>
    </row>
    <row r="1538" spans="1:19" ht="13.2" hidden="1" x14ac:dyDescent="0.25">
      <c r="A1538" s="9"/>
      <c r="C1538" s="16"/>
      <c r="D1538" s="16"/>
      <c r="E1538" s="16"/>
      <c r="F1538" s="18"/>
      <c r="G1538" s="16"/>
      <c r="H1538" s="19"/>
      <c r="I1538" s="20"/>
      <c r="J1538" s="20"/>
      <c r="K1538" s="20"/>
      <c r="L1538" s="16"/>
      <c r="N1538" s="1"/>
      <c r="O1538" s="18"/>
      <c r="P1538" s="16"/>
      <c r="Q1538" s="16"/>
      <c r="R1538" s="16"/>
      <c r="S1538" s="16"/>
    </row>
    <row r="1539" spans="1:19" ht="13.2" hidden="1" x14ac:dyDescent="0.25">
      <c r="A1539" s="9"/>
      <c r="C1539" s="16"/>
      <c r="D1539" s="16"/>
      <c r="E1539" s="16"/>
      <c r="F1539" s="18"/>
      <c r="G1539" s="16"/>
      <c r="H1539" s="19"/>
      <c r="I1539" s="20"/>
      <c r="J1539" s="20"/>
      <c r="K1539" s="20"/>
      <c r="L1539" s="16"/>
      <c r="N1539" s="1"/>
      <c r="O1539" s="18"/>
      <c r="P1539" s="16"/>
      <c r="Q1539" s="16"/>
      <c r="R1539" s="16"/>
      <c r="S1539" s="16"/>
    </row>
    <row r="1540" spans="1:19" ht="13.2" hidden="1" x14ac:dyDescent="0.25">
      <c r="A1540" s="9"/>
      <c r="C1540" s="16"/>
      <c r="D1540" s="16"/>
      <c r="E1540" s="16"/>
      <c r="F1540" s="18"/>
      <c r="G1540" s="16"/>
      <c r="H1540" s="19"/>
      <c r="I1540" s="20"/>
      <c r="J1540" s="20"/>
      <c r="K1540" s="20"/>
      <c r="L1540" s="16"/>
      <c r="N1540" s="1"/>
      <c r="O1540" s="18"/>
      <c r="P1540" s="16"/>
      <c r="Q1540" s="16"/>
      <c r="R1540" s="16"/>
      <c r="S1540" s="16"/>
    </row>
    <row r="1541" spans="1:19" ht="13.2" hidden="1" x14ac:dyDescent="0.25">
      <c r="A1541" s="9"/>
      <c r="C1541" s="16"/>
      <c r="D1541" s="16"/>
      <c r="E1541" s="16"/>
      <c r="F1541" s="18"/>
      <c r="G1541" s="16"/>
      <c r="H1541" s="19"/>
      <c r="I1541" s="20"/>
      <c r="J1541" s="20"/>
      <c r="K1541" s="20"/>
      <c r="L1541" s="16"/>
      <c r="N1541" s="1"/>
      <c r="O1541" s="18"/>
      <c r="P1541" s="16"/>
      <c r="Q1541" s="16"/>
      <c r="R1541" s="16"/>
      <c r="S1541" s="16"/>
    </row>
    <row r="1542" spans="1:19" ht="13.2" hidden="1" x14ac:dyDescent="0.25">
      <c r="A1542" s="9"/>
      <c r="C1542" s="16"/>
      <c r="D1542" s="16"/>
      <c r="E1542" s="16"/>
      <c r="F1542" s="18"/>
      <c r="G1542" s="16"/>
      <c r="H1542" s="19"/>
      <c r="I1542" s="20"/>
      <c r="J1542" s="20"/>
      <c r="K1542" s="20"/>
      <c r="L1542" s="16"/>
      <c r="N1542" s="1"/>
      <c r="O1542" s="18"/>
      <c r="P1542" s="16"/>
      <c r="Q1542" s="16"/>
      <c r="R1542" s="16"/>
      <c r="S1542" s="16"/>
    </row>
    <row r="1543" spans="1:19" ht="13.2" hidden="1" x14ac:dyDescent="0.25">
      <c r="A1543" s="9"/>
      <c r="C1543" s="16"/>
      <c r="D1543" s="16"/>
      <c r="E1543" s="16"/>
      <c r="F1543" s="18"/>
      <c r="G1543" s="16"/>
      <c r="H1543" s="19"/>
      <c r="I1543" s="20"/>
      <c r="J1543" s="20"/>
      <c r="K1543" s="20"/>
      <c r="L1543" s="16"/>
      <c r="N1543" s="1"/>
      <c r="O1543" s="18"/>
      <c r="P1543" s="16"/>
      <c r="Q1543" s="16"/>
      <c r="R1543" s="16"/>
      <c r="S1543" s="16"/>
    </row>
    <row r="1544" spans="1:19" ht="13.2" hidden="1" x14ac:dyDescent="0.25">
      <c r="A1544" s="9"/>
      <c r="C1544" s="16"/>
      <c r="D1544" s="16"/>
      <c r="E1544" s="16"/>
      <c r="F1544" s="18"/>
      <c r="G1544" s="16"/>
      <c r="H1544" s="19"/>
      <c r="I1544" s="20"/>
      <c r="J1544" s="20"/>
      <c r="K1544" s="20"/>
      <c r="L1544" s="16"/>
      <c r="N1544" s="1"/>
      <c r="O1544" s="18"/>
      <c r="P1544" s="16"/>
      <c r="Q1544" s="16"/>
      <c r="R1544" s="16"/>
      <c r="S1544" s="16"/>
    </row>
    <row r="1545" spans="1:19" ht="13.2" hidden="1" x14ac:dyDescent="0.25">
      <c r="A1545" s="9"/>
      <c r="C1545" s="16"/>
      <c r="D1545" s="16"/>
      <c r="E1545" s="16"/>
      <c r="F1545" s="18"/>
      <c r="G1545" s="16"/>
      <c r="H1545" s="19"/>
      <c r="I1545" s="20"/>
      <c r="J1545" s="20"/>
      <c r="K1545" s="20"/>
      <c r="L1545" s="16"/>
      <c r="N1545" s="1"/>
      <c r="O1545" s="18"/>
      <c r="P1545" s="16"/>
      <c r="Q1545" s="16"/>
      <c r="R1545" s="16"/>
      <c r="S1545" s="16"/>
    </row>
    <row r="1546" spans="1:19" ht="13.2" hidden="1" x14ac:dyDescent="0.25">
      <c r="A1546" s="9"/>
      <c r="C1546" s="16"/>
      <c r="D1546" s="16"/>
      <c r="E1546" s="16"/>
      <c r="F1546" s="18"/>
      <c r="G1546" s="16"/>
      <c r="H1546" s="19"/>
      <c r="I1546" s="20"/>
      <c r="J1546" s="20"/>
      <c r="K1546" s="20"/>
      <c r="L1546" s="16"/>
      <c r="N1546" s="1"/>
      <c r="O1546" s="18"/>
      <c r="P1546" s="16"/>
      <c r="Q1546" s="16"/>
      <c r="R1546" s="16"/>
      <c r="S1546" s="16"/>
    </row>
    <row r="1547" spans="1:19" ht="13.2" hidden="1" x14ac:dyDescent="0.25">
      <c r="A1547" s="9"/>
      <c r="C1547" s="16"/>
      <c r="D1547" s="16"/>
      <c r="E1547" s="16"/>
      <c r="F1547" s="18"/>
      <c r="G1547" s="16"/>
      <c r="H1547" s="19"/>
      <c r="I1547" s="20"/>
      <c r="J1547" s="20"/>
      <c r="K1547" s="20"/>
      <c r="L1547" s="16"/>
      <c r="N1547" s="1"/>
      <c r="O1547" s="18"/>
      <c r="P1547" s="16"/>
      <c r="Q1547" s="16"/>
      <c r="R1547" s="16"/>
      <c r="S1547" s="16"/>
    </row>
    <row r="1548" spans="1:19" ht="13.2" hidden="1" x14ac:dyDescent="0.25">
      <c r="A1548" s="9"/>
      <c r="C1548" s="16"/>
      <c r="D1548" s="16"/>
      <c r="E1548" s="16"/>
      <c r="F1548" s="18"/>
      <c r="G1548" s="16"/>
      <c r="H1548" s="19"/>
      <c r="I1548" s="20"/>
      <c r="J1548" s="20"/>
      <c r="K1548" s="20"/>
      <c r="L1548" s="16"/>
      <c r="N1548" s="1"/>
      <c r="O1548" s="18"/>
      <c r="P1548" s="16"/>
      <c r="Q1548" s="16"/>
      <c r="R1548" s="16"/>
      <c r="S1548" s="16"/>
    </row>
    <row r="1549" spans="1:19" ht="13.2" hidden="1" x14ac:dyDescent="0.25">
      <c r="A1549" s="9"/>
      <c r="C1549" s="16"/>
      <c r="D1549" s="16"/>
      <c r="E1549" s="16"/>
      <c r="F1549" s="18"/>
      <c r="G1549" s="16"/>
      <c r="H1549" s="19"/>
      <c r="I1549" s="20"/>
      <c r="J1549" s="20"/>
      <c r="K1549" s="20"/>
      <c r="L1549" s="16"/>
      <c r="N1549" s="1"/>
      <c r="O1549" s="18"/>
      <c r="P1549" s="16"/>
      <c r="Q1549" s="16"/>
      <c r="R1549" s="16"/>
      <c r="S1549" s="16"/>
    </row>
    <row r="1550" spans="1:19" ht="13.2" hidden="1" x14ac:dyDescent="0.25">
      <c r="A1550" s="9"/>
      <c r="C1550" s="16"/>
      <c r="D1550" s="16"/>
      <c r="E1550" s="16"/>
      <c r="F1550" s="18"/>
      <c r="G1550" s="16"/>
      <c r="H1550" s="19"/>
      <c r="I1550" s="20"/>
      <c r="J1550" s="20"/>
      <c r="K1550" s="20"/>
      <c r="L1550" s="16"/>
      <c r="N1550" s="1"/>
      <c r="O1550" s="18"/>
      <c r="P1550" s="16"/>
      <c r="Q1550" s="16"/>
      <c r="R1550" s="16"/>
      <c r="S1550" s="16"/>
    </row>
    <row r="1551" spans="1:19" ht="13.2" hidden="1" x14ac:dyDescent="0.25">
      <c r="A1551" s="9"/>
      <c r="C1551" s="16"/>
      <c r="D1551" s="16"/>
      <c r="E1551" s="16"/>
      <c r="F1551" s="18"/>
      <c r="G1551" s="16"/>
      <c r="H1551" s="19"/>
      <c r="I1551" s="20"/>
      <c r="J1551" s="20"/>
      <c r="K1551" s="20"/>
      <c r="L1551" s="16"/>
      <c r="N1551" s="1"/>
      <c r="O1551" s="18"/>
      <c r="P1551" s="16"/>
      <c r="Q1551" s="16"/>
      <c r="R1551" s="16"/>
      <c r="S1551" s="16"/>
    </row>
    <row r="1552" spans="1:19" ht="13.2" hidden="1" x14ac:dyDescent="0.25">
      <c r="A1552" s="9"/>
      <c r="C1552" s="16"/>
      <c r="D1552" s="16"/>
      <c r="E1552" s="16"/>
      <c r="F1552" s="18"/>
      <c r="G1552" s="16"/>
      <c r="H1552" s="19"/>
      <c r="I1552" s="20"/>
      <c r="J1552" s="20"/>
      <c r="K1552" s="20"/>
      <c r="L1552" s="16"/>
      <c r="N1552" s="1"/>
      <c r="O1552" s="18"/>
      <c r="P1552" s="16"/>
      <c r="Q1552" s="16"/>
      <c r="R1552" s="16"/>
      <c r="S1552" s="16"/>
    </row>
    <row r="1553" spans="1:19" ht="13.2" hidden="1" x14ac:dyDescent="0.25">
      <c r="A1553" s="9"/>
      <c r="C1553" s="16"/>
      <c r="D1553" s="16"/>
      <c r="E1553" s="16"/>
      <c r="F1553" s="18"/>
      <c r="G1553" s="16"/>
      <c r="H1553" s="19"/>
      <c r="I1553" s="20"/>
      <c r="J1553" s="20"/>
      <c r="K1553" s="20"/>
      <c r="L1553" s="16"/>
      <c r="N1553" s="1"/>
      <c r="O1553" s="18"/>
      <c r="P1553" s="16"/>
      <c r="Q1553" s="16"/>
      <c r="R1553" s="16"/>
      <c r="S1553" s="16"/>
    </row>
    <row r="1554" spans="1:19" ht="13.2" hidden="1" x14ac:dyDescent="0.25">
      <c r="A1554" s="9"/>
      <c r="C1554" s="16"/>
      <c r="D1554" s="16"/>
      <c r="E1554" s="16"/>
      <c r="F1554" s="18"/>
      <c r="G1554" s="16"/>
      <c r="H1554" s="19"/>
      <c r="I1554" s="20"/>
      <c r="J1554" s="20"/>
      <c r="K1554" s="20"/>
      <c r="L1554" s="16"/>
      <c r="N1554" s="1"/>
      <c r="O1554" s="18"/>
      <c r="P1554" s="16"/>
      <c r="Q1554" s="16"/>
      <c r="R1554" s="16"/>
      <c r="S1554" s="16"/>
    </row>
    <row r="1555" spans="1:19" ht="13.2" hidden="1" x14ac:dyDescent="0.25">
      <c r="A1555" s="9"/>
      <c r="C1555" s="16"/>
      <c r="D1555" s="16"/>
      <c r="E1555" s="16"/>
      <c r="F1555" s="18"/>
      <c r="G1555" s="16"/>
      <c r="H1555" s="19"/>
      <c r="I1555" s="20"/>
      <c r="J1555" s="20"/>
      <c r="K1555" s="20"/>
      <c r="L1555" s="16"/>
      <c r="N1555" s="1"/>
      <c r="O1555" s="18"/>
      <c r="P1555" s="16"/>
      <c r="Q1555" s="16"/>
      <c r="R1555" s="16"/>
      <c r="S1555" s="16"/>
    </row>
    <row r="1556" spans="1:19" ht="13.2" hidden="1" x14ac:dyDescent="0.25">
      <c r="A1556" s="9"/>
      <c r="C1556" s="16"/>
      <c r="D1556" s="16"/>
      <c r="E1556" s="16"/>
      <c r="F1556" s="18"/>
      <c r="G1556" s="16"/>
      <c r="H1556" s="19"/>
      <c r="I1556" s="20"/>
      <c r="J1556" s="20"/>
      <c r="K1556" s="20"/>
      <c r="L1556" s="16"/>
      <c r="N1556" s="1"/>
      <c r="O1556" s="18"/>
      <c r="P1556" s="16"/>
      <c r="Q1556" s="16"/>
      <c r="R1556" s="16"/>
      <c r="S1556" s="16"/>
    </row>
    <row r="1557" spans="1:19" ht="13.2" hidden="1" x14ac:dyDescent="0.25">
      <c r="A1557" s="9"/>
      <c r="C1557" s="16"/>
      <c r="D1557" s="16"/>
      <c r="E1557" s="16"/>
      <c r="F1557" s="18"/>
      <c r="G1557" s="16"/>
      <c r="H1557" s="19"/>
      <c r="I1557" s="20"/>
      <c r="J1557" s="20"/>
      <c r="K1557" s="20"/>
      <c r="L1557" s="16"/>
      <c r="N1557" s="1"/>
      <c r="O1557" s="18"/>
      <c r="P1557" s="16"/>
      <c r="Q1557" s="16"/>
      <c r="R1557" s="16"/>
      <c r="S1557" s="16"/>
    </row>
    <row r="1558" spans="1:19" ht="13.2" hidden="1" x14ac:dyDescent="0.25">
      <c r="A1558" s="9"/>
      <c r="C1558" s="16"/>
      <c r="D1558" s="16"/>
      <c r="E1558" s="16"/>
      <c r="F1558" s="18"/>
      <c r="G1558" s="16"/>
      <c r="H1558" s="19"/>
      <c r="I1558" s="20"/>
      <c r="J1558" s="20"/>
      <c r="K1558" s="20"/>
      <c r="L1558" s="16"/>
      <c r="N1558" s="1"/>
      <c r="O1558" s="18"/>
      <c r="P1558" s="16"/>
      <c r="Q1558" s="16"/>
      <c r="R1558" s="16"/>
      <c r="S1558" s="16"/>
    </row>
    <row r="1559" spans="1:19" ht="13.2" hidden="1" x14ac:dyDescent="0.25">
      <c r="A1559" s="9"/>
      <c r="C1559" s="16"/>
      <c r="D1559" s="16"/>
      <c r="E1559" s="16"/>
      <c r="F1559" s="18"/>
      <c r="G1559" s="16"/>
      <c r="H1559" s="19"/>
      <c r="I1559" s="20"/>
      <c r="J1559" s="20"/>
      <c r="K1559" s="20"/>
      <c r="L1559" s="16"/>
      <c r="N1559" s="1"/>
      <c r="O1559" s="18"/>
      <c r="P1559" s="16"/>
      <c r="Q1559" s="16"/>
      <c r="R1559" s="16"/>
      <c r="S1559" s="16"/>
    </row>
    <row r="1560" spans="1:19" ht="13.2" hidden="1" x14ac:dyDescent="0.25">
      <c r="A1560" s="9"/>
      <c r="C1560" s="16"/>
      <c r="D1560" s="16"/>
      <c r="E1560" s="16"/>
      <c r="F1560" s="18"/>
      <c r="G1560" s="16"/>
      <c r="H1560" s="19"/>
      <c r="I1560" s="20"/>
      <c r="J1560" s="20"/>
      <c r="K1560" s="20"/>
      <c r="L1560" s="16"/>
      <c r="N1560" s="1"/>
      <c r="O1560" s="18"/>
      <c r="P1560" s="16"/>
      <c r="Q1560" s="16"/>
      <c r="R1560" s="16"/>
      <c r="S1560" s="16"/>
    </row>
    <row r="1561" spans="1:19" ht="13.2" hidden="1" x14ac:dyDescent="0.25">
      <c r="A1561" s="9"/>
      <c r="C1561" s="16"/>
      <c r="D1561" s="16"/>
      <c r="E1561" s="16"/>
      <c r="F1561" s="18"/>
      <c r="G1561" s="16"/>
      <c r="H1561" s="19"/>
      <c r="I1561" s="20"/>
      <c r="J1561" s="20"/>
      <c r="K1561" s="20"/>
      <c r="L1561" s="16"/>
      <c r="N1561" s="1"/>
      <c r="O1561" s="18"/>
      <c r="P1561" s="16"/>
      <c r="Q1561" s="16"/>
      <c r="R1561" s="16"/>
      <c r="S1561" s="16"/>
    </row>
    <row r="1562" spans="1:19" ht="13.2" hidden="1" x14ac:dyDescent="0.25">
      <c r="A1562" s="9"/>
      <c r="C1562" s="16"/>
      <c r="D1562" s="16"/>
      <c r="E1562" s="16"/>
      <c r="F1562" s="18"/>
      <c r="G1562" s="16"/>
      <c r="H1562" s="19"/>
      <c r="I1562" s="20"/>
      <c r="J1562" s="20"/>
      <c r="K1562" s="20"/>
      <c r="L1562" s="16"/>
      <c r="N1562" s="1"/>
      <c r="O1562" s="18"/>
      <c r="P1562" s="16"/>
      <c r="Q1562" s="16"/>
      <c r="R1562" s="16"/>
      <c r="S1562" s="16"/>
    </row>
    <row r="1563" spans="1:19" ht="13.2" hidden="1" x14ac:dyDescent="0.25">
      <c r="A1563" s="9"/>
      <c r="C1563" s="16"/>
      <c r="D1563" s="16"/>
      <c r="E1563" s="16"/>
      <c r="F1563" s="18"/>
      <c r="G1563" s="16"/>
      <c r="H1563" s="19"/>
      <c r="I1563" s="20"/>
      <c r="J1563" s="20"/>
      <c r="K1563" s="20"/>
      <c r="L1563" s="16"/>
      <c r="N1563" s="1"/>
      <c r="O1563" s="18"/>
      <c r="P1563" s="16"/>
      <c r="Q1563" s="16"/>
      <c r="R1563" s="16"/>
      <c r="S1563" s="16"/>
    </row>
    <row r="1564" spans="1:19" ht="13.2" hidden="1" x14ac:dyDescent="0.25">
      <c r="A1564" s="9"/>
      <c r="C1564" s="16"/>
      <c r="D1564" s="16"/>
      <c r="E1564" s="16"/>
      <c r="F1564" s="18"/>
      <c r="G1564" s="16"/>
      <c r="H1564" s="19"/>
      <c r="I1564" s="20"/>
      <c r="J1564" s="20"/>
      <c r="K1564" s="20"/>
      <c r="L1564" s="16"/>
      <c r="N1564" s="1"/>
      <c r="O1564" s="18"/>
      <c r="P1564" s="16"/>
      <c r="Q1564" s="16"/>
      <c r="R1564" s="16"/>
      <c r="S1564" s="16"/>
    </row>
    <row r="1565" spans="1:19" ht="13.2" hidden="1" x14ac:dyDescent="0.25">
      <c r="A1565" s="9"/>
      <c r="C1565" s="16"/>
      <c r="D1565" s="16"/>
      <c r="E1565" s="16"/>
      <c r="F1565" s="18"/>
      <c r="G1565" s="16"/>
      <c r="H1565" s="19"/>
      <c r="I1565" s="20"/>
      <c r="J1565" s="20"/>
      <c r="K1565" s="20"/>
      <c r="L1565" s="16"/>
      <c r="N1565" s="1"/>
      <c r="O1565" s="18"/>
      <c r="P1565" s="16"/>
      <c r="Q1565" s="16"/>
      <c r="R1565" s="16"/>
      <c r="S1565" s="16"/>
    </row>
    <row r="1566" spans="1:19" ht="13.2" hidden="1" x14ac:dyDescent="0.25">
      <c r="A1566" s="9"/>
      <c r="C1566" s="16"/>
      <c r="D1566" s="16"/>
      <c r="E1566" s="16"/>
      <c r="F1566" s="18"/>
      <c r="G1566" s="16"/>
      <c r="H1566" s="19"/>
      <c r="I1566" s="20"/>
      <c r="J1566" s="20"/>
      <c r="K1566" s="20"/>
      <c r="L1566" s="16"/>
      <c r="N1566" s="1"/>
      <c r="O1566" s="18"/>
      <c r="P1566" s="16"/>
      <c r="Q1566" s="16"/>
      <c r="R1566" s="16"/>
      <c r="S1566" s="16"/>
    </row>
    <row r="1567" spans="1:19" ht="13.2" hidden="1" x14ac:dyDescent="0.25">
      <c r="A1567" s="9"/>
      <c r="C1567" s="16"/>
      <c r="D1567" s="16"/>
      <c r="E1567" s="16"/>
      <c r="F1567" s="18"/>
      <c r="G1567" s="16"/>
      <c r="H1567" s="19"/>
      <c r="I1567" s="20"/>
      <c r="J1567" s="20"/>
      <c r="K1567" s="20"/>
      <c r="L1567" s="16"/>
      <c r="N1567" s="1"/>
      <c r="O1567" s="18"/>
      <c r="P1567" s="16"/>
      <c r="Q1567" s="16"/>
      <c r="R1567" s="16"/>
      <c r="S1567" s="16"/>
    </row>
    <row r="1568" spans="1:19" ht="13.2" hidden="1" x14ac:dyDescent="0.25">
      <c r="A1568" s="9"/>
      <c r="C1568" s="16"/>
      <c r="D1568" s="16"/>
      <c r="E1568" s="16"/>
      <c r="F1568" s="18"/>
      <c r="G1568" s="16"/>
      <c r="H1568" s="19"/>
      <c r="I1568" s="20"/>
      <c r="J1568" s="20"/>
      <c r="K1568" s="20"/>
      <c r="L1568" s="16"/>
      <c r="N1568" s="1"/>
      <c r="O1568" s="18"/>
      <c r="P1568" s="16"/>
      <c r="Q1568" s="16"/>
      <c r="R1568" s="16"/>
      <c r="S1568" s="16"/>
    </row>
    <row r="1569" spans="1:19" ht="13.2" hidden="1" x14ac:dyDescent="0.25">
      <c r="A1569" s="9"/>
      <c r="C1569" s="16"/>
      <c r="D1569" s="16"/>
      <c r="E1569" s="16"/>
      <c r="F1569" s="18"/>
      <c r="G1569" s="16"/>
      <c r="H1569" s="19"/>
      <c r="I1569" s="20"/>
      <c r="J1569" s="20"/>
      <c r="K1569" s="20"/>
      <c r="L1569" s="16"/>
      <c r="N1569" s="1"/>
      <c r="O1569" s="18"/>
      <c r="P1569" s="16"/>
      <c r="Q1569" s="16"/>
      <c r="R1569" s="16"/>
      <c r="S1569" s="16"/>
    </row>
    <row r="1570" spans="1:19" ht="13.2" hidden="1" x14ac:dyDescent="0.25">
      <c r="A1570" s="9"/>
      <c r="C1570" s="16"/>
      <c r="D1570" s="16"/>
      <c r="E1570" s="16"/>
      <c r="F1570" s="18"/>
      <c r="G1570" s="16"/>
      <c r="H1570" s="19"/>
      <c r="I1570" s="20"/>
      <c r="J1570" s="20"/>
      <c r="K1570" s="20"/>
      <c r="L1570" s="16"/>
      <c r="N1570" s="1"/>
      <c r="O1570" s="18"/>
      <c r="P1570" s="16"/>
      <c r="Q1570" s="16"/>
      <c r="R1570" s="16"/>
      <c r="S1570" s="16"/>
    </row>
    <row r="1571" spans="1:19" ht="13.2" hidden="1" x14ac:dyDescent="0.25">
      <c r="A1571" s="9"/>
      <c r="C1571" s="16"/>
      <c r="D1571" s="16"/>
      <c r="E1571" s="16"/>
      <c r="F1571" s="18"/>
      <c r="G1571" s="16"/>
      <c r="H1571" s="19"/>
      <c r="I1571" s="20"/>
      <c r="J1571" s="20"/>
      <c r="K1571" s="20"/>
      <c r="L1571" s="16"/>
      <c r="N1571" s="1"/>
      <c r="O1571" s="18"/>
      <c r="P1571" s="16"/>
      <c r="Q1571" s="16"/>
      <c r="R1571" s="16"/>
      <c r="S1571" s="16"/>
    </row>
    <row r="1572" spans="1:19" ht="13.2" hidden="1" x14ac:dyDescent="0.25">
      <c r="A1572" s="9"/>
      <c r="C1572" s="16"/>
      <c r="D1572" s="16"/>
      <c r="E1572" s="16"/>
      <c r="F1572" s="18"/>
      <c r="G1572" s="16"/>
      <c r="H1572" s="19"/>
      <c r="I1572" s="20"/>
      <c r="J1572" s="20"/>
      <c r="K1572" s="20"/>
      <c r="L1572" s="16"/>
      <c r="N1572" s="1"/>
      <c r="O1572" s="18"/>
      <c r="P1572" s="16"/>
      <c r="Q1572" s="16"/>
      <c r="R1572" s="16"/>
      <c r="S1572" s="16"/>
    </row>
    <row r="1573" spans="1:19" ht="13.2" hidden="1" x14ac:dyDescent="0.25">
      <c r="A1573" s="9"/>
      <c r="C1573" s="16"/>
      <c r="D1573" s="16"/>
      <c r="E1573" s="16"/>
      <c r="F1573" s="18"/>
      <c r="G1573" s="16"/>
      <c r="H1573" s="19"/>
      <c r="I1573" s="20"/>
      <c r="J1573" s="20"/>
      <c r="K1573" s="20"/>
      <c r="L1573" s="16"/>
      <c r="N1573" s="1"/>
      <c r="O1573" s="18"/>
      <c r="P1573" s="16"/>
      <c r="Q1573" s="16"/>
      <c r="R1573" s="16"/>
      <c r="S1573" s="16"/>
    </row>
    <row r="1574" spans="1:19" ht="13.2" hidden="1" x14ac:dyDescent="0.25">
      <c r="A1574" s="9"/>
      <c r="C1574" s="16"/>
      <c r="D1574" s="16"/>
      <c r="E1574" s="16"/>
      <c r="F1574" s="18"/>
      <c r="G1574" s="16"/>
      <c r="H1574" s="19"/>
      <c r="I1574" s="20"/>
      <c r="J1574" s="20"/>
      <c r="K1574" s="20"/>
      <c r="L1574" s="16"/>
      <c r="N1574" s="1"/>
      <c r="O1574" s="18"/>
      <c r="P1574" s="16"/>
      <c r="Q1574" s="16"/>
      <c r="R1574" s="16"/>
      <c r="S1574" s="16"/>
    </row>
    <row r="1575" spans="1:19" ht="13.2" hidden="1" x14ac:dyDescent="0.25">
      <c r="A1575" s="9"/>
      <c r="C1575" s="16"/>
      <c r="D1575" s="16"/>
      <c r="E1575" s="16"/>
      <c r="F1575" s="18"/>
      <c r="G1575" s="16"/>
      <c r="H1575" s="19"/>
      <c r="I1575" s="20"/>
      <c r="J1575" s="20"/>
      <c r="K1575" s="20"/>
      <c r="L1575" s="16"/>
      <c r="N1575" s="1"/>
      <c r="O1575" s="18"/>
      <c r="P1575" s="16"/>
      <c r="Q1575" s="16"/>
      <c r="R1575" s="16"/>
      <c r="S1575" s="16"/>
    </row>
    <row r="1576" spans="1:19" ht="13.2" hidden="1" x14ac:dyDescent="0.25">
      <c r="A1576" s="9"/>
      <c r="C1576" s="16"/>
      <c r="D1576" s="16"/>
      <c r="E1576" s="16"/>
      <c r="F1576" s="18"/>
      <c r="G1576" s="16"/>
      <c r="H1576" s="19"/>
      <c r="I1576" s="20"/>
      <c r="J1576" s="20"/>
      <c r="K1576" s="20"/>
      <c r="L1576" s="16"/>
      <c r="N1576" s="1"/>
      <c r="O1576" s="18"/>
      <c r="P1576" s="16"/>
      <c r="Q1576" s="16"/>
      <c r="R1576" s="16"/>
      <c r="S1576" s="16"/>
    </row>
    <row r="1577" spans="1:19" ht="13.2" hidden="1" x14ac:dyDescent="0.25">
      <c r="A1577" s="9"/>
      <c r="C1577" s="16"/>
      <c r="D1577" s="16"/>
      <c r="E1577" s="16"/>
      <c r="F1577" s="18"/>
      <c r="G1577" s="16"/>
      <c r="H1577" s="19"/>
      <c r="I1577" s="20"/>
      <c r="J1577" s="20"/>
      <c r="K1577" s="20"/>
      <c r="L1577" s="16"/>
      <c r="N1577" s="1"/>
      <c r="O1577" s="18"/>
      <c r="P1577" s="16"/>
      <c r="Q1577" s="16"/>
      <c r="R1577" s="16"/>
      <c r="S1577" s="16"/>
    </row>
    <row r="1578" spans="1:19" ht="13.2" hidden="1" x14ac:dyDescent="0.25">
      <c r="A1578" s="9"/>
      <c r="C1578" s="16"/>
      <c r="D1578" s="16"/>
      <c r="E1578" s="16"/>
      <c r="F1578" s="18"/>
      <c r="G1578" s="16"/>
      <c r="H1578" s="19"/>
      <c r="I1578" s="20"/>
      <c r="J1578" s="20"/>
      <c r="K1578" s="20"/>
      <c r="L1578" s="16"/>
      <c r="N1578" s="1"/>
      <c r="O1578" s="18"/>
      <c r="P1578" s="16"/>
      <c r="Q1578" s="16"/>
      <c r="R1578" s="16"/>
      <c r="S1578" s="16"/>
    </row>
    <row r="1579" spans="1:19" ht="13.2" hidden="1" x14ac:dyDescent="0.25">
      <c r="A1579" s="9"/>
      <c r="C1579" s="16"/>
      <c r="D1579" s="16"/>
      <c r="E1579" s="16"/>
      <c r="F1579" s="18"/>
      <c r="G1579" s="16"/>
      <c r="H1579" s="19"/>
      <c r="I1579" s="20"/>
      <c r="J1579" s="20"/>
      <c r="K1579" s="20"/>
      <c r="L1579" s="16"/>
      <c r="N1579" s="1"/>
      <c r="O1579" s="18"/>
      <c r="P1579" s="16"/>
      <c r="Q1579" s="16"/>
      <c r="R1579" s="16"/>
      <c r="S1579" s="16"/>
    </row>
    <row r="1580" spans="1:19" ht="13.2" hidden="1" x14ac:dyDescent="0.25">
      <c r="A1580" s="9"/>
      <c r="C1580" s="16"/>
      <c r="D1580" s="16"/>
      <c r="E1580" s="16"/>
      <c r="F1580" s="18"/>
      <c r="G1580" s="16"/>
      <c r="H1580" s="19"/>
      <c r="I1580" s="20"/>
      <c r="J1580" s="20"/>
      <c r="K1580" s="20"/>
      <c r="L1580" s="16"/>
      <c r="N1580" s="1"/>
      <c r="O1580" s="18"/>
      <c r="P1580" s="16"/>
      <c r="Q1580" s="16"/>
      <c r="R1580" s="16"/>
      <c r="S1580" s="16"/>
    </row>
    <row r="1581" spans="1:19" ht="13.2" hidden="1" x14ac:dyDescent="0.25">
      <c r="A1581" s="9"/>
      <c r="C1581" s="16"/>
      <c r="D1581" s="16"/>
      <c r="E1581" s="16"/>
      <c r="F1581" s="18"/>
      <c r="G1581" s="16"/>
      <c r="H1581" s="19"/>
      <c r="I1581" s="20"/>
      <c r="J1581" s="20"/>
      <c r="K1581" s="20"/>
      <c r="L1581" s="16"/>
      <c r="N1581" s="1"/>
      <c r="O1581" s="18"/>
      <c r="P1581" s="16"/>
      <c r="Q1581" s="16"/>
      <c r="R1581" s="16"/>
      <c r="S1581" s="16"/>
    </row>
    <row r="1582" spans="1:19" ht="13.2" hidden="1" x14ac:dyDescent="0.25">
      <c r="A1582" s="9"/>
      <c r="C1582" s="16"/>
      <c r="D1582" s="16"/>
      <c r="E1582" s="16"/>
      <c r="F1582" s="18"/>
      <c r="G1582" s="16"/>
      <c r="H1582" s="19"/>
      <c r="I1582" s="20"/>
      <c r="J1582" s="20"/>
      <c r="K1582" s="20"/>
      <c r="L1582" s="16"/>
      <c r="N1582" s="1"/>
      <c r="O1582" s="18"/>
      <c r="P1582" s="16"/>
      <c r="Q1582" s="16"/>
      <c r="R1582" s="16"/>
      <c r="S1582" s="16"/>
    </row>
    <row r="1583" spans="1:19" ht="13.2" hidden="1" x14ac:dyDescent="0.25">
      <c r="A1583" s="9"/>
      <c r="C1583" s="16"/>
      <c r="D1583" s="16"/>
      <c r="E1583" s="16"/>
      <c r="F1583" s="18"/>
      <c r="G1583" s="16"/>
      <c r="H1583" s="19"/>
      <c r="I1583" s="20"/>
      <c r="J1583" s="20"/>
      <c r="K1583" s="20"/>
      <c r="L1583" s="16"/>
      <c r="N1583" s="1"/>
      <c r="O1583" s="18"/>
      <c r="P1583" s="16"/>
      <c r="Q1583" s="16"/>
      <c r="R1583" s="16"/>
      <c r="S1583" s="16"/>
    </row>
    <row r="1584" spans="1:19" ht="13.2" hidden="1" x14ac:dyDescent="0.25">
      <c r="A1584" s="9"/>
      <c r="C1584" s="16"/>
      <c r="D1584" s="16"/>
      <c r="E1584" s="16"/>
      <c r="F1584" s="18"/>
      <c r="G1584" s="16"/>
      <c r="H1584" s="19"/>
      <c r="I1584" s="20"/>
      <c r="J1584" s="20"/>
      <c r="K1584" s="20"/>
      <c r="L1584" s="16"/>
      <c r="N1584" s="1"/>
      <c r="O1584" s="18"/>
      <c r="P1584" s="16"/>
      <c r="Q1584" s="16"/>
      <c r="R1584" s="16"/>
      <c r="S1584" s="16"/>
    </row>
    <row r="1585" spans="1:19" ht="13.2" hidden="1" x14ac:dyDescent="0.25">
      <c r="A1585" s="9"/>
      <c r="C1585" s="16"/>
      <c r="D1585" s="16"/>
      <c r="E1585" s="16"/>
      <c r="F1585" s="18"/>
      <c r="G1585" s="16"/>
      <c r="H1585" s="19"/>
      <c r="I1585" s="20"/>
      <c r="J1585" s="20"/>
      <c r="K1585" s="20"/>
      <c r="L1585" s="16"/>
      <c r="N1585" s="1"/>
      <c r="O1585" s="18"/>
      <c r="P1585" s="16"/>
      <c r="Q1585" s="16"/>
      <c r="R1585" s="16"/>
      <c r="S1585" s="16"/>
    </row>
    <row r="1586" spans="1:19" ht="13.2" hidden="1" x14ac:dyDescent="0.25">
      <c r="A1586" s="9"/>
      <c r="C1586" s="16"/>
      <c r="D1586" s="16"/>
      <c r="E1586" s="16"/>
      <c r="F1586" s="18"/>
      <c r="G1586" s="16"/>
      <c r="H1586" s="19"/>
      <c r="I1586" s="20"/>
      <c r="J1586" s="20"/>
      <c r="K1586" s="20"/>
      <c r="L1586" s="16"/>
      <c r="N1586" s="1"/>
      <c r="O1586" s="18"/>
      <c r="P1586" s="16"/>
      <c r="Q1586" s="16"/>
      <c r="R1586" s="16"/>
      <c r="S1586" s="16"/>
    </row>
    <row r="1587" spans="1:19" ht="13.2" hidden="1" x14ac:dyDescent="0.25">
      <c r="A1587" s="9"/>
      <c r="C1587" s="16"/>
      <c r="D1587" s="16"/>
      <c r="E1587" s="16"/>
      <c r="F1587" s="18"/>
      <c r="G1587" s="16"/>
      <c r="H1587" s="19"/>
      <c r="I1587" s="20"/>
      <c r="J1587" s="20"/>
      <c r="K1587" s="20"/>
      <c r="L1587" s="16"/>
      <c r="N1587" s="1"/>
      <c r="O1587" s="18"/>
      <c r="P1587" s="16"/>
      <c r="Q1587" s="16"/>
      <c r="R1587" s="16"/>
      <c r="S1587" s="16"/>
    </row>
    <row r="1588" spans="1:19" ht="13.2" hidden="1" x14ac:dyDescent="0.25">
      <c r="A1588" s="9"/>
      <c r="C1588" s="16"/>
      <c r="D1588" s="16"/>
      <c r="E1588" s="16"/>
      <c r="F1588" s="18"/>
      <c r="G1588" s="16"/>
      <c r="H1588" s="19"/>
      <c r="I1588" s="20"/>
      <c r="J1588" s="20"/>
      <c r="K1588" s="20"/>
      <c r="L1588" s="16"/>
      <c r="N1588" s="1"/>
      <c r="O1588" s="18"/>
      <c r="P1588" s="16"/>
      <c r="Q1588" s="16"/>
      <c r="R1588" s="16"/>
      <c r="S1588" s="16"/>
    </row>
    <row r="1589" spans="1:19" ht="13.2" hidden="1" x14ac:dyDescent="0.25">
      <c r="A1589" s="9"/>
      <c r="C1589" s="16"/>
      <c r="D1589" s="16"/>
      <c r="E1589" s="16"/>
      <c r="F1589" s="18"/>
      <c r="G1589" s="16"/>
      <c r="H1589" s="19"/>
      <c r="I1589" s="20"/>
      <c r="J1589" s="20"/>
      <c r="K1589" s="20"/>
      <c r="L1589" s="16"/>
      <c r="N1589" s="1"/>
      <c r="O1589" s="18"/>
      <c r="P1589" s="16"/>
      <c r="Q1589" s="16"/>
      <c r="R1589" s="16"/>
      <c r="S1589" s="16"/>
    </row>
    <row r="1590" spans="1:19" ht="13.2" hidden="1" x14ac:dyDescent="0.25">
      <c r="A1590" s="9"/>
      <c r="C1590" s="16"/>
      <c r="D1590" s="16"/>
      <c r="E1590" s="16"/>
      <c r="F1590" s="18"/>
      <c r="G1590" s="16"/>
      <c r="H1590" s="19"/>
      <c r="I1590" s="20"/>
      <c r="J1590" s="20"/>
      <c r="K1590" s="20"/>
      <c r="L1590" s="16"/>
      <c r="N1590" s="1"/>
      <c r="O1590" s="18"/>
      <c r="P1590" s="16"/>
      <c r="Q1590" s="16"/>
      <c r="R1590" s="16"/>
      <c r="S1590" s="16"/>
    </row>
    <row r="1591" spans="1:19" ht="13.2" hidden="1" x14ac:dyDescent="0.25">
      <c r="A1591" s="9"/>
      <c r="C1591" s="16"/>
      <c r="D1591" s="16"/>
      <c r="E1591" s="16"/>
      <c r="F1591" s="18"/>
      <c r="G1591" s="16"/>
      <c r="H1591" s="19"/>
      <c r="I1591" s="20"/>
      <c r="J1591" s="20"/>
      <c r="K1591" s="20"/>
      <c r="L1591" s="16"/>
      <c r="N1591" s="1"/>
      <c r="O1591" s="18"/>
      <c r="P1591" s="16"/>
      <c r="Q1591" s="16"/>
      <c r="R1591" s="16"/>
      <c r="S1591" s="16"/>
    </row>
    <row r="1592" spans="1:19" ht="13.2" hidden="1" x14ac:dyDescent="0.25">
      <c r="A1592" s="9"/>
      <c r="C1592" s="16"/>
      <c r="D1592" s="16"/>
      <c r="E1592" s="16"/>
      <c r="F1592" s="18"/>
      <c r="G1592" s="16"/>
      <c r="H1592" s="19"/>
      <c r="I1592" s="20"/>
      <c r="J1592" s="20"/>
      <c r="K1592" s="20"/>
      <c r="L1592" s="16"/>
      <c r="N1592" s="1"/>
      <c r="O1592" s="18"/>
      <c r="P1592" s="16"/>
      <c r="Q1592" s="16"/>
      <c r="R1592" s="16"/>
      <c r="S1592" s="16"/>
    </row>
    <row r="1593" spans="1:19" ht="13.2" hidden="1" x14ac:dyDescent="0.25">
      <c r="A1593" s="9"/>
      <c r="C1593" s="16"/>
      <c r="D1593" s="16"/>
      <c r="E1593" s="16"/>
      <c r="F1593" s="18"/>
      <c r="G1593" s="16"/>
      <c r="H1593" s="19"/>
      <c r="I1593" s="20"/>
      <c r="J1593" s="20"/>
      <c r="K1593" s="20"/>
      <c r="L1593" s="16"/>
      <c r="N1593" s="1"/>
      <c r="O1593" s="18"/>
      <c r="P1593" s="16"/>
      <c r="Q1593" s="16"/>
      <c r="R1593" s="16"/>
      <c r="S1593" s="16"/>
    </row>
    <row r="1594" spans="1:19" ht="13.2" hidden="1" x14ac:dyDescent="0.25">
      <c r="A1594" s="9"/>
      <c r="C1594" s="16"/>
      <c r="D1594" s="16"/>
      <c r="E1594" s="16"/>
      <c r="F1594" s="18"/>
      <c r="G1594" s="16"/>
      <c r="H1594" s="19"/>
      <c r="I1594" s="20"/>
      <c r="J1594" s="20"/>
      <c r="K1594" s="20"/>
      <c r="L1594" s="16"/>
      <c r="N1594" s="1"/>
      <c r="O1594" s="18"/>
      <c r="P1594" s="16"/>
      <c r="Q1594" s="16"/>
      <c r="R1594" s="16"/>
      <c r="S1594" s="16"/>
    </row>
    <row r="1595" spans="1:19" ht="13.2" hidden="1" x14ac:dyDescent="0.25">
      <c r="A1595" s="9"/>
      <c r="C1595" s="16"/>
      <c r="D1595" s="16"/>
      <c r="E1595" s="16"/>
      <c r="F1595" s="18"/>
      <c r="G1595" s="16"/>
      <c r="H1595" s="19"/>
      <c r="I1595" s="20"/>
      <c r="J1595" s="20"/>
      <c r="K1595" s="20"/>
      <c r="L1595" s="16"/>
      <c r="N1595" s="1"/>
      <c r="O1595" s="18"/>
      <c r="P1595" s="16"/>
      <c r="Q1595" s="16"/>
      <c r="R1595" s="16"/>
      <c r="S1595" s="16"/>
    </row>
    <row r="1596" spans="1:19" ht="13.2" hidden="1" x14ac:dyDescent="0.25">
      <c r="A1596" s="9"/>
      <c r="C1596" s="16"/>
      <c r="D1596" s="16"/>
      <c r="E1596" s="16"/>
      <c r="F1596" s="18"/>
      <c r="G1596" s="16"/>
      <c r="H1596" s="19"/>
      <c r="I1596" s="20"/>
      <c r="J1596" s="20"/>
      <c r="K1596" s="20"/>
      <c r="L1596" s="16"/>
      <c r="N1596" s="1"/>
      <c r="O1596" s="18"/>
      <c r="P1596" s="16"/>
      <c r="Q1596" s="16"/>
      <c r="R1596" s="16"/>
      <c r="S1596" s="16"/>
    </row>
    <row r="1597" spans="1:19" ht="13.2" hidden="1" x14ac:dyDescent="0.25">
      <c r="A1597" s="9"/>
      <c r="C1597" s="16"/>
      <c r="D1597" s="16"/>
      <c r="E1597" s="16"/>
      <c r="F1597" s="18"/>
      <c r="G1597" s="16"/>
      <c r="H1597" s="19"/>
      <c r="I1597" s="20"/>
      <c r="J1597" s="20"/>
      <c r="K1597" s="20"/>
      <c r="L1597" s="16"/>
      <c r="N1597" s="1"/>
      <c r="O1597" s="18"/>
      <c r="P1597" s="16"/>
      <c r="Q1597" s="16"/>
      <c r="R1597" s="16"/>
      <c r="S1597" s="16"/>
    </row>
    <row r="1598" spans="1:19" ht="13.2" hidden="1" x14ac:dyDescent="0.25">
      <c r="A1598" s="9"/>
      <c r="C1598" s="16"/>
      <c r="D1598" s="16"/>
      <c r="E1598" s="16"/>
      <c r="F1598" s="18"/>
      <c r="G1598" s="16"/>
      <c r="H1598" s="19"/>
      <c r="I1598" s="20"/>
      <c r="J1598" s="20"/>
      <c r="K1598" s="20"/>
      <c r="L1598" s="16"/>
      <c r="N1598" s="1"/>
      <c r="O1598" s="18"/>
      <c r="P1598" s="16"/>
      <c r="Q1598" s="16"/>
      <c r="R1598" s="16"/>
      <c r="S1598" s="16"/>
    </row>
    <row r="1599" spans="1:19" ht="13.2" hidden="1" x14ac:dyDescent="0.25">
      <c r="A1599" s="9"/>
      <c r="C1599" s="16"/>
      <c r="D1599" s="16"/>
      <c r="E1599" s="16"/>
      <c r="F1599" s="18"/>
      <c r="G1599" s="16"/>
      <c r="H1599" s="19"/>
      <c r="I1599" s="20"/>
      <c r="J1599" s="20"/>
      <c r="K1599" s="20"/>
      <c r="L1599" s="16"/>
      <c r="N1599" s="1"/>
      <c r="O1599" s="18"/>
      <c r="P1599" s="16"/>
      <c r="Q1599" s="16"/>
      <c r="R1599" s="16"/>
      <c r="S1599" s="16"/>
    </row>
    <row r="1600" spans="1:19" ht="13.2" hidden="1" x14ac:dyDescent="0.25">
      <c r="A1600" s="9"/>
      <c r="C1600" s="16"/>
      <c r="D1600" s="16"/>
      <c r="E1600" s="16"/>
      <c r="F1600" s="18"/>
      <c r="G1600" s="16"/>
      <c r="H1600" s="19"/>
      <c r="I1600" s="20"/>
      <c r="J1600" s="20"/>
      <c r="K1600" s="20"/>
      <c r="L1600" s="16"/>
      <c r="N1600" s="1"/>
      <c r="O1600" s="18"/>
      <c r="P1600" s="16"/>
      <c r="Q1600" s="16"/>
      <c r="R1600" s="16"/>
      <c r="S1600" s="16"/>
    </row>
    <row r="1601" spans="1:19" ht="13.2" hidden="1" x14ac:dyDescent="0.25">
      <c r="A1601" s="9"/>
      <c r="C1601" s="16"/>
      <c r="D1601" s="16"/>
      <c r="E1601" s="16"/>
      <c r="F1601" s="18"/>
      <c r="G1601" s="16"/>
      <c r="H1601" s="19"/>
      <c r="I1601" s="20"/>
      <c r="J1601" s="20"/>
      <c r="K1601" s="20"/>
      <c r="L1601" s="16"/>
      <c r="N1601" s="1"/>
      <c r="O1601" s="18"/>
      <c r="P1601" s="16"/>
      <c r="Q1601" s="16"/>
      <c r="R1601" s="16"/>
      <c r="S1601" s="16"/>
    </row>
    <row r="1602" spans="1:19" ht="13.2" hidden="1" x14ac:dyDescent="0.25">
      <c r="A1602" s="9"/>
      <c r="C1602" s="16"/>
      <c r="D1602" s="16"/>
      <c r="E1602" s="16"/>
      <c r="F1602" s="18"/>
      <c r="G1602" s="16"/>
      <c r="H1602" s="19"/>
      <c r="I1602" s="20"/>
      <c r="J1602" s="20"/>
      <c r="K1602" s="20"/>
      <c r="L1602" s="16"/>
      <c r="N1602" s="1"/>
      <c r="O1602" s="18"/>
      <c r="P1602" s="16"/>
      <c r="Q1602" s="16"/>
      <c r="R1602" s="16"/>
      <c r="S1602" s="16"/>
    </row>
    <row r="1603" spans="1:19" ht="13.2" hidden="1" x14ac:dyDescent="0.25">
      <c r="A1603" s="9"/>
      <c r="C1603" s="16"/>
      <c r="D1603" s="16"/>
      <c r="E1603" s="16"/>
      <c r="F1603" s="18"/>
      <c r="G1603" s="16"/>
      <c r="H1603" s="19"/>
      <c r="I1603" s="20"/>
      <c r="J1603" s="20"/>
      <c r="K1603" s="20"/>
      <c r="L1603" s="16"/>
      <c r="N1603" s="1"/>
      <c r="O1603" s="18"/>
      <c r="P1603" s="16"/>
      <c r="Q1603" s="16"/>
      <c r="R1603" s="16"/>
      <c r="S1603" s="16"/>
    </row>
    <row r="1604" spans="1:19" ht="13.2" hidden="1" x14ac:dyDescent="0.25">
      <c r="A1604" s="9"/>
      <c r="C1604" s="16"/>
      <c r="D1604" s="16"/>
      <c r="E1604" s="16"/>
      <c r="F1604" s="18"/>
      <c r="G1604" s="16"/>
      <c r="H1604" s="19"/>
      <c r="I1604" s="20"/>
      <c r="J1604" s="20"/>
      <c r="K1604" s="20"/>
      <c r="L1604" s="16"/>
      <c r="N1604" s="1"/>
      <c r="O1604" s="18"/>
      <c r="P1604" s="16"/>
      <c r="Q1604" s="16"/>
      <c r="R1604" s="16"/>
      <c r="S1604" s="16"/>
    </row>
    <row r="1605" spans="1:19" ht="13.2" hidden="1" x14ac:dyDescent="0.25">
      <c r="A1605" s="9"/>
      <c r="C1605" s="16"/>
      <c r="D1605" s="16"/>
      <c r="E1605" s="16"/>
      <c r="F1605" s="18"/>
      <c r="G1605" s="16"/>
      <c r="H1605" s="19"/>
      <c r="I1605" s="20"/>
      <c r="J1605" s="20"/>
      <c r="K1605" s="20"/>
      <c r="L1605" s="16"/>
      <c r="N1605" s="1"/>
      <c r="O1605" s="18"/>
      <c r="P1605" s="16"/>
      <c r="Q1605" s="16"/>
      <c r="R1605" s="16"/>
      <c r="S1605" s="16"/>
    </row>
    <row r="1606" spans="1:19" ht="13.2" hidden="1" x14ac:dyDescent="0.25">
      <c r="A1606" s="9"/>
      <c r="C1606" s="16"/>
      <c r="D1606" s="16"/>
      <c r="E1606" s="16"/>
      <c r="F1606" s="18"/>
      <c r="G1606" s="16"/>
      <c r="H1606" s="19"/>
      <c r="I1606" s="20"/>
      <c r="J1606" s="20"/>
      <c r="K1606" s="20"/>
      <c r="L1606" s="16"/>
      <c r="N1606" s="1"/>
      <c r="O1606" s="18"/>
      <c r="P1606" s="16"/>
      <c r="Q1606" s="16"/>
      <c r="R1606" s="16"/>
      <c r="S1606" s="16"/>
    </row>
    <row r="1607" spans="1:19" ht="13.2" hidden="1" x14ac:dyDescent="0.25">
      <c r="A1607" s="9"/>
      <c r="C1607" s="16"/>
      <c r="D1607" s="16"/>
      <c r="E1607" s="16"/>
      <c r="F1607" s="18"/>
      <c r="G1607" s="16"/>
      <c r="H1607" s="19"/>
      <c r="I1607" s="20"/>
      <c r="J1607" s="20"/>
      <c r="K1607" s="20"/>
      <c r="L1607" s="16"/>
      <c r="N1607" s="1"/>
      <c r="O1607" s="18"/>
      <c r="P1607" s="16"/>
      <c r="Q1607" s="16"/>
      <c r="R1607" s="16"/>
      <c r="S1607" s="16"/>
    </row>
    <row r="1608" spans="1:19" ht="13.2" hidden="1" x14ac:dyDescent="0.25">
      <c r="A1608" s="9"/>
      <c r="C1608" s="16"/>
      <c r="D1608" s="16"/>
      <c r="E1608" s="16"/>
      <c r="F1608" s="18"/>
      <c r="G1608" s="16"/>
      <c r="H1608" s="19"/>
      <c r="I1608" s="20"/>
      <c r="J1608" s="20"/>
      <c r="K1608" s="20"/>
      <c r="L1608" s="16"/>
      <c r="N1608" s="1"/>
      <c r="O1608" s="18"/>
      <c r="P1608" s="16"/>
      <c r="Q1608" s="16"/>
      <c r="R1608" s="16"/>
      <c r="S1608" s="16"/>
    </row>
    <row r="1609" spans="1:19" ht="13.2" hidden="1" x14ac:dyDescent="0.25">
      <c r="A1609" s="9"/>
      <c r="C1609" s="16"/>
      <c r="D1609" s="16"/>
      <c r="E1609" s="16"/>
      <c r="F1609" s="18"/>
      <c r="G1609" s="16"/>
      <c r="H1609" s="19"/>
      <c r="I1609" s="20"/>
      <c r="J1609" s="20"/>
      <c r="K1609" s="20"/>
      <c r="L1609" s="16"/>
      <c r="N1609" s="1"/>
      <c r="O1609" s="18"/>
      <c r="P1609" s="16"/>
      <c r="Q1609" s="16"/>
      <c r="R1609" s="16"/>
      <c r="S1609" s="16"/>
    </row>
    <row r="1610" spans="1:19" ht="13.2" hidden="1" x14ac:dyDescent="0.25">
      <c r="A1610" s="9"/>
      <c r="C1610" s="16"/>
      <c r="D1610" s="16"/>
      <c r="E1610" s="16"/>
      <c r="F1610" s="18"/>
      <c r="G1610" s="16"/>
      <c r="H1610" s="19"/>
      <c r="I1610" s="20"/>
      <c r="J1610" s="20"/>
      <c r="K1610" s="20"/>
      <c r="L1610" s="16"/>
      <c r="N1610" s="1"/>
      <c r="O1610" s="18"/>
      <c r="P1610" s="16"/>
      <c r="Q1610" s="16"/>
      <c r="R1610" s="16"/>
      <c r="S1610" s="16"/>
    </row>
    <row r="1611" spans="1:19" ht="13.2" hidden="1" x14ac:dyDescent="0.25">
      <c r="A1611" s="9"/>
      <c r="C1611" s="16"/>
      <c r="D1611" s="16"/>
      <c r="E1611" s="16"/>
      <c r="F1611" s="18"/>
      <c r="G1611" s="16"/>
      <c r="H1611" s="19"/>
      <c r="I1611" s="20"/>
      <c r="J1611" s="20"/>
      <c r="K1611" s="20"/>
      <c r="L1611" s="16"/>
      <c r="N1611" s="1"/>
      <c r="O1611" s="18"/>
      <c r="P1611" s="16"/>
      <c r="Q1611" s="16"/>
      <c r="R1611" s="16"/>
      <c r="S1611" s="16"/>
    </row>
    <row r="1612" spans="1:19" ht="13.2" hidden="1" x14ac:dyDescent="0.25">
      <c r="A1612" s="9"/>
      <c r="C1612" s="16"/>
      <c r="D1612" s="16"/>
      <c r="E1612" s="16"/>
      <c r="F1612" s="18"/>
      <c r="G1612" s="16"/>
      <c r="H1612" s="19"/>
      <c r="I1612" s="20"/>
      <c r="J1612" s="20"/>
      <c r="K1612" s="20"/>
      <c r="L1612" s="16"/>
      <c r="N1612" s="1"/>
      <c r="O1612" s="18"/>
      <c r="P1612" s="16"/>
      <c r="Q1612" s="16"/>
      <c r="R1612" s="16"/>
      <c r="S1612" s="16"/>
    </row>
    <row r="1613" spans="1:19" ht="13.2" hidden="1" x14ac:dyDescent="0.25">
      <c r="A1613" s="9"/>
      <c r="C1613" s="16"/>
      <c r="D1613" s="16"/>
      <c r="E1613" s="16"/>
      <c r="F1613" s="18"/>
      <c r="G1613" s="16"/>
      <c r="H1613" s="19"/>
      <c r="I1613" s="20"/>
      <c r="J1613" s="20"/>
      <c r="K1613" s="20"/>
      <c r="L1613" s="16"/>
      <c r="N1613" s="1"/>
      <c r="O1613" s="18"/>
      <c r="P1613" s="16"/>
      <c r="Q1613" s="16"/>
      <c r="R1613" s="16"/>
      <c r="S1613" s="16"/>
    </row>
    <row r="1614" spans="1:19" ht="13.2" hidden="1" x14ac:dyDescent="0.25">
      <c r="A1614" s="9"/>
      <c r="C1614" s="16"/>
      <c r="D1614" s="16"/>
      <c r="E1614" s="16"/>
      <c r="F1614" s="18"/>
      <c r="G1614" s="16"/>
      <c r="H1614" s="19"/>
      <c r="I1614" s="20"/>
      <c r="J1614" s="20"/>
      <c r="K1614" s="20"/>
      <c r="L1614" s="16"/>
      <c r="N1614" s="1"/>
      <c r="O1614" s="18"/>
      <c r="P1614" s="16"/>
      <c r="Q1614" s="16"/>
      <c r="R1614" s="16"/>
      <c r="S1614" s="16"/>
    </row>
    <row r="1615" spans="1:19" ht="13.2" hidden="1" x14ac:dyDescent="0.25">
      <c r="A1615" s="9"/>
      <c r="C1615" s="16"/>
      <c r="D1615" s="16"/>
      <c r="E1615" s="16"/>
      <c r="F1615" s="18"/>
      <c r="G1615" s="16"/>
      <c r="H1615" s="19"/>
      <c r="I1615" s="20"/>
      <c r="J1615" s="20"/>
      <c r="K1615" s="20"/>
      <c r="L1615" s="16"/>
      <c r="N1615" s="1"/>
      <c r="O1615" s="18"/>
      <c r="P1615" s="16"/>
      <c r="Q1615" s="16"/>
      <c r="R1615" s="16"/>
      <c r="S1615" s="16"/>
    </row>
    <row r="1616" spans="1:19" ht="13.2" hidden="1" x14ac:dyDescent="0.25">
      <c r="A1616" s="9"/>
      <c r="C1616" s="16"/>
      <c r="D1616" s="16"/>
      <c r="E1616" s="16"/>
      <c r="F1616" s="18"/>
      <c r="G1616" s="16"/>
      <c r="H1616" s="19"/>
      <c r="I1616" s="20"/>
      <c r="J1616" s="20"/>
      <c r="K1616" s="20"/>
      <c r="L1616" s="16"/>
      <c r="N1616" s="1"/>
      <c r="O1616" s="18"/>
      <c r="P1616" s="16"/>
      <c r="Q1616" s="16"/>
      <c r="R1616" s="16"/>
      <c r="S1616" s="16"/>
    </row>
    <row r="1617" spans="1:19" ht="13.2" hidden="1" x14ac:dyDescent="0.25">
      <c r="A1617" s="9"/>
      <c r="C1617" s="16"/>
      <c r="D1617" s="16"/>
      <c r="E1617" s="16"/>
      <c r="F1617" s="18"/>
      <c r="G1617" s="16"/>
      <c r="H1617" s="19"/>
      <c r="I1617" s="20"/>
      <c r="J1617" s="20"/>
      <c r="K1617" s="20"/>
      <c r="L1617" s="16"/>
      <c r="N1617" s="1"/>
      <c r="O1617" s="18"/>
      <c r="P1617" s="16"/>
      <c r="Q1617" s="16"/>
      <c r="R1617" s="16"/>
      <c r="S1617" s="16"/>
    </row>
    <row r="1618" spans="1:19" ht="13.2" hidden="1" x14ac:dyDescent="0.25">
      <c r="A1618" s="9"/>
      <c r="C1618" s="16"/>
      <c r="D1618" s="16"/>
      <c r="E1618" s="16"/>
      <c r="F1618" s="18"/>
      <c r="G1618" s="16"/>
      <c r="H1618" s="19"/>
      <c r="I1618" s="20"/>
      <c r="J1618" s="20"/>
      <c r="K1618" s="20"/>
      <c r="L1618" s="16"/>
      <c r="N1618" s="1"/>
      <c r="O1618" s="18"/>
      <c r="P1618" s="16"/>
      <c r="Q1618" s="16"/>
      <c r="R1618" s="16"/>
      <c r="S1618" s="16"/>
    </row>
    <row r="1619" spans="1:19" ht="13.2" hidden="1" x14ac:dyDescent="0.25">
      <c r="A1619" s="9"/>
      <c r="C1619" s="16"/>
      <c r="D1619" s="16"/>
      <c r="E1619" s="16"/>
      <c r="F1619" s="18"/>
      <c r="G1619" s="16"/>
      <c r="H1619" s="19"/>
      <c r="I1619" s="20"/>
      <c r="J1619" s="20"/>
      <c r="K1619" s="20"/>
      <c r="L1619" s="16"/>
      <c r="N1619" s="1"/>
      <c r="O1619" s="18"/>
      <c r="P1619" s="16"/>
      <c r="Q1619" s="16"/>
      <c r="R1619" s="16"/>
      <c r="S1619" s="16"/>
    </row>
    <row r="1620" spans="1:19" ht="13.2" hidden="1" x14ac:dyDescent="0.25">
      <c r="A1620" s="9"/>
      <c r="C1620" s="16"/>
      <c r="D1620" s="16"/>
      <c r="E1620" s="16"/>
      <c r="F1620" s="18"/>
      <c r="G1620" s="16"/>
      <c r="H1620" s="19"/>
      <c r="I1620" s="20"/>
      <c r="J1620" s="20"/>
      <c r="K1620" s="20"/>
      <c r="L1620" s="16"/>
      <c r="N1620" s="1"/>
      <c r="O1620" s="18"/>
      <c r="P1620" s="16"/>
      <c r="Q1620" s="16"/>
      <c r="R1620" s="16"/>
      <c r="S1620" s="16"/>
    </row>
    <row r="1621" spans="1:19" ht="13.2" hidden="1" x14ac:dyDescent="0.25">
      <c r="A1621" s="9"/>
      <c r="C1621" s="16"/>
      <c r="D1621" s="16"/>
      <c r="E1621" s="16"/>
      <c r="F1621" s="18"/>
      <c r="G1621" s="16"/>
      <c r="H1621" s="19"/>
      <c r="I1621" s="20"/>
      <c r="J1621" s="20"/>
      <c r="K1621" s="20"/>
      <c r="L1621" s="16"/>
      <c r="N1621" s="1"/>
      <c r="O1621" s="18"/>
      <c r="P1621" s="16"/>
      <c r="Q1621" s="16"/>
      <c r="R1621" s="16"/>
      <c r="S1621" s="16"/>
    </row>
    <row r="1622" spans="1:19" ht="13.2" hidden="1" x14ac:dyDescent="0.25">
      <c r="A1622" s="9"/>
      <c r="C1622" s="16"/>
      <c r="D1622" s="16"/>
      <c r="E1622" s="16"/>
      <c r="F1622" s="18"/>
      <c r="G1622" s="16"/>
      <c r="H1622" s="19"/>
      <c r="I1622" s="20"/>
      <c r="J1622" s="20"/>
      <c r="K1622" s="20"/>
      <c r="L1622" s="16"/>
      <c r="N1622" s="1"/>
      <c r="O1622" s="18"/>
      <c r="P1622" s="16"/>
      <c r="Q1622" s="16"/>
      <c r="R1622" s="16"/>
      <c r="S1622" s="16"/>
    </row>
    <row r="1623" spans="1:19" ht="13.2" hidden="1" x14ac:dyDescent="0.25">
      <c r="A1623" s="9"/>
      <c r="C1623" s="16"/>
      <c r="D1623" s="16"/>
      <c r="E1623" s="16"/>
      <c r="F1623" s="18"/>
      <c r="G1623" s="16"/>
      <c r="H1623" s="19"/>
      <c r="I1623" s="20"/>
      <c r="J1623" s="20"/>
      <c r="K1623" s="20"/>
      <c r="L1623" s="16"/>
      <c r="N1623" s="1"/>
      <c r="O1623" s="18"/>
      <c r="P1623" s="16"/>
      <c r="Q1623" s="16"/>
      <c r="R1623" s="16"/>
      <c r="S1623" s="16"/>
    </row>
    <row r="1624" spans="1:19" ht="13.2" hidden="1" x14ac:dyDescent="0.25">
      <c r="A1624" s="9"/>
      <c r="C1624" s="16"/>
      <c r="D1624" s="16"/>
      <c r="E1624" s="16"/>
      <c r="F1624" s="18"/>
      <c r="G1624" s="16"/>
      <c r="H1624" s="19"/>
      <c r="I1624" s="20"/>
      <c r="J1624" s="20"/>
      <c r="K1624" s="20"/>
      <c r="L1624" s="16"/>
      <c r="N1624" s="1"/>
      <c r="O1624" s="18"/>
      <c r="P1624" s="16"/>
      <c r="Q1624" s="16"/>
      <c r="R1624" s="16"/>
      <c r="S1624" s="16"/>
    </row>
    <row r="1625" spans="1:19" ht="13.2" hidden="1" x14ac:dyDescent="0.25">
      <c r="A1625" s="9"/>
      <c r="C1625" s="16"/>
      <c r="D1625" s="16"/>
      <c r="E1625" s="16"/>
      <c r="F1625" s="18"/>
      <c r="G1625" s="16"/>
      <c r="H1625" s="19"/>
      <c r="I1625" s="20"/>
      <c r="J1625" s="20"/>
      <c r="K1625" s="20"/>
      <c r="L1625" s="16"/>
      <c r="N1625" s="1"/>
      <c r="O1625" s="18"/>
      <c r="P1625" s="16"/>
      <c r="Q1625" s="16"/>
      <c r="R1625" s="16"/>
      <c r="S1625" s="16"/>
    </row>
    <row r="1626" spans="1:19" ht="13.2" hidden="1" x14ac:dyDescent="0.25">
      <c r="A1626" s="9"/>
      <c r="C1626" s="16"/>
      <c r="D1626" s="16"/>
      <c r="E1626" s="16"/>
      <c r="F1626" s="18"/>
      <c r="G1626" s="16"/>
      <c r="H1626" s="19"/>
      <c r="I1626" s="20"/>
      <c r="J1626" s="20"/>
      <c r="K1626" s="20"/>
      <c r="L1626" s="16"/>
      <c r="N1626" s="1"/>
      <c r="O1626" s="18"/>
      <c r="P1626" s="16"/>
      <c r="Q1626" s="16"/>
      <c r="R1626" s="16"/>
      <c r="S1626" s="16"/>
    </row>
    <row r="1627" spans="1:19" ht="13.2" hidden="1" x14ac:dyDescent="0.25">
      <c r="A1627" s="9"/>
      <c r="C1627" s="16"/>
      <c r="D1627" s="16"/>
      <c r="E1627" s="16"/>
      <c r="F1627" s="18"/>
      <c r="G1627" s="16"/>
      <c r="H1627" s="19"/>
      <c r="I1627" s="20"/>
      <c r="J1627" s="20"/>
      <c r="K1627" s="20"/>
      <c r="L1627" s="16"/>
      <c r="N1627" s="1"/>
      <c r="O1627" s="18"/>
      <c r="P1627" s="16"/>
      <c r="Q1627" s="16"/>
      <c r="R1627" s="16"/>
      <c r="S1627" s="16"/>
    </row>
    <row r="1628" spans="1:19" ht="13.2" hidden="1" x14ac:dyDescent="0.25">
      <c r="A1628" s="9"/>
      <c r="C1628" s="16"/>
      <c r="D1628" s="16"/>
      <c r="E1628" s="16"/>
      <c r="F1628" s="18"/>
      <c r="G1628" s="16"/>
      <c r="H1628" s="19"/>
      <c r="I1628" s="20"/>
      <c r="J1628" s="20"/>
      <c r="K1628" s="20"/>
      <c r="L1628" s="16"/>
      <c r="N1628" s="1"/>
      <c r="O1628" s="18"/>
      <c r="P1628" s="16"/>
      <c r="Q1628" s="16"/>
      <c r="R1628" s="16"/>
      <c r="S1628" s="16"/>
    </row>
    <row r="1629" spans="1:19" ht="13.2" hidden="1" x14ac:dyDescent="0.25">
      <c r="A1629" s="9"/>
      <c r="C1629" s="16"/>
      <c r="D1629" s="16"/>
      <c r="E1629" s="16"/>
      <c r="F1629" s="18"/>
      <c r="G1629" s="16"/>
      <c r="H1629" s="19"/>
      <c r="I1629" s="20"/>
      <c r="J1629" s="20"/>
      <c r="K1629" s="20"/>
      <c r="L1629" s="16"/>
      <c r="N1629" s="1"/>
      <c r="O1629" s="18"/>
      <c r="P1629" s="16"/>
      <c r="Q1629" s="16"/>
      <c r="R1629" s="16"/>
      <c r="S1629" s="16"/>
    </row>
    <row r="1630" spans="1:19" ht="13.2" hidden="1" x14ac:dyDescent="0.25">
      <c r="A1630" s="9"/>
      <c r="C1630" s="16"/>
      <c r="D1630" s="16"/>
      <c r="E1630" s="16"/>
      <c r="F1630" s="18"/>
      <c r="G1630" s="16"/>
      <c r="H1630" s="19"/>
      <c r="I1630" s="20"/>
      <c r="J1630" s="20"/>
      <c r="K1630" s="20"/>
      <c r="L1630" s="16"/>
      <c r="N1630" s="1"/>
      <c r="O1630" s="18"/>
      <c r="P1630" s="16"/>
      <c r="Q1630" s="16"/>
      <c r="R1630" s="16"/>
      <c r="S1630" s="16"/>
    </row>
    <row r="1631" spans="1:19" ht="13.2" hidden="1" x14ac:dyDescent="0.25">
      <c r="A1631" s="9"/>
      <c r="C1631" s="16"/>
      <c r="D1631" s="16"/>
      <c r="E1631" s="16"/>
      <c r="F1631" s="18"/>
      <c r="G1631" s="16"/>
      <c r="H1631" s="19"/>
      <c r="I1631" s="20"/>
      <c r="J1631" s="20"/>
      <c r="K1631" s="20"/>
      <c r="L1631" s="16"/>
      <c r="N1631" s="1"/>
      <c r="O1631" s="18"/>
      <c r="P1631" s="16"/>
      <c r="Q1631" s="16"/>
      <c r="R1631" s="16"/>
      <c r="S1631" s="16"/>
    </row>
    <row r="1632" spans="1:19" ht="13.2" hidden="1" x14ac:dyDescent="0.25">
      <c r="A1632" s="9"/>
      <c r="C1632" s="16"/>
      <c r="D1632" s="16"/>
      <c r="E1632" s="16"/>
      <c r="F1632" s="18"/>
      <c r="G1632" s="16"/>
      <c r="H1632" s="19"/>
      <c r="I1632" s="20"/>
      <c r="J1632" s="20"/>
      <c r="K1632" s="20"/>
      <c r="L1632" s="16"/>
      <c r="N1632" s="1"/>
      <c r="O1632" s="18"/>
      <c r="P1632" s="16"/>
      <c r="Q1632" s="16"/>
      <c r="R1632" s="16"/>
      <c r="S1632" s="16"/>
    </row>
    <row r="1633" spans="1:19" ht="13.2" hidden="1" x14ac:dyDescent="0.25">
      <c r="A1633" s="9"/>
      <c r="C1633" s="16"/>
      <c r="D1633" s="16"/>
      <c r="E1633" s="16"/>
      <c r="F1633" s="18"/>
      <c r="G1633" s="16"/>
      <c r="H1633" s="19"/>
      <c r="I1633" s="20"/>
      <c r="J1633" s="20"/>
      <c r="K1633" s="20"/>
      <c r="L1633" s="16"/>
      <c r="N1633" s="1"/>
      <c r="O1633" s="18"/>
      <c r="P1633" s="16"/>
      <c r="Q1633" s="16"/>
      <c r="R1633" s="16"/>
      <c r="S1633" s="16"/>
    </row>
    <row r="1634" spans="1:19" ht="13.2" hidden="1" x14ac:dyDescent="0.25">
      <c r="A1634" s="9"/>
      <c r="C1634" s="16"/>
      <c r="D1634" s="16"/>
      <c r="E1634" s="16"/>
      <c r="F1634" s="18"/>
      <c r="G1634" s="16"/>
      <c r="H1634" s="19"/>
      <c r="I1634" s="20"/>
      <c r="J1634" s="20"/>
      <c r="K1634" s="20"/>
      <c r="L1634" s="16"/>
      <c r="N1634" s="1"/>
      <c r="O1634" s="18"/>
      <c r="P1634" s="16"/>
      <c r="Q1634" s="16"/>
      <c r="R1634" s="16"/>
      <c r="S1634" s="16"/>
    </row>
    <row r="1635" spans="1:19" ht="13.2" hidden="1" x14ac:dyDescent="0.25">
      <c r="A1635" s="9"/>
      <c r="C1635" s="16"/>
      <c r="D1635" s="16"/>
      <c r="E1635" s="16"/>
      <c r="F1635" s="18"/>
      <c r="G1635" s="16"/>
      <c r="H1635" s="19"/>
      <c r="I1635" s="20"/>
      <c r="J1635" s="20"/>
      <c r="K1635" s="20"/>
      <c r="L1635" s="16"/>
      <c r="N1635" s="1"/>
      <c r="O1635" s="18"/>
      <c r="P1635" s="16"/>
      <c r="Q1635" s="16"/>
      <c r="R1635" s="16"/>
      <c r="S1635" s="16"/>
    </row>
    <row r="1636" spans="1:19" ht="13.2" hidden="1" x14ac:dyDescent="0.25">
      <c r="A1636" s="9"/>
      <c r="C1636" s="16"/>
      <c r="D1636" s="16"/>
      <c r="E1636" s="16"/>
      <c r="F1636" s="18"/>
      <c r="G1636" s="16"/>
      <c r="H1636" s="19"/>
      <c r="I1636" s="20"/>
      <c r="J1636" s="20"/>
      <c r="K1636" s="20"/>
      <c r="L1636" s="16"/>
      <c r="N1636" s="1"/>
      <c r="O1636" s="18"/>
      <c r="P1636" s="16"/>
      <c r="Q1636" s="16"/>
      <c r="R1636" s="16"/>
      <c r="S1636" s="16"/>
    </row>
    <row r="1637" spans="1:19" ht="13.2" hidden="1" x14ac:dyDescent="0.25">
      <c r="A1637" s="9"/>
      <c r="C1637" s="16"/>
      <c r="D1637" s="16"/>
      <c r="E1637" s="16"/>
      <c r="F1637" s="18"/>
      <c r="G1637" s="16"/>
      <c r="H1637" s="19"/>
      <c r="I1637" s="20"/>
      <c r="J1637" s="20"/>
      <c r="K1637" s="20"/>
      <c r="L1637" s="16"/>
      <c r="N1637" s="1"/>
      <c r="O1637" s="18"/>
      <c r="P1637" s="16"/>
      <c r="Q1637" s="16"/>
      <c r="R1637" s="16"/>
      <c r="S1637" s="16"/>
    </row>
    <row r="1638" spans="1:19" ht="13.2" hidden="1" x14ac:dyDescent="0.25">
      <c r="A1638" s="9"/>
      <c r="C1638" s="16"/>
      <c r="D1638" s="16"/>
      <c r="E1638" s="16"/>
      <c r="F1638" s="18"/>
      <c r="G1638" s="16"/>
      <c r="H1638" s="19"/>
      <c r="I1638" s="20"/>
      <c r="J1638" s="20"/>
      <c r="K1638" s="20"/>
      <c r="L1638" s="16"/>
      <c r="N1638" s="1"/>
      <c r="O1638" s="18"/>
      <c r="P1638" s="16"/>
      <c r="Q1638" s="16"/>
      <c r="R1638" s="16"/>
      <c r="S1638" s="16"/>
    </row>
    <row r="1639" spans="1:19" ht="13.2" hidden="1" x14ac:dyDescent="0.25">
      <c r="A1639" s="9"/>
      <c r="C1639" s="16"/>
      <c r="D1639" s="16"/>
      <c r="E1639" s="16"/>
      <c r="F1639" s="18"/>
      <c r="G1639" s="16"/>
      <c r="H1639" s="19"/>
      <c r="I1639" s="20"/>
      <c r="J1639" s="20"/>
      <c r="K1639" s="20"/>
      <c r="L1639" s="16"/>
      <c r="N1639" s="1"/>
      <c r="O1639" s="18"/>
      <c r="P1639" s="16"/>
      <c r="Q1639" s="16"/>
      <c r="R1639" s="16"/>
      <c r="S1639" s="16"/>
    </row>
    <row r="1640" spans="1:19" ht="13.2" hidden="1" x14ac:dyDescent="0.25">
      <c r="A1640" s="9"/>
      <c r="C1640" s="16"/>
      <c r="D1640" s="16"/>
      <c r="E1640" s="16"/>
      <c r="F1640" s="18"/>
      <c r="G1640" s="16"/>
      <c r="H1640" s="19"/>
      <c r="I1640" s="20"/>
      <c r="J1640" s="20"/>
      <c r="K1640" s="20"/>
      <c r="L1640" s="16"/>
      <c r="N1640" s="1"/>
      <c r="O1640" s="18"/>
      <c r="P1640" s="16"/>
      <c r="Q1640" s="16"/>
      <c r="R1640" s="16"/>
      <c r="S1640" s="16"/>
    </row>
    <row r="1641" spans="1:19" ht="13.2" hidden="1" x14ac:dyDescent="0.25">
      <c r="A1641" s="9"/>
      <c r="C1641" s="16"/>
      <c r="D1641" s="16"/>
      <c r="E1641" s="16"/>
      <c r="F1641" s="18"/>
      <c r="G1641" s="16"/>
      <c r="H1641" s="19"/>
      <c r="I1641" s="20"/>
      <c r="J1641" s="20"/>
      <c r="K1641" s="20"/>
      <c r="L1641" s="16"/>
      <c r="N1641" s="1"/>
      <c r="O1641" s="18"/>
      <c r="P1641" s="16"/>
      <c r="Q1641" s="16"/>
      <c r="R1641" s="16"/>
      <c r="S1641" s="16"/>
    </row>
    <row r="1642" spans="1:19" ht="13.2" hidden="1" x14ac:dyDescent="0.25">
      <c r="A1642" s="9"/>
      <c r="C1642" s="16"/>
      <c r="D1642" s="16"/>
      <c r="E1642" s="16"/>
      <c r="F1642" s="18"/>
      <c r="G1642" s="16"/>
      <c r="H1642" s="19"/>
      <c r="I1642" s="20"/>
      <c r="J1642" s="20"/>
      <c r="K1642" s="20"/>
      <c r="L1642" s="16"/>
      <c r="N1642" s="1"/>
      <c r="O1642" s="18"/>
      <c r="P1642" s="16"/>
      <c r="Q1642" s="16"/>
      <c r="R1642" s="16"/>
      <c r="S1642" s="16"/>
    </row>
    <row r="1643" spans="1:19" ht="13.2" hidden="1" x14ac:dyDescent="0.25">
      <c r="A1643" s="9"/>
      <c r="C1643" s="16"/>
      <c r="D1643" s="16"/>
      <c r="E1643" s="16"/>
      <c r="F1643" s="18"/>
      <c r="G1643" s="16"/>
      <c r="H1643" s="19"/>
      <c r="I1643" s="20"/>
      <c r="J1643" s="20"/>
      <c r="K1643" s="20"/>
      <c r="L1643" s="16"/>
      <c r="N1643" s="1"/>
      <c r="O1643" s="18"/>
      <c r="P1643" s="16"/>
      <c r="Q1643" s="16"/>
      <c r="R1643" s="16"/>
      <c r="S1643" s="16"/>
    </row>
    <row r="1644" spans="1:19" ht="13.2" hidden="1" x14ac:dyDescent="0.25">
      <c r="A1644" s="9"/>
      <c r="C1644" s="16"/>
      <c r="D1644" s="16"/>
      <c r="E1644" s="16"/>
      <c r="F1644" s="18"/>
      <c r="G1644" s="16"/>
      <c r="H1644" s="19"/>
      <c r="I1644" s="20"/>
      <c r="J1644" s="20"/>
      <c r="K1644" s="20"/>
      <c r="L1644" s="16"/>
      <c r="N1644" s="1"/>
      <c r="O1644" s="18"/>
      <c r="P1644" s="16"/>
      <c r="Q1644" s="16"/>
      <c r="R1644" s="16"/>
      <c r="S1644" s="16"/>
    </row>
    <row r="1645" spans="1:19" ht="13.2" hidden="1" x14ac:dyDescent="0.25">
      <c r="A1645" s="9"/>
      <c r="C1645" s="16"/>
      <c r="D1645" s="16"/>
      <c r="E1645" s="16"/>
      <c r="F1645" s="18"/>
      <c r="G1645" s="16"/>
      <c r="H1645" s="19"/>
      <c r="I1645" s="20"/>
      <c r="J1645" s="20"/>
      <c r="K1645" s="20"/>
      <c r="L1645" s="16"/>
      <c r="N1645" s="1"/>
      <c r="O1645" s="18"/>
      <c r="P1645" s="16"/>
      <c r="Q1645" s="16"/>
      <c r="R1645" s="16"/>
      <c r="S1645" s="16"/>
    </row>
    <row r="1646" spans="1:19" ht="13.2" hidden="1" x14ac:dyDescent="0.25">
      <c r="A1646" s="9"/>
      <c r="C1646" s="16"/>
      <c r="D1646" s="16"/>
      <c r="E1646" s="16"/>
      <c r="F1646" s="18"/>
      <c r="G1646" s="16"/>
      <c r="H1646" s="19"/>
      <c r="I1646" s="20"/>
      <c r="J1646" s="20"/>
      <c r="K1646" s="20"/>
      <c r="L1646" s="16"/>
      <c r="N1646" s="1"/>
      <c r="O1646" s="18"/>
      <c r="P1646" s="16"/>
      <c r="Q1646" s="16"/>
      <c r="R1646" s="16"/>
      <c r="S1646" s="16"/>
    </row>
    <row r="1647" spans="1:19" ht="13.2" hidden="1" x14ac:dyDescent="0.25">
      <c r="A1647" s="9"/>
      <c r="C1647" s="16"/>
      <c r="D1647" s="16"/>
      <c r="E1647" s="16"/>
      <c r="F1647" s="18"/>
      <c r="G1647" s="16"/>
      <c r="H1647" s="19"/>
      <c r="I1647" s="20"/>
      <c r="J1647" s="20"/>
      <c r="K1647" s="20"/>
      <c r="L1647" s="16"/>
      <c r="N1647" s="1"/>
      <c r="O1647" s="18"/>
      <c r="P1647" s="16"/>
      <c r="Q1647" s="16"/>
      <c r="R1647" s="16"/>
      <c r="S1647" s="16"/>
    </row>
    <row r="1648" spans="1:19" ht="13.2" hidden="1" x14ac:dyDescent="0.25">
      <c r="A1648" s="9"/>
      <c r="C1648" s="16"/>
      <c r="D1648" s="16"/>
      <c r="E1648" s="16"/>
      <c r="F1648" s="18"/>
      <c r="G1648" s="16"/>
      <c r="H1648" s="19"/>
      <c r="I1648" s="20"/>
      <c r="J1648" s="20"/>
      <c r="K1648" s="20"/>
      <c r="L1648" s="16"/>
      <c r="N1648" s="1"/>
      <c r="O1648" s="18"/>
      <c r="P1648" s="16"/>
      <c r="Q1648" s="16"/>
      <c r="R1648" s="16"/>
      <c r="S1648" s="16"/>
    </row>
    <row r="1649" spans="1:19" ht="13.2" hidden="1" x14ac:dyDescent="0.25">
      <c r="A1649" s="9"/>
      <c r="C1649" s="16"/>
      <c r="D1649" s="16"/>
      <c r="E1649" s="16"/>
      <c r="F1649" s="18"/>
      <c r="G1649" s="16"/>
      <c r="H1649" s="19"/>
      <c r="I1649" s="20"/>
      <c r="J1649" s="20"/>
      <c r="K1649" s="20"/>
      <c r="L1649" s="16"/>
      <c r="N1649" s="1"/>
      <c r="O1649" s="18"/>
      <c r="P1649" s="16"/>
      <c r="Q1649" s="16"/>
      <c r="R1649" s="16"/>
      <c r="S1649" s="16"/>
    </row>
    <row r="1650" spans="1:19" ht="13.2" hidden="1" x14ac:dyDescent="0.25">
      <c r="A1650" s="9"/>
      <c r="C1650" s="16"/>
      <c r="D1650" s="16"/>
      <c r="E1650" s="16"/>
      <c r="F1650" s="18"/>
      <c r="G1650" s="16"/>
      <c r="H1650" s="19"/>
      <c r="I1650" s="20"/>
      <c r="J1650" s="20"/>
      <c r="K1650" s="20"/>
      <c r="L1650" s="16"/>
      <c r="N1650" s="1"/>
      <c r="O1650" s="18"/>
      <c r="P1650" s="16"/>
      <c r="Q1650" s="16"/>
      <c r="R1650" s="16"/>
      <c r="S1650" s="16"/>
    </row>
    <row r="1651" spans="1:19" ht="13.2" hidden="1" x14ac:dyDescent="0.25">
      <c r="A1651" s="9"/>
      <c r="C1651" s="16"/>
      <c r="D1651" s="16"/>
      <c r="E1651" s="16"/>
      <c r="F1651" s="18"/>
      <c r="G1651" s="16"/>
      <c r="H1651" s="19"/>
      <c r="I1651" s="20"/>
      <c r="J1651" s="20"/>
      <c r="K1651" s="20"/>
      <c r="L1651" s="16"/>
      <c r="N1651" s="1"/>
      <c r="O1651" s="18"/>
      <c r="P1651" s="16"/>
      <c r="Q1651" s="16"/>
      <c r="R1651" s="16"/>
      <c r="S1651" s="16"/>
    </row>
    <row r="1652" spans="1:19" ht="13.2" hidden="1" x14ac:dyDescent="0.25">
      <c r="A1652" s="9"/>
      <c r="C1652" s="16"/>
      <c r="D1652" s="16"/>
      <c r="E1652" s="16"/>
      <c r="F1652" s="18"/>
      <c r="G1652" s="16"/>
      <c r="H1652" s="19"/>
      <c r="I1652" s="20"/>
      <c r="J1652" s="20"/>
      <c r="K1652" s="20"/>
      <c r="L1652" s="16"/>
      <c r="N1652" s="1"/>
      <c r="O1652" s="18"/>
      <c r="P1652" s="16"/>
      <c r="Q1652" s="16"/>
      <c r="R1652" s="16"/>
      <c r="S1652" s="16"/>
    </row>
    <row r="1653" spans="1:19" ht="13.2" hidden="1" x14ac:dyDescent="0.25">
      <c r="A1653" s="9"/>
      <c r="C1653" s="16"/>
      <c r="D1653" s="16"/>
      <c r="E1653" s="16"/>
      <c r="F1653" s="18"/>
      <c r="G1653" s="16"/>
      <c r="H1653" s="19"/>
      <c r="I1653" s="20"/>
      <c r="J1653" s="20"/>
      <c r="K1653" s="20"/>
      <c r="L1653" s="16"/>
      <c r="N1653" s="1"/>
      <c r="O1653" s="18"/>
      <c r="P1653" s="16"/>
      <c r="Q1653" s="16"/>
      <c r="R1653" s="16"/>
      <c r="S1653" s="16"/>
    </row>
    <row r="1654" spans="1:19" ht="13.2" hidden="1" x14ac:dyDescent="0.25">
      <c r="A1654" s="9"/>
      <c r="C1654" s="16"/>
      <c r="D1654" s="16"/>
      <c r="E1654" s="16"/>
      <c r="F1654" s="18"/>
      <c r="G1654" s="16"/>
      <c r="H1654" s="19"/>
      <c r="I1654" s="20"/>
      <c r="J1654" s="20"/>
      <c r="K1654" s="20"/>
      <c r="L1654" s="16"/>
      <c r="N1654" s="1"/>
      <c r="O1654" s="18"/>
      <c r="P1654" s="16"/>
      <c r="Q1654" s="16"/>
      <c r="R1654" s="16"/>
      <c r="S1654" s="16"/>
    </row>
    <row r="1655" spans="1:19" ht="13.2" hidden="1" x14ac:dyDescent="0.25">
      <c r="A1655" s="9"/>
      <c r="C1655" s="16"/>
      <c r="D1655" s="16"/>
      <c r="E1655" s="16"/>
      <c r="F1655" s="18"/>
      <c r="G1655" s="16"/>
      <c r="H1655" s="19"/>
      <c r="I1655" s="20"/>
      <c r="J1655" s="20"/>
      <c r="K1655" s="20"/>
      <c r="L1655" s="16"/>
      <c r="N1655" s="1"/>
      <c r="O1655" s="18"/>
      <c r="P1655" s="16"/>
      <c r="Q1655" s="16"/>
      <c r="R1655" s="16"/>
      <c r="S1655" s="16"/>
    </row>
    <row r="1656" spans="1:19" ht="13.2" hidden="1" x14ac:dyDescent="0.25">
      <c r="A1656" s="9"/>
      <c r="C1656" s="16"/>
      <c r="D1656" s="16"/>
      <c r="E1656" s="16"/>
      <c r="F1656" s="18"/>
      <c r="G1656" s="16"/>
      <c r="H1656" s="19"/>
      <c r="I1656" s="20"/>
      <c r="J1656" s="20"/>
      <c r="K1656" s="20"/>
      <c r="L1656" s="16"/>
      <c r="N1656" s="1"/>
      <c r="O1656" s="18"/>
      <c r="P1656" s="16"/>
      <c r="Q1656" s="16"/>
      <c r="R1656" s="16"/>
      <c r="S1656" s="16"/>
    </row>
    <row r="1657" spans="1:19" ht="13.2" hidden="1" x14ac:dyDescent="0.25">
      <c r="A1657" s="9"/>
      <c r="C1657" s="16"/>
      <c r="D1657" s="16"/>
      <c r="E1657" s="16"/>
      <c r="F1657" s="18"/>
      <c r="G1657" s="16"/>
      <c r="H1657" s="19"/>
      <c r="I1657" s="20"/>
      <c r="J1657" s="20"/>
      <c r="K1657" s="20"/>
      <c r="L1657" s="16"/>
      <c r="N1657" s="1"/>
      <c r="O1657" s="18"/>
      <c r="P1657" s="16"/>
      <c r="Q1657" s="16"/>
      <c r="R1657" s="16"/>
      <c r="S1657" s="16"/>
    </row>
    <row r="1658" spans="1:19" ht="13.2" hidden="1" x14ac:dyDescent="0.25">
      <c r="A1658" s="9"/>
      <c r="C1658" s="16"/>
      <c r="D1658" s="16"/>
      <c r="E1658" s="16"/>
      <c r="F1658" s="18"/>
      <c r="G1658" s="16"/>
      <c r="H1658" s="19"/>
      <c r="I1658" s="20"/>
      <c r="J1658" s="20"/>
      <c r="K1658" s="20"/>
      <c r="L1658" s="16"/>
      <c r="N1658" s="1"/>
      <c r="O1658" s="18"/>
      <c r="P1658" s="16"/>
      <c r="Q1658" s="16"/>
      <c r="R1658" s="16"/>
      <c r="S1658" s="16"/>
    </row>
    <row r="1659" spans="1:19" ht="13.2" hidden="1" x14ac:dyDescent="0.25">
      <c r="A1659" s="9"/>
      <c r="C1659" s="16"/>
      <c r="D1659" s="16"/>
      <c r="E1659" s="16"/>
      <c r="F1659" s="18"/>
      <c r="G1659" s="16"/>
      <c r="H1659" s="19"/>
      <c r="I1659" s="20"/>
      <c r="J1659" s="20"/>
      <c r="K1659" s="20"/>
      <c r="L1659" s="16"/>
      <c r="N1659" s="1"/>
      <c r="O1659" s="18"/>
      <c r="P1659" s="16"/>
      <c r="Q1659" s="16"/>
      <c r="R1659" s="16"/>
      <c r="S1659" s="16"/>
    </row>
    <row r="1660" spans="1:19" ht="13.2" hidden="1" x14ac:dyDescent="0.25">
      <c r="A1660" s="9"/>
      <c r="C1660" s="16"/>
      <c r="D1660" s="16"/>
      <c r="E1660" s="16"/>
      <c r="F1660" s="18"/>
      <c r="G1660" s="16"/>
      <c r="H1660" s="19"/>
      <c r="I1660" s="20"/>
      <c r="J1660" s="20"/>
      <c r="K1660" s="20"/>
      <c r="L1660" s="16"/>
      <c r="N1660" s="1"/>
      <c r="O1660" s="18"/>
      <c r="P1660" s="16"/>
      <c r="Q1660" s="16"/>
      <c r="R1660" s="16"/>
      <c r="S1660" s="16"/>
    </row>
    <row r="1661" spans="1:19" ht="13.2" hidden="1" x14ac:dyDescent="0.25">
      <c r="A1661" s="9"/>
      <c r="C1661" s="16"/>
      <c r="D1661" s="16"/>
      <c r="E1661" s="16"/>
      <c r="F1661" s="18"/>
      <c r="G1661" s="16"/>
      <c r="H1661" s="19"/>
      <c r="I1661" s="20"/>
      <c r="J1661" s="20"/>
      <c r="K1661" s="20"/>
      <c r="L1661" s="16"/>
      <c r="N1661" s="1"/>
      <c r="O1661" s="18"/>
      <c r="P1661" s="16"/>
      <c r="Q1661" s="16"/>
      <c r="R1661" s="16"/>
      <c r="S1661" s="16"/>
    </row>
    <row r="1662" spans="1:19" ht="13.2" hidden="1" x14ac:dyDescent="0.25">
      <c r="A1662" s="9"/>
      <c r="C1662" s="16"/>
      <c r="D1662" s="16"/>
      <c r="E1662" s="16"/>
      <c r="F1662" s="18"/>
      <c r="G1662" s="16"/>
      <c r="H1662" s="19"/>
      <c r="I1662" s="20"/>
      <c r="J1662" s="20"/>
      <c r="K1662" s="20"/>
      <c r="L1662" s="16"/>
      <c r="N1662" s="1"/>
      <c r="O1662" s="18"/>
      <c r="P1662" s="16"/>
      <c r="Q1662" s="16"/>
      <c r="R1662" s="16"/>
      <c r="S1662" s="16"/>
    </row>
    <row r="1663" spans="1:19" ht="13.2" hidden="1" x14ac:dyDescent="0.25">
      <c r="A1663" s="9"/>
      <c r="C1663" s="16"/>
      <c r="D1663" s="16"/>
      <c r="E1663" s="16"/>
      <c r="F1663" s="18"/>
      <c r="G1663" s="16"/>
      <c r="H1663" s="19"/>
      <c r="I1663" s="20"/>
      <c r="J1663" s="20"/>
      <c r="K1663" s="20"/>
      <c r="L1663" s="16"/>
      <c r="N1663" s="1"/>
      <c r="O1663" s="18"/>
      <c r="P1663" s="16"/>
      <c r="Q1663" s="16"/>
      <c r="R1663" s="16"/>
      <c r="S1663" s="16"/>
    </row>
    <row r="1664" spans="1:19" ht="13.2" hidden="1" x14ac:dyDescent="0.25">
      <c r="A1664" s="9"/>
      <c r="C1664" s="16"/>
      <c r="D1664" s="16"/>
      <c r="E1664" s="16"/>
      <c r="F1664" s="18"/>
      <c r="G1664" s="16"/>
      <c r="H1664" s="19"/>
      <c r="I1664" s="20"/>
      <c r="J1664" s="20"/>
      <c r="K1664" s="20"/>
      <c r="L1664" s="16"/>
      <c r="N1664" s="1"/>
      <c r="O1664" s="18"/>
      <c r="P1664" s="16"/>
      <c r="Q1664" s="16"/>
      <c r="R1664" s="16"/>
      <c r="S1664" s="16"/>
    </row>
    <row r="1665" spans="1:19" ht="13.2" hidden="1" x14ac:dyDescent="0.25">
      <c r="A1665" s="9"/>
      <c r="C1665" s="16"/>
      <c r="D1665" s="16"/>
      <c r="E1665" s="16"/>
      <c r="F1665" s="18"/>
      <c r="G1665" s="16"/>
      <c r="H1665" s="19"/>
      <c r="I1665" s="20"/>
      <c r="J1665" s="20"/>
      <c r="K1665" s="20"/>
      <c r="L1665" s="16"/>
      <c r="N1665" s="1"/>
      <c r="O1665" s="18"/>
      <c r="P1665" s="16"/>
      <c r="Q1665" s="16"/>
      <c r="R1665" s="16"/>
      <c r="S1665" s="16"/>
    </row>
    <row r="1666" spans="1:19" ht="13.2" hidden="1" x14ac:dyDescent="0.25">
      <c r="A1666" s="9"/>
      <c r="C1666" s="16"/>
      <c r="D1666" s="16"/>
      <c r="E1666" s="16"/>
      <c r="F1666" s="18"/>
      <c r="G1666" s="16"/>
      <c r="H1666" s="19"/>
      <c r="I1666" s="20"/>
      <c r="J1666" s="20"/>
      <c r="K1666" s="20"/>
      <c r="L1666" s="16"/>
      <c r="N1666" s="1"/>
      <c r="O1666" s="18"/>
      <c r="P1666" s="16"/>
      <c r="Q1666" s="16"/>
      <c r="R1666" s="16"/>
      <c r="S1666" s="16"/>
    </row>
    <row r="1667" spans="1:19" ht="13.2" hidden="1" x14ac:dyDescent="0.25">
      <c r="A1667" s="9"/>
      <c r="C1667" s="16"/>
      <c r="D1667" s="16"/>
      <c r="E1667" s="16"/>
      <c r="F1667" s="18"/>
      <c r="G1667" s="16"/>
      <c r="H1667" s="19"/>
      <c r="I1667" s="20"/>
      <c r="J1667" s="20"/>
      <c r="K1667" s="20"/>
      <c r="L1667" s="16"/>
      <c r="N1667" s="1"/>
      <c r="O1667" s="18"/>
      <c r="P1667" s="16"/>
      <c r="Q1667" s="16"/>
      <c r="R1667" s="16"/>
      <c r="S1667" s="16"/>
    </row>
    <row r="1668" spans="1:19" ht="13.2" hidden="1" x14ac:dyDescent="0.25">
      <c r="A1668" s="9"/>
      <c r="C1668" s="16"/>
      <c r="D1668" s="16"/>
      <c r="E1668" s="16"/>
      <c r="F1668" s="18"/>
      <c r="G1668" s="16"/>
      <c r="H1668" s="19"/>
      <c r="I1668" s="20"/>
      <c r="J1668" s="20"/>
      <c r="K1668" s="20"/>
      <c r="L1668" s="16"/>
      <c r="N1668" s="1"/>
      <c r="O1668" s="18"/>
      <c r="P1668" s="16"/>
      <c r="Q1668" s="16"/>
      <c r="R1668" s="16"/>
      <c r="S1668" s="16"/>
    </row>
    <row r="1669" spans="1:19" ht="13.2" hidden="1" x14ac:dyDescent="0.25">
      <c r="A1669" s="9"/>
      <c r="C1669" s="16"/>
      <c r="D1669" s="16"/>
      <c r="E1669" s="16"/>
      <c r="F1669" s="18"/>
      <c r="G1669" s="16"/>
      <c r="H1669" s="19"/>
      <c r="I1669" s="20"/>
      <c r="J1669" s="20"/>
      <c r="K1669" s="20"/>
      <c r="L1669" s="16"/>
      <c r="N1669" s="1"/>
      <c r="O1669" s="18"/>
      <c r="P1669" s="16"/>
      <c r="Q1669" s="16"/>
      <c r="R1669" s="16"/>
      <c r="S1669" s="16"/>
    </row>
    <row r="1670" spans="1:19" ht="13.2" hidden="1" x14ac:dyDescent="0.25">
      <c r="A1670" s="9"/>
      <c r="C1670" s="16"/>
      <c r="D1670" s="16"/>
      <c r="E1670" s="16"/>
      <c r="F1670" s="18"/>
      <c r="G1670" s="16"/>
      <c r="H1670" s="19"/>
      <c r="I1670" s="20"/>
      <c r="J1670" s="20"/>
      <c r="K1670" s="20"/>
      <c r="L1670" s="16"/>
      <c r="N1670" s="1"/>
      <c r="O1670" s="18"/>
      <c r="P1670" s="16"/>
      <c r="Q1670" s="16"/>
      <c r="R1670" s="16"/>
      <c r="S1670" s="16"/>
    </row>
    <row r="1671" spans="1:19" ht="13.2" hidden="1" x14ac:dyDescent="0.25">
      <c r="A1671" s="9"/>
      <c r="C1671" s="16"/>
      <c r="D1671" s="16"/>
      <c r="E1671" s="16"/>
      <c r="F1671" s="18"/>
      <c r="G1671" s="16"/>
      <c r="H1671" s="19"/>
      <c r="I1671" s="20"/>
      <c r="J1671" s="20"/>
      <c r="K1671" s="20"/>
      <c r="L1671" s="16"/>
      <c r="N1671" s="1"/>
      <c r="O1671" s="18"/>
      <c r="P1671" s="16"/>
      <c r="Q1671" s="16"/>
      <c r="R1671" s="16"/>
      <c r="S1671" s="16"/>
    </row>
    <row r="1672" spans="1:19" ht="13.2" hidden="1" x14ac:dyDescent="0.25">
      <c r="A1672" s="9"/>
      <c r="C1672" s="16"/>
      <c r="D1672" s="16"/>
      <c r="E1672" s="16"/>
      <c r="F1672" s="18"/>
      <c r="G1672" s="16"/>
      <c r="H1672" s="19"/>
      <c r="I1672" s="20"/>
      <c r="J1672" s="20"/>
      <c r="K1672" s="20"/>
      <c r="L1672" s="16"/>
      <c r="N1672" s="1"/>
      <c r="O1672" s="18"/>
      <c r="P1672" s="16"/>
      <c r="Q1672" s="16"/>
      <c r="R1672" s="16"/>
      <c r="S1672" s="16"/>
    </row>
    <row r="1673" spans="1:19" ht="13.2" hidden="1" x14ac:dyDescent="0.25">
      <c r="A1673" s="9"/>
      <c r="C1673" s="16"/>
      <c r="D1673" s="16"/>
      <c r="E1673" s="16"/>
      <c r="F1673" s="18"/>
      <c r="G1673" s="16"/>
      <c r="H1673" s="19"/>
      <c r="I1673" s="20"/>
      <c r="J1673" s="20"/>
      <c r="K1673" s="20"/>
      <c r="L1673" s="16"/>
      <c r="N1673" s="1"/>
      <c r="O1673" s="18"/>
      <c r="P1673" s="16"/>
      <c r="Q1673" s="16"/>
      <c r="R1673" s="16"/>
      <c r="S1673" s="16"/>
    </row>
    <row r="1674" spans="1:19" ht="13.2" hidden="1" x14ac:dyDescent="0.25">
      <c r="A1674" s="9"/>
      <c r="C1674" s="16"/>
      <c r="D1674" s="16"/>
      <c r="E1674" s="16"/>
      <c r="F1674" s="18"/>
      <c r="G1674" s="16"/>
      <c r="H1674" s="19"/>
      <c r="I1674" s="20"/>
      <c r="J1674" s="20"/>
      <c r="K1674" s="20"/>
      <c r="L1674" s="16"/>
      <c r="N1674" s="1"/>
      <c r="O1674" s="18"/>
      <c r="P1674" s="16"/>
      <c r="Q1674" s="16"/>
      <c r="R1674" s="16"/>
      <c r="S1674" s="16"/>
    </row>
    <row r="1675" spans="1:19" ht="13.2" hidden="1" x14ac:dyDescent="0.25">
      <c r="A1675" s="9"/>
      <c r="C1675" s="16"/>
      <c r="D1675" s="16"/>
      <c r="E1675" s="16"/>
      <c r="F1675" s="18"/>
      <c r="G1675" s="16"/>
      <c r="H1675" s="19"/>
      <c r="I1675" s="20"/>
      <c r="J1675" s="20"/>
      <c r="K1675" s="20"/>
      <c r="L1675" s="16"/>
      <c r="N1675" s="1"/>
      <c r="O1675" s="18"/>
      <c r="P1675" s="16"/>
      <c r="Q1675" s="16"/>
      <c r="R1675" s="16"/>
      <c r="S1675" s="16"/>
    </row>
    <row r="1676" spans="1:19" ht="13.2" hidden="1" x14ac:dyDescent="0.25">
      <c r="A1676" s="9"/>
      <c r="C1676" s="16"/>
      <c r="D1676" s="16"/>
      <c r="E1676" s="16"/>
      <c r="F1676" s="18"/>
      <c r="G1676" s="16"/>
      <c r="H1676" s="19"/>
      <c r="I1676" s="20"/>
      <c r="J1676" s="20"/>
      <c r="K1676" s="20"/>
      <c r="L1676" s="16"/>
      <c r="N1676" s="1"/>
      <c r="O1676" s="18"/>
      <c r="P1676" s="16"/>
      <c r="Q1676" s="16"/>
      <c r="R1676" s="16"/>
      <c r="S1676" s="16"/>
    </row>
    <row r="1677" spans="1:19" ht="13.2" hidden="1" x14ac:dyDescent="0.25">
      <c r="A1677" s="9"/>
      <c r="C1677" s="16"/>
      <c r="D1677" s="16"/>
      <c r="E1677" s="16"/>
      <c r="F1677" s="18"/>
      <c r="G1677" s="16"/>
      <c r="H1677" s="19"/>
      <c r="I1677" s="20"/>
      <c r="J1677" s="20"/>
      <c r="K1677" s="20"/>
      <c r="L1677" s="16"/>
      <c r="N1677" s="1"/>
      <c r="O1677" s="18"/>
      <c r="P1677" s="16"/>
      <c r="Q1677" s="16"/>
      <c r="R1677" s="16"/>
      <c r="S1677" s="16"/>
    </row>
    <row r="1678" spans="1:19" ht="13.2" hidden="1" x14ac:dyDescent="0.25">
      <c r="A1678" s="9"/>
      <c r="C1678" s="16"/>
      <c r="D1678" s="16"/>
      <c r="E1678" s="16"/>
      <c r="F1678" s="18"/>
      <c r="G1678" s="16"/>
      <c r="H1678" s="19"/>
      <c r="I1678" s="20"/>
      <c r="J1678" s="20"/>
      <c r="K1678" s="20"/>
      <c r="L1678" s="16"/>
      <c r="N1678" s="1"/>
      <c r="O1678" s="18"/>
      <c r="P1678" s="16"/>
      <c r="Q1678" s="16"/>
      <c r="R1678" s="16"/>
      <c r="S1678" s="16"/>
    </row>
    <row r="1679" spans="1:19" ht="13.2" hidden="1" x14ac:dyDescent="0.25">
      <c r="A1679" s="9"/>
      <c r="C1679" s="16"/>
      <c r="D1679" s="16"/>
      <c r="E1679" s="16"/>
      <c r="F1679" s="18"/>
      <c r="G1679" s="16"/>
      <c r="H1679" s="19"/>
      <c r="I1679" s="20"/>
      <c r="J1679" s="20"/>
      <c r="K1679" s="20"/>
      <c r="L1679" s="16"/>
      <c r="N1679" s="1"/>
      <c r="O1679" s="18"/>
      <c r="P1679" s="16"/>
      <c r="Q1679" s="16"/>
      <c r="R1679" s="16"/>
      <c r="S1679" s="16"/>
    </row>
    <row r="1680" spans="1:19" ht="13.2" hidden="1" x14ac:dyDescent="0.25">
      <c r="A1680" s="9"/>
      <c r="C1680" s="16"/>
      <c r="D1680" s="16"/>
      <c r="E1680" s="16"/>
      <c r="F1680" s="18"/>
      <c r="G1680" s="16"/>
      <c r="H1680" s="19"/>
      <c r="I1680" s="20"/>
      <c r="J1680" s="20"/>
      <c r="K1680" s="20"/>
      <c r="L1680" s="16"/>
      <c r="N1680" s="1"/>
      <c r="O1680" s="18"/>
      <c r="P1680" s="16"/>
      <c r="Q1680" s="16"/>
      <c r="R1680" s="16"/>
      <c r="S1680" s="16"/>
    </row>
    <row r="1681" spans="1:19" ht="13.2" hidden="1" x14ac:dyDescent="0.25">
      <c r="A1681" s="9"/>
      <c r="C1681" s="16"/>
      <c r="D1681" s="16"/>
      <c r="E1681" s="16"/>
      <c r="F1681" s="18"/>
      <c r="G1681" s="16"/>
      <c r="H1681" s="19"/>
      <c r="I1681" s="20"/>
      <c r="J1681" s="20"/>
      <c r="K1681" s="20"/>
      <c r="L1681" s="16"/>
      <c r="N1681" s="1"/>
      <c r="O1681" s="18"/>
      <c r="P1681" s="16"/>
      <c r="Q1681" s="16"/>
      <c r="R1681" s="16"/>
      <c r="S1681" s="16"/>
    </row>
    <row r="1682" spans="1:19" ht="13.2" hidden="1" x14ac:dyDescent="0.25">
      <c r="A1682" s="9"/>
      <c r="C1682" s="16"/>
      <c r="D1682" s="16"/>
      <c r="E1682" s="16"/>
      <c r="F1682" s="18"/>
      <c r="G1682" s="16"/>
      <c r="H1682" s="19"/>
      <c r="I1682" s="20"/>
      <c r="J1682" s="20"/>
      <c r="K1682" s="20"/>
      <c r="L1682" s="16"/>
      <c r="N1682" s="1"/>
      <c r="O1682" s="18"/>
      <c r="P1682" s="16"/>
      <c r="Q1682" s="16"/>
      <c r="R1682" s="16"/>
      <c r="S1682" s="16"/>
    </row>
    <row r="1683" spans="1:19" ht="13.2" hidden="1" x14ac:dyDescent="0.25">
      <c r="A1683" s="9"/>
      <c r="C1683" s="16"/>
      <c r="D1683" s="16"/>
      <c r="E1683" s="16"/>
      <c r="F1683" s="18"/>
      <c r="G1683" s="16"/>
      <c r="H1683" s="19"/>
      <c r="I1683" s="20"/>
      <c r="J1683" s="20"/>
      <c r="K1683" s="20"/>
      <c r="L1683" s="16"/>
      <c r="N1683" s="1"/>
      <c r="O1683" s="18"/>
      <c r="P1683" s="16"/>
      <c r="Q1683" s="16"/>
      <c r="R1683" s="16"/>
      <c r="S1683" s="16"/>
    </row>
    <row r="1684" spans="1:19" ht="13.2" hidden="1" x14ac:dyDescent="0.25">
      <c r="A1684" s="9"/>
      <c r="C1684" s="16"/>
      <c r="D1684" s="16"/>
      <c r="E1684" s="16"/>
      <c r="F1684" s="18"/>
      <c r="G1684" s="16"/>
      <c r="H1684" s="19"/>
      <c r="I1684" s="20"/>
      <c r="J1684" s="20"/>
      <c r="K1684" s="20"/>
      <c r="L1684" s="16"/>
      <c r="N1684" s="1"/>
      <c r="O1684" s="18"/>
      <c r="P1684" s="16"/>
      <c r="Q1684" s="16"/>
      <c r="R1684" s="16"/>
      <c r="S1684" s="16"/>
    </row>
    <row r="1685" spans="1:19" ht="13.2" hidden="1" x14ac:dyDescent="0.25">
      <c r="A1685" s="9"/>
      <c r="C1685" s="16"/>
      <c r="D1685" s="16"/>
      <c r="E1685" s="16"/>
      <c r="F1685" s="18"/>
      <c r="G1685" s="16"/>
      <c r="H1685" s="19"/>
      <c r="I1685" s="20"/>
      <c r="J1685" s="20"/>
      <c r="K1685" s="20"/>
      <c r="L1685" s="16"/>
      <c r="N1685" s="1"/>
      <c r="O1685" s="18"/>
      <c r="P1685" s="16"/>
      <c r="Q1685" s="16"/>
      <c r="R1685" s="16"/>
      <c r="S1685" s="16"/>
    </row>
    <row r="1686" spans="1:19" ht="13.2" hidden="1" x14ac:dyDescent="0.25">
      <c r="A1686" s="9"/>
      <c r="C1686" s="16"/>
      <c r="D1686" s="16"/>
      <c r="E1686" s="16"/>
      <c r="F1686" s="18"/>
      <c r="G1686" s="16"/>
      <c r="H1686" s="19"/>
      <c r="I1686" s="20"/>
      <c r="J1686" s="20"/>
      <c r="K1686" s="20"/>
      <c r="L1686" s="16"/>
      <c r="N1686" s="1"/>
      <c r="O1686" s="18"/>
      <c r="P1686" s="16"/>
      <c r="Q1686" s="16"/>
      <c r="R1686" s="16"/>
      <c r="S1686" s="16"/>
    </row>
    <row r="1687" spans="1:19" ht="13.2" hidden="1" x14ac:dyDescent="0.25">
      <c r="A1687" s="9"/>
      <c r="C1687" s="16"/>
      <c r="D1687" s="16"/>
      <c r="E1687" s="16"/>
      <c r="F1687" s="18"/>
      <c r="G1687" s="16"/>
      <c r="H1687" s="19"/>
      <c r="I1687" s="20"/>
      <c r="J1687" s="20"/>
      <c r="K1687" s="20"/>
      <c r="L1687" s="16"/>
      <c r="N1687" s="1"/>
      <c r="O1687" s="18"/>
      <c r="P1687" s="16"/>
      <c r="Q1687" s="16"/>
      <c r="R1687" s="16"/>
      <c r="S1687" s="16"/>
    </row>
    <row r="1688" spans="1:19" ht="13.2" hidden="1" x14ac:dyDescent="0.25">
      <c r="A1688" s="9"/>
      <c r="C1688" s="16"/>
      <c r="D1688" s="16"/>
      <c r="E1688" s="16"/>
      <c r="F1688" s="18"/>
      <c r="G1688" s="16"/>
      <c r="H1688" s="19"/>
      <c r="I1688" s="20"/>
      <c r="J1688" s="20"/>
      <c r="K1688" s="20"/>
      <c r="L1688" s="16"/>
      <c r="N1688" s="1"/>
      <c r="O1688" s="18"/>
      <c r="P1688" s="16"/>
      <c r="Q1688" s="16"/>
      <c r="R1688" s="16"/>
      <c r="S1688" s="16"/>
    </row>
    <row r="1689" spans="1:19" ht="13.2" hidden="1" x14ac:dyDescent="0.25">
      <c r="A1689" s="9"/>
      <c r="C1689" s="16"/>
      <c r="D1689" s="16"/>
      <c r="E1689" s="16"/>
      <c r="F1689" s="18"/>
      <c r="G1689" s="16"/>
      <c r="H1689" s="19"/>
      <c r="I1689" s="20"/>
      <c r="J1689" s="20"/>
      <c r="K1689" s="20"/>
      <c r="L1689" s="16"/>
      <c r="N1689" s="1"/>
      <c r="O1689" s="18"/>
      <c r="P1689" s="16"/>
      <c r="Q1689" s="16"/>
      <c r="R1689" s="16"/>
      <c r="S1689" s="16"/>
    </row>
    <row r="1690" spans="1:19" ht="13.2" hidden="1" x14ac:dyDescent="0.25">
      <c r="A1690" s="9"/>
      <c r="C1690" s="16"/>
      <c r="D1690" s="16"/>
      <c r="E1690" s="16"/>
      <c r="F1690" s="18"/>
      <c r="G1690" s="16"/>
      <c r="H1690" s="19"/>
      <c r="I1690" s="20"/>
      <c r="J1690" s="20"/>
      <c r="K1690" s="20"/>
      <c r="L1690" s="16"/>
      <c r="N1690" s="1"/>
      <c r="O1690" s="18"/>
      <c r="P1690" s="16"/>
      <c r="Q1690" s="16"/>
      <c r="R1690" s="16"/>
      <c r="S1690" s="16"/>
    </row>
    <row r="1691" spans="1:19" ht="13.2" hidden="1" x14ac:dyDescent="0.25">
      <c r="A1691" s="9"/>
      <c r="C1691" s="16"/>
      <c r="D1691" s="16"/>
      <c r="E1691" s="16"/>
      <c r="F1691" s="18"/>
      <c r="G1691" s="16"/>
      <c r="H1691" s="19"/>
      <c r="I1691" s="20"/>
      <c r="J1691" s="20"/>
      <c r="K1691" s="20"/>
      <c r="L1691" s="16"/>
      <c r="N1691" s="1"/>
      <c r="O1691" s="18"/>
      <c r="P1691" s="16"/>
      <c r="Q1691" s="16"/>
      <c r="R1691" s="16"/>
      <c r="S1691" s="16"/>
    </row>
    <row r="1692" spans="1:19" ht="13.2" hidden="1" x14ac:dyDescent="0.25">
      <c r="A1692" s="9"/>
      <c r="C1692" s="16"/>
      <c r="D1692" s="16"/>
      <c r="E1692" s="16"/>
      <c r="F1692" s="18"/>
      <c r="G1692" s="16"/>
      <c r="H1692" s="19"/>
      <c r="I1692" s="20"/>
      <c r="J1692" s="20"/>
      <c r="K1692" s="20"/>
      <c r="L1692" s="16"/>
      <c r="N1692" s="1"/>
      <c r="O1692" s="18"/>
      <c r="P1692" s="16"/>
      <c r="Q1692" s="16"/>
      <c r="R1692" s="16"/>
      <c r="S1692" s="16"/>
    </row>
    <row r="1693" spans="1:19" ht="13.2" hidden="1" x14ac:dyDescent="0.25">
      <c r="A1693" s="9"/>
      <c r="C1693" s="16"/>
      <c r="D1693" s="16"/>
      <c r="E1693" s="16"/>
      <c r="F1693" s="18"/>
      <c r="G1693" s="16"/>
      <c r="H1693" s="19"/>
      <c r="I1693" s="20"/>
      <c r="J1693" s="20"/>
      <c r="K1693" s="20"/>
      <c r="L1693" s="16"/>
      <c r="N1693" s="1"/>
      <c r="O1693" s="18"/>
      <c r="P1693" s="16"/>
      <c r="Q1693" s="16"/>
      <c r="R1693" s="16"/>
      <c r="S1693" s="16"/>
    </row>
    <row r="1694" spans="1:19" ht="13.2" hidden="1" x14ac:dyDescent="0.25">
      <c r="A1694" s="9"/>
      <c r="C1694" s="16"/>
      <c r="D1694" s="16"/>
      <c r="E1694" s="16"/>
      <c r="F1694" s="18"/>
      <c r="G1694" s="16"/>
      <c r="H1694" s="19"/>
      <c r="I1694" s="20"/>
      <c r="J1694" s="20"/>
      <c r="K1694" s="20"/>
      <c r="L1694" s="16"/>
      <c r="N1694" s="1"/>
      <c r="O1694" s="18"/>
      <c r="P1694" s="16"/>
      <c r="Q1694" s="16"/>
      <c r="R1694" s="16"/>
      <c r="S1694" s="16"/>
    </row>
    <row r="1695" spans="1:19" ht="13.2" hidden="1" x14ac:dyDescent="0.25">
      <c r="A1695" s="9"/>
      <c r="C1695" s="16"/>
      <c r="D1695" s="16"/>
      <c r="E1695" s="16"/>
      <c r="F1695" s="18"/>
      <c r="G1695" s="16"/>
      <c r="H1695" s="19"/>
      <c r="I1695" s="20"/>
      <c r="J1695" s="20"/>
      <c r="K1695" s="20"/>
      <c r="L1695" s="16"/>
      <c r="N1695" s="1"/>
      <c r="O1695" s="18"/>
      <c r="P1695" s="16"/>
      <c r="Q1695" s="16"/>
      <c r="R1695" s="16"/>
      <c r="S1695" s="16"/>
    </row>
    <row r="1696" spans="1:19" ht="13.2" hidden="1" x14ac:dyDescent="0.25">
      <c r="A1696" s="9"/>
      <c r="C1696" s="16"/>
      <c r="D1696" s="16"/>
      <c r="E1696" s="16"/>
      <c r="F1696" s="18"/>
      <c r="G1696" s="16"/>
      <c r="H1696" s="19"/>
      <c r="I1696" s="20"/>
      <c r="J1696" s="20"/>
      <c r="K1696" s="20"/>
      <c r="L1696" s="16"/>
      <c r="N1696" s="1"/>
      <c r="O1696" s="18"/>
      <c r="P1696" s="16"/>
      <c r="Q1696" s="16"/>
      <c r="R1696" s="16"/>
      <c r="S1696" s="16"/>
    </row>
    <row r="1697" spans="1:19" ht="13.2" hidden="1" x14ac:dyDescent="0.25">
      <c r="A1697" s="9"/>
      <c r="C1697" s="16"/>
      <c r="D1697" s="16"/>
      <c r="E1697" s="16"/>
      <c r="F1697" s="18"/>
      <c r="G1697" s="16"/>
      <c r="H1697" s="19"/>
      <c r="I1697" s="20"/>
      <c r="J1697" s="20"/>
      <c r="K1697" s="20"/>
      <c r="L1697" s="16"/>
      <c r="N1697" s="1"/>
      <c r="O1697" s="18"/>
      <c r="P1697" s="16"/>
      <c r="Q1697" s="16"/>
      <c r="R1697" s="16"/>
      <c r="S1697" s="16"/>
    </row>
    <row r="1698" spans="1:19" ht="13.2" hidden="1" x14ac:dyDescent="0.25">
      <c r="A1698" s="9"/>
      <c r="C1698" s="16"/>
      <c r="D1698" s="16"/>
      <c r="E1698" s="16"/>
      <c r="F1698" s="18"/>
      <c r="G1698" s="16"/>
      <c r="H1698" s="19"/>
      <c r="I1698" s="20"/>
      <c r="J1698" s="20"/>
      <c r="K1698" s="20"/>
      <c r="L1698" s="16"/>
      <c r="N1698" s="1"/>
      <c r="O1698" s="18"/>
      <c r="P1698" s="16"/>
      <c r="Q1698" s="16"/>
      <c r="R1698" s="16"/>
      <c r="S1698" s="16"/>
    </row>
    <row r="1699" spans="1:19" ht="13.2" hidden="1" x14ac:dyDescent="0.25">
      <c r="A1699" s="9"/>
      <c r="C1699" s="16"/>
      <c r="D1699" s="16"/>
      <c r="E1699" s="16"/>
      <c r="F1699" s="18"/>
      <c r="G1699" s="16"/>
      <c r="H1699" s="19"/>
      <c r="I1699" s="20"/>
      <c r="J1699" s="20"/>
      <c r="K1699" s="20"/>
      <c r="L1699" s="16"/>
      <c r="N1699" s="1"/>
      <c r="O1699" s="18"/>
      <c r="P1699" s="16"/>
      <c r="Q1699" s="16"/>
      <c r="R1699" s="16"/>
      <c r="S1699" s="16"/>
    </row>
    <row r="1700" spans="1:19" ht="13.2" hidden="1" x14ac:dyDescent="0.25">
      <c r="A1700" s="9"/>
      <c r="C1700" s="16"/>
      <c r="D1700" s="16"/>
      <c r="E1700" s="16"/>
      <c r="F1700" s="18"/>
      <c r="G1700" s="16"/>
      <c r="H1700" s="19"/>
      <c r="I1700" s="20"/>
      <c r="J1700" s="20"/>
      <c r="K1700" s="20"/>
      <c r="L1700" s="16"/>
      <c r="N1700" s="1"/>
      <c r="O1700" s="18"/>
      <c r="P1700" s="16"/>
      <c r="Q1700" s="16"/>
      <c r="R1700" s="16"/>
      <c r="S1700" s="16"/>
    </row>
    <row r="1701" spans="1:19" ht="13.2" hidden="1" x14ac:dyDescent="0.25">
      <c r="A1701" s="9"/>
      <c r="C1701" s="16"/>
      <c r="D1701" s="16"/>
      <c r="E1701" s="16"/>
      <c r="F1701" s="18"/>
      <c r="G1701" s="16"/>
      <c r="H1701" s="19"/>
      <c r="I1701" s="20"/>
      <c r="J1701" s="20"/>
      <c r="K1701" s="20"/>
      <c r="L1701" s="16"/>
      <c r="N1701" s="1"/>
      <c r="O1701" s="18"/>
      <c r="P1701" s="16"/>
      <c r="Q1701" s="16"/>
      <c r="R1701" s="16"/>
      <c r="S1701" s="16"/>
    </row>
    <row r="1702" spans="1:19" ht="13.2" hidden="1" x14ac:dyDescent="0.25">
      <c r="A1702" s="9"/>
      <c r="C1702" s="16"/>
      <c r="D1702" s="16"/>
      <c r="E1702" s="16"/>
      <c r="F1702" s="18"/>
      <c r="G1702" s="16"/>
      <c r="H1702" s="19"/>
      <c r="I1702" s="20"/>
      <c r="J1702" s="20"/>
      <c r="K1702" s="20"/>
      <c r="L1702" s="16"/>
      <c r="N1702" s="1"/>
      <c r="O1702" s="18"/>
      <c r="P1702" s="16"/>
      <c r="Q1702" s="16"/>
      <c r="R1702" s="16"/>
      <c r="S1702" s="16"/>
    </row>
    <row r="1703" spans="1:19" ht="13.2" hidden="1" x14ac:dyDescent="0.25">
      <c r="A1703" s="9"/>
      <c r="C1703" s="16"/>
      <c r="D1703" s="16"/>
      <c r="E1703" s="16"/>
      <c r="F1703" s="18"/>
      <c r="G1703" s="16"/>
      <c r="H1703" s="19"/>
      <c r="I1703" s="20"/>
      <c r="J1703" s="20"/>
      <c r="K1703" s="20"/>
      <c r="L1703" s="16"/>
      <c r="N1703" s="1"/>
      <c r="O1703" s="18"/>
      <c r="P1703" s="16"/>
      <c r="Q1703" s="16"/>
      <c r="R1703" s="16"/>
      <c r="S1703" s="16"/>
    </row>
    <row r="1704" spans="1:19" ht="13.2" hidden="1" x14ac:dyDescent="0.25">
      <c r="A1704" s="9"/>
      <c r="C1704" s="16"/>
      <c r="D1704" s="16"/>
      <c r="E1704" s="16"/>
      <c r="F1704" s="18"/>
      <c r="G1704" s="16"/>
      <c r="H1704" s="19"/>
      <c r="I1704" s="20"/>
      <c r="J1704" s="20"/>
      <c r="K1704" s="20"/>
      <c r="L1704" s="16"/>
      <c r="N1704" s="1"/>
      <c r="O1704" s="18"/>
      <c r="P1704" s="16"/>
      <c r="Q1704" s="16"/>
      <c r="R1704" s="16"/>
      <c r="S1704" s="16"/>
    </row>
    <row r="1705" spans="1:19" ht="13.2" hidden="1" x14ac:dyDescent="0.25">
      <c r="A1705" s="9"/>
      <c r="C1705" s="16"/>
      <c r="D1705" s="16"/>
      <c r="E1705" s="16"/>
      <c r="F1705" s="18"/>
      <c r="G1705" s="16"/>
      <c r="H1705" s="19"/>
      <c r="I1705" s="20"/>
      <c r="J1705" s="20"/>
      <c r="K1705" s="20"/>
      <c r="L1705" s="16"/>
      <c r="N1705" s="1"/>
      <c r="O1705" s="18"/>
      <c r="P1705" s="16"/>
      <c r="Q1705" s="16"/>
      <c r="R1705" s="16"/>
      <c r="S1705" s="16"/>
    </row>
    <row r="1706" spans="1:19" ht="13.2" hidden="1" x14ac:dyDescent="0.25">
      <c r="A1706" s="9"/>
      <c r="C1706" s="16"/>
      <c r="D1706" s="16"/>
      <c r="E1706" s="16"/>
      <c r="F1706" s="18"/>
      <c r="G1706" s="16"/>
      <c r="H1706" s="19"/>
      <c r="I1706" s="20"/>
      <c r="J1706" s="20"/>
      <c r="K1706" s="20"/>
      <c r="L1706" s="16"/>
      <c r="N1706" s="1"/>
      <c r="O1706" s="18"/>
      <c r="P1706" s="16"/>
      <c r="Q1706" s="16"/>
      <c r="R1706" s="16"/>
      <c r="S1706" s="16"/>
    </row>
    <row r="1707" spans="1:19" ht="13.2" hidden="1" x14ac:dyDescent="0.25">
      <c r="A1707" s="9"/>
      <c r="C1707" s="16"/>
      <c r="D1707" s="16"/>
      <c r="E1707" s="16"/>
      <c r="F1707" s="18"/>
      <c r="G1707" s="16"/>
      <c r="H1707" s="19"/>
      <c r="I1707" s="20"/>
      <c r="J1707" s="20"/>
      <c r="K1707" s="20"/>
      <c r="L1707" s="16"/>
      <c r="N1707" s="1"/>
      <c r="O1707" s="18"/>
      <c r="P1707" s="16"/>
      <c r="Q1707" s="16"/>
      <c r="R1707" s="16"/>
      <c r="S1707" s="16"/>
    </row>
    <row r="1708" spans="1:19" ht="13.2" hidden="1" x14ac:dyDescent="0.25">
      <c r="A1708" s="9"/>
      <c r="C1708" s="16"/>
      <c r="D1708" s="16"/>
      <c r="E1708" s="16"/>
      <c r="F1708" s="18"/>
      <c r="G1708" s="16"/>
      <c r="H1708" s="19"/>
      <c r="I1708" s="20"/>
      <c r="J1708" s="20"/>
      <c r="K1708" s="20"/>
      <c r="L1708" s="16"/>
      <c r="N1708" s="1"/>
      <c r="O1708" s="18"/>
      <c r="P1708" s="16"/>
      <c r="Q1708" s="16"/>
      <c r="R1708" s="16"/>
      <c r="S1708" s="16"/>
    </row>
    <row r="1709" spans="1:19" ht="13.2" hidden="1" x14ac:dyDescent="0.25">
      <c r="A1709" s="9"/>
      <c r="C1709" s="16"/>
      <c r="D1709" s="16"/>
      <c r="E1709" s="16"/>
      <c r="F1709" s="18"/>
      <c r="G1709" s="16"/>
      <c r="H1709" s="19"/>
      <c r="I1709" s="20"/>
      <c r="J1709" s="20"/>
      <c r="K1709" s="20"/>
      <c r="L1709" s="16"/>
      <c r="N1709" s="1"/>
      <c r="O1709" s="18"/>
      <c r="P1709" s="16"/>
      <c r="Q1709" s="16"/>
      <c r="R1709" s="16"/>
      <c r="S1709" s="16"/>
    </row>
    <row r="1710" spans="1:19" ht="13.2" hidden="1" x14ac:dyDescent="0.25">
      <c r="A1710" s="9"/>
      <c r="C1710" s="16"/>
      <c r="D1710" s="16"/>
      <c r="E1710" s="16"/>
      <c r="F1710" s="18"/>
      <c r="G1710" s="16"/>
      <c r="H1710" s="19"/>
      <c r="I1710" s="20"/>
      <c r="J1710" s="20"/>
      <c r="K1710" s="20"/>
      <c r="L1710" s="16"/>
      <c r="N1710" s="1"/>
      <c r="O1710" s="18"/>
      <c r="P1710" s="16"/>
      <c r="Q1710" s="16"/>
      <c r="R1710" s="16"/>
      <c r="S1710" s="16"/>
    </row>
    <row r="1711" spans="1:19" ht="13.2" hidden="1" x14ac:dyDescent="0.25">
      <c r="A1711" s="9"/>
      <c r="C1711" s="16"/>
      <c r="D1711" s="16"/>
      <c r="E1711" s="16"/>
      <c r="F1711" s="18"/>
      <c r="G1711" s="16"/>
      <c r="H1711" s="19"/>
      <c r="I1711" s="20"/>
      <c r="J1711" s="20"/>
      <c r="K1711" s="20"/>
      <c r="L1711" s="16"/>
      <c r="N1711" s="1"/>
      <c r="O1711" s="18"/>
      <c r="P1711" s="16"/>
      <c r="Q1711" s="16"/>
      <c r="R1711" s="16"/>
      <c r="S1711" s="16"/>
    </row>
    <row r="1712" spans="1:19" ht="13.2" hidden="1" x14ac:dyDescent="0.25">
      <c r="A1712" s="9"/>
      <c r="C1712" s="16"/>
      <c r="D1712" s="16"/>
      <c r="E1712" s="16"/>
      <c r="F1712" s="18"/>
      <c r="G1712" s="16"/>
      <c r="H1712" s="19"/>
      <c r="I1712" s="20"/>
      <c r="J1712" s="20"/>
      <c r="K1712" s="20"/>
      <c r="L1712" s="16"/>
      <c r="N1712" s="1"/>
      <c r="O1712" s="18"/>
      <c r="P1712" s="16"/>
      <c r="Q1712" s="16"/>
      <c r="R1712" s="16"/>
      <c r="S1712" s="16"/>
    </row>
    <row r="1713" spans="1:19" ht="13.2" hidden="1" x14ac:dyDescent="0.25">
      <c r="A1713" s="9"/>
      <c r="C1713" s="16"/>
      <c r="D1713" s="16"/>
      <c r="E1713" s="16"/>
      <c r="F1713" s="18"/>
      <c r="G1713" s="16"/>
      <c r="H1713" s="19"/>
      <c r="I1713" s="20"/>
      <c r="J1713" s="20"/>
      <c r="K1713" s="20"/>
      <c r="L1713" s="16"/>
      <c r="N1713" s="1"/>
      <c r="O1713" s="18"/>
      <c r="P1713" s="16"/>
      <c r="Q1713" s="16"/>
      <c r="R1713" s="16"/>
      <c r="S1713" s="16"/>
    </row>
    <row r="1714" spans="1:19" ht="13.2" hidden="1" x14ac:dyDescent="0.25">
      <c r="A1714" s="9"/>
      <c r="C1714" s="16"/>
      <c r="D1714" s="16"/>
      <c r="E1714" s="16"/>
      <c r="F1714" s="18"/>
      <c r="G1714" s="16"/>
      <c r="H1714" s="19"/>
      <c r="I1714" s="20"/>
      <c r="J1714" s="20"/>
      <c r="K1714" s="20"/>
      <c r="L1714" s="16"/>
      <c r="N1714" s="1"/>
      <c r="O1714" s="18"/>
      <c r="P1714" s="16"/>
      <c r="Q1714" s="16"/>
      <c r="R1714" s="16"/>
      <c r="S1714" s="16"/>
    </row>
    <row r="1715" spans="1:19" ht="13.2" hidden="1" x14ac:dyDescent="0.25">
      <c r="A1715" s="9"/>
      <c r="C1715" s="16"/>
      <c r="D1715" s="16"/>
      <c r="E1715" s="16"/>
      <c r="F1715" s="18"/>
      <c r="G1715" s="16"/>
      <c r="H1715" s="19"/>
      <c r="I1715" s="20"/>
      <c r="J1715" s="20"/>
      <c r="K1715" s="20"/>
      <c r="L1715" s="16"/>
      <c r="N1715" s="1"/>
      <c r="O1715" s="18"/>
      <c r="P1715" s="16"/>
      <c r="Q1715" s="16"/>
      <c r="R1715" s="16"/>
      <c r="S1715" s="16"/>
    </row>
    <row r="1716" spans="1:19" ht="13.2" hidden="1" x14ac:dyDescent="0.25">
      <c r="A1716" s="9"/>
      <c r="C1716" s="16"/>
      <c r="D1716" s="16"/>
      <c r="E1716" s="16"/>
      <c r="F1716" s="18"/>
      <c r="G1716" s="16"/>
      <c r="H1716" s="19"/>
      <c r="I1716" s="20"/>
      <c r="J1716" s="20"/>
      <c r="K1716" s="20"/>
      <c r="L1716" s="16"/>
      <c r="N1716" s="1"/>
      <c r="O1716" s="18"/>
      <c r="P1716" s="16"/>
      <c r="Q1716" s="16"/>
      <c r="R1716" s="16"/>
      <c r="S1716" s="16"/>
    </row>
    <row r="1717" spans="1:19" ht="13.2" hidden="1" x14ac:dyDescent="0.25">
      <c r="A1717" s="9"/>
      <c r="C1717" s="16"/>
      <c r="D1717" s="16"/>
      <c r="E1717" s="16"/>
      <c r="F1717" s="18"/>
      <c r="G1717" s="16"/>
      <c r="H1717" s="19"/>
      <c r="I1717" s="20"/>
      <c r="J1717" s="20"/>
      <c r="K1717" s="20"/>
      <c r="L1717" s="16"/>
      <c r="N1717" s="1"/>
      <c r="O1717" s="18"/>
      <c r="P1717" s="16"/>
      <c r="Q1717" s="16"/>
      <c r="R1717" s="16"/>
      <c r="S1717" s="16"/>
    </row>
    <row r="1718" spans="1:19" ht="13.2" hidden="1" x14ac:dyDescent="0.25">
      <c r="A1718" s="9"/>
      <c r="C1718" s="16"/>
      <c r="D1718" s="16"/>
      <c r="E1718" s="16"/>
      <c r="F1718" s="18"/>
      <c r="G1718" s="16"/>
      <c r="H1718" s="19"/>
      <c r="I1718" s="20"/>
      <c r="J1718" s="20"/>
      <c r="K1718" s="20"/>
      <c r="L1718" s="16"/>
      <c r="N1718" s="1"/>
      <c r="O1718" s="18"/>
      <c r="P1718" s="16"/>
      <c r="Q1718" s="16"/>
      <c r="R1718" s="16"/>
      <c r="S1718" s="16"/>
    </row>
    <row r="1719" spans="1:19" ht="13.2" hidden="1" x14ac:dyDescent="0.25">
      <c r="A1719" s="9"/>
      <c r="C1719" s="16"/>
      <c r="D1719" s="16"/>
      <c r="E1719" s="16"/>
      <c r="F1719" s="18"/>
      <c r="G1719" s="16"/>
      <c r="H1719" s="19"/>
      <c r="I1719" s="20"/>
      <c r="J1719" s="20"/>
      <c r="K1719" s="20"/>
      <c r="L1719" s="16"/>
      <c r="N1719" s="1"/>
      <c r="O1719" s="18"/>
      <c r="P1719" s="16"/>
      <c r="Q1719" s="16"/>
      <c r="R1719" s="16"/>
      <c r="S1719" s="16"/>
    </row>
    <row r="1720" spans="1:19" ht="13.2" hidden="1" x14ac:dyDescent="0.25">
      <c r="A1720" s="9"/>
      <c r="C1720" s="16"/>
      <c r="D1720" s="16"/>
      <c r="E1720" s="16"/>
      <c r="F1720" s="18"/>
      <c r="G1720" s="16"/>
      <c r="H1720" s="19"/>
      <c r="I1720" s="20"/>
      <c r="J1720" s="20"/>
      <c r="K1720" s="20"/>
      <c r="L1720" s="16"/>
      <c r="N1720" s="1"/>
      <c r="O1720" s="18"/>
      <c r="P1720" s="16"/>
      <c r="Q1720" s="16"/>
      <c r="R1720" s="16"/>
      <c r="S1720" s="16"/>
    </row>
    <row r="1721" spans="1:19" ht="13.2" hidden="1" x14ac:dyDescent="0.25">
      <c r="A1721" s="9"/>
      <c r="C1721" s="16"/>
      <c r="D1721" s="16"/>
      <c r="E1721" s="16"/>
      <c r="F1721" s="18"/>
      <c r="G1721" s="16"/>
      <c r="H1721" s="19"/>
      <c r="I1721" s="20"/>
      <c r="J1721" s="20"/>
      <c r="K1721" s="20"/>
      <c r="L1721" s="16"/>
      <c r="N1721" s="1"/>
      <c r="O1721" s="18"/>
      <c r="P1721" s="16"/>
      <c r="Q1721" s="16"/>
      <c r="R1721" s="16"/>
      <c r="S1721" s="16"/>
    </row>
    <row r="1722" spans="1:19" ht="13.2" hidden="1" x14ac:dyDescent="0.25">
      <c r="A1722" s="9"/>
      <c r="C1722" s="16"/>
      <c r="D1722" s="16"/>
      <c r="E1722" s="16"/>
      <c r="F1722" s="18"/>
      <c r="G1722" s="16"/>
      <c r="H1722" s="19"/>
      <c r="I1722" s="20"/>
      <c r="J1722" s="20"/>
      <c r="K1722" s="20"/>
      <c r="L1722" s="16"/>
      <c r="N1722" s="1"/>
      <c r="O1722" s="18"/>
      <c r="P1722" s="16"/>
      <c r="Q1722" s="16"/>
      <c r="R1722" s="16"/>
      <c r="S1722" s="16"/>
    </row>
    <row r="1723" spans="1:19" ht="13.2" hidden="1" x14ac:dyDescent="0.25">
      <c r="A1723" s="9"/>
      <c r="C1723" s="16"/>
      <c r="D1723" s="16"/>
      <c r="E1723" s="16"/>
      <c r="F1723" s="18"/>
      <c r="G1723" s="16"/>
      <c r="H1723" s="19"/>
      <c r="I1723" s="20"/>
      <c r="J1723" s="20"/>
      <c r="K1723" s="20"/>
      <c r="L1723" s="16"/>
      <c r="N1723" s="1"/>
      <c r="O1723" s="18"/>
      <c r="P1723" s="16"/>
      <c r="Q1723" s="16"/>
      <c r="R1723" s="16"/>
      <c r="S1723" s="16"/>
    </row>
    <row r="1724" spans="1:19" ht="13.2" hidden="1" x14ac:dyDescent="0.25">
      <c r="A1724" s="9"/>
      <c r="C1724" s="16"/>
      <c r="D1724" s="16"/>
      <c r="E1724" s="16"/>
      <c r="F1724" s="18"/>
      <c r="G1724" s="16"/>
      <c r="H1724" s="19"/>
      <c r="I1724" s="20"/>
      <c r="J1724" s="20"/>
      <c r="K1724" s="20"/>
      <c r="L1724" s="16"/>
      <c r="N1724" s="1"/>
      <c r="O1724" s="18"/>
      <c r="P1724" s="16"/>
      <c r="Q1724" s="16"/>
      <c r="R1724" s="16"/>
      <c r="S1724" s="16"/>
    </row>
    <row r="1725" spans="1:19" ht="13.2" hidden="1" x14ac:dyDescent="0.25">
      <c r="A1725" s="9"/>
      <c r="C1725" s="16"/>
      <c r="D1725" s="16"/>
      <c r="E1725" s="16"/>
      <c r="F1725" s="18"/>
      <c r="G1725" s="16"/>
      <c r="H1725" s="19"/>
      <c r="I1725" s="20"/>
      <c r="J1725" s="20"/>
      <c r="K1725" s="20"/>
      <c r="L1725" s="16"/>
      <c r="N1725" s="1"/>
      <c r="O1725" s="18"/>
      <c r="P1725" s="16"/>
      <c r="Q1725" s="16"/>
      <c r="R1725" s="16"/>
      <c r="S1725" s="16"/>
    </row>
    <row r="1726" spans="1:19" ht="13.2" hidden="1" x14ac:dyDescent="0.25">
      <c r="A1726" s="9"/>
      <c r="C1726" s="16"/>
      <c r="D1726" s="16"/>
      <c r="E1726" s="16"/>
      <c r="F1726" s="18"/>
      <c r="G1726" s="16"/>
      <c r="H1726" s="19"/>
      <c r="I1726" s="20"/>
      <c r="J1726" s="20"/>
      <c r="K1726" s="20"/>
      <c r="L1726" s="16"/>
      <c r="N1726" s="1"/>
      <c r="O1726" s="18"/>
      <c r="P1726" s="16"/>
      <c r="Q1726" s="16"/>
      <c r="R1726" s="16"/>
      <c r="S1726" s="16"/>
    </row>
    <row r="1727" spans="1:19" ht="13.2" hidden="1" x14ac:dyDescent="0.25">
      <c r="A1727" s="9"/>
      <c r="C1727" s="16"/>
      <c r="D1727" s="16"/>
      <c r="E1727" s="16"/>
      <c r="F1727" s="18"/>
      <c r="G1727" s="16"/>
      <c r="H1727" s="19"/>
      <c r="I1727" s="20"/>
      <c r="J1727" s="20"/>
      <c r="K1727" s="20"/>
      <c r="L1727" s="16"/>
      <c r="N1727" s="1"/>
      <c r="O1727" s="18"/>
      <c r="P1727" s="16"/>
      <c r="Q1727" s="16"/>
      <c r="R1727" s="16"/>
      <c r="S1727" s="16"/>
    </row>
    <row r="1728" spans="1:19" ht="13.2" hidden="1" x14ac:dyDescent="0.25">
      <c r="A1728" s="9"/>
      <c r="C1728" s="16"/>
      <c r="D1728" s="16"/>
      <c r="E1728" s="16"/>
      <c r="F1728" s="18"/>
      <c r="G1728" s="16"/>
      <c r="H1728" s="19"/>
      <c r="I1728" s="20"/>
      <c r="J1728" s="20"/>
      <c r="K1728" s="20"/>
      <c r="L1728" s="16"/>
      <c r="N1728" s="1"/>
      <c r="O1728" s="18"/>
      <c r="P1728" s="16"/>
      <c r="Q1728" s="16"/>
      <c r="R1728" s="16"/>
      <c r="S1728" s="16"/>
    </row>
    <row r="1729" spans="1:19" ht="13.2" hidden="1" x14ac:dyDescent="0.25">
      <c r="A1729" s="9"/>
      <c r="C1729" s="16"/>
      <c r="D1729" s="16"/>
      <c r="E1729" s="16"/>
      <c r="F1729" s="18"/>
      <c r="G1729" s="16"/>
      <c r="H1729" s="19"/>
      <c r="I1729" s="20"/>
      <c r="J1729" s="20"/>
      <c r="K1729" s="20"/>
      <c r="L1729" s="16"/>
      <c r="N1729" s="1"/>
      <c r="O1729" s="18"/>
      <c r="P1729" s="16"/>
      <c r="Q1729" s="16"/>
      <c r="R1729" s="16"/>
      <c r="S1729" s="16"/>
    </row>
    <row r="1730" spans="1:19" ht="13.2" hidden="1" x14ac:dyDescent="0.25">
      <c r="A1730" s="9"/>
      <c r="C1730" s="16"/>
      <c r="D1730" s="16"/>
      <c r="E1730" s="16"/>
      <c r="F1730" s="18"/>
      <c r="G1730" s="16"/>
      <c r="H1730" s="19"/>
      <c r="I1730" s="20"/>
      <c r="J1730" s="20"/>
      <c r="K1730" s="20"/>
      <c r="L1730" s="16"/>
      <c r="N1730" s="1"/>
      <c r="O1730" s="18"/>
      <c r="P1730" s="16"/>
      <c r="Q1730" s="16"/>
      <c r="R1730" s="16"/>
      <c r="S1730" s="16"/>
    </row>
    <row r="1731" spans="1:19" ht="13.2" hidden="1" x14ac:dyDescent="0.25">
      <c r="A1731" s="9"/>
      <c r="C1731" s="16"/>
      <c r="D1731" s="16"/>
      <c r="E1731" s="16"/>
      <c r="F1731" s="18"/>
      <c r="G1731" s="16"/>
      <c r="H1731" s="19"/>
      <c r="I1731" s="20"/>
      <c r="J1731" s="20"/>
      <c r="K1731" s="20"/>
      <c r="L1731" s="16"/>
      <c r="N1731" s="1"/>
      <c r="O1731" s="18"/>
      <c r="P1731" s="16"/>
      <c r="Q1731" s="16"/>
      <c r="R1731" s="16"/>
      <c r="S1731" s="16"/>
    </row>
    <row r="1732" spans="1:19" ht="13.2" hidden="1" x14ac:dyDescent="0.25">
      <c r="A1732" s="9"/>
      <c r="C1732" s="16"/>
      <c r="D1732" s="16"/>
      <c r="E1732" s="16"/>
      <c r="F1732" s="18"/>
      <c r="G1732" s="16"/>
      <c r="H1732" s="19"/>
      <c r="I1732" s="20"/>
      <c r="J1732" s="20"/>
      <c r="K1732" s="20"/>
      <c r="L1732" s="16"/>
      <c r="N1732" s="1"/>
      <c r="O1732" s="18"/>
      <c r="P1732" s="16"/>
      <c r="Q1732" s="16"/>
      <c r="R1732" s="16"/>
      <c r="S1732" s="16"/>
    </row>
    <row r="1733" spans="1:19" ht="13.2" hidden="1" x14ac:dyDescent="0.25">
      <c r="A1733" s="9"/>
      <c r="C1733" s="16"/>
      <c r="D1733" s="16"/>
      <c r="E1733" s="16"/>
      <c r="F1733" s="18"/>
      <c r="G1733" s="16"/>
      <c r="H1733" s="19"/>
      <c r="I1733" s="20"/>
      <c r="J1733" s="20"/>
      <c r="K1733" s="20"/>
      <c r="L1733" s="16"/>
      <c r="N1733" s="1"/>
      <c r="O1733" s="18"/>
      <c r="P1733" s="16"/>
      <c r="Q1733" s="16"/>
      <c r="R1733" s="16"/>
      <c r="S1733" s="16"/>
    </row>
    <row r="1734" spans="1:19" ht="13.2" hidden="1" x14ac:dyDescent="0.25">
      <c r="A1734" s="9"/>
      <c r="C1734" s="16"/>
      <c r="D1734" s="16"/>
      <c r="E1734" s="16"/>
      <c r="F1734" s="18"/>
      <c r="G1734" s="16"/>
      <c r="H1734" s="19"/>
      <c r="I1734" s="20"/>
      <c r="J1734" s="20"/>
      <c r="K1734" s="20"/>
      <c r="L1734" s="16"/>
      <c r="N1734" s="1"/>
      <c r="O1734" s="18"/>
      <c r="P1734" s="16"/>
      <c r="Q1734" s="16"/>
      <c r="R1734" s="16"/>
      <c r="S1734" s="16"/>
    </row>
    <row r="1735" spans="1:19" ht="13.2" hidden="1" x14ac:dyDescent="0.25">
      <c r="A1735" s="9"/>
      <c r="C1735" s="16"/>
      <c r="D1735" s="16"/>
      <c r="E1735" s="16"/>
      <c r="F1735" s="18"/>
      <c r="G1735" s="16"/>
      <c r="H1735" s="19"/>
      <c r="I1735" s="20"/>
      <c r="J1735" s="20"/>
      <c r="K1735" s="20"/>
      <c r="L1735" s="16"/>
      <c r="N1735" s="1"/>
      <c r="O1735" s="18"/>
      <c r="P1735" s="16"/>
      <c r="Q1735" s="16"/>
      <c r="R1735" s="16"/>
      <c r="S1735" s="16"/>
    </row>
    <row r="1736" spans="1:19" ht="13.2" hidden="1" x14ac:dyDescent="0.25">
      <c r="A1736" s="9"/>
      <c r="C1736" s="16"/>
      <c r="D1736" s="16"/>
      <c r="E1736" s="16"/>
      <c r="F1736" s="18"/>
      <c r="G1736" s="16"/>
      <c r="H1736" s="19"/>
      <c r="I1736" s="20"/>
      <c r="J1736" s="20"/>
      <c r="K1736" s="20"/>
      <c r="L1736" s="16"/>
      <c r="N1736" s="1"/>
      <c r="O1736" s="18"/>
      <c r="P1736" s="16"/>
      <c r="Q1736" s="16"/>
      <c r="R1736" s="16"/>
      <c r="S1736" s="16"/>
    </row>
    <row r="1737" spans="1:19" ht="13.2" hidden="1" x14ac:dyDescent="0.25">
      <c r="A1737" s="9"/>
      <c r="C1737" s="16"/>
      <c r="D1737" s="16"/>
      <c r="E1737" s="16"/>
      <c r="F1737" s="18"/>
      <c r="G1737" s="16"/>
      <c r="H1737" s="19"/>
      <c r="I1737" s="20"/>
      <c r="J1737" s="20"/>
      <c r="K1737" s="20"/>
      <c r="L1737" s="16"/>
      <c r="N1737" s="1"/>
      <c r="O1737" s="18"/>
      <c r="P1737" s="16"/>
      <c r="Q1737" s="16"/>
      <c r="R1737" s="16"/>
      <c r="S1737" s="16"/>
    </row>
    <row r="1738" spans="1:19" ht="13.2" hidden="1" x14ac:dyDescent="0.25">
      <c r="A1738" s="9"/>
      <c r="C1738" s="16"/>
      <c r="D1738" s="16"/>
      <c r="E1738" s="16"/>
      <c r="F1738" s="18"/>
      <c r="G1738" s="16"/>
      <c r="H1738" s="19"/>
      <c r="I1738" s="20"/>
      <c r="J1738" s="20"/>
      <c r="K1738" s="20"/>
      <c r="L1738" s="16"/>
      <c r="N1738" s="1"/>
      <c r="O1738" s="18"/>
      <c r="P1738" s="16"/>
      <c r="Q1738" s="16"/>
      <c r="R1738" s="16"/>
      <c r="S1738" s="16"/>
    </row>
    <row r="1739" spans="1:19" ht="13.2" hidden="1" x14ac:dyDescent="0.25">
      <c r="A1739" s="9"/>
      <c r="C1739" s="16"/>
      <c r="D1739" s="16"/>
      <c r="E1739" s="16"/>
      <c r="F1739" s="18"/>
      <c r="G1739" s="16"/>
      <c r="H1739" s="19"/>
      <c r="I1739" s="20"/>
      <c r="J1739" s="20"/>
      <c r="K1739" s="20"/>
      <c r="L1739" s="16"/>
      <c r="N1739" s="1"/>
      <c r="O1739" s="18"/>
      <c r="P1739" s="16"/>
      <c r="Q1739" s="16"/>
      <c r="R1739" s="16"/>
      <c r="S1739" s="16"/>
    </row>
    <row r="1740" spans="1:19" ht="13.2" hidden="1" x14ac:dyDescent="0.25">
      <c r="A1740" s="9"/>
      <c r="C1740" s="16"/>
      <c r="D1740" s="16"/>
      <c r="E1740" s="16"/>
      <c r="F1740" s="18"/>
      <c r="G1740" s="16"/>
      <c r="H1740" s="19"/>
      <c r="I1740" s="20"/>
      <c r="J1740" s="20"/>
      <c r="K1740" s="20"/>
      <c r="L1740" s="16"/>
      <c r="N1740" s="1"/>
      <c r="O1740" s="18"/>
      <c r="P1740" s="16"/>
      <c r="Q1740" s="16"/>
      <c r="R1740" s="16"/>
      <c r="S1740" s="16"/>
    </row>
    <row r="1741" spans="1:19" ht="13.2" hidden="1" x14ac:dyDescent="0.25">
      <c r="A1741" s="9"/>
      <c r="C1741" s="16"/>
      <c r="D1741" s="16"/>
      <c r="E1741" s="16"/>
      <c r="F1741" s="18"/>
      <c r="G1741" s="16"/>
      <c r="H1741" s="19"/>
      <c r="I1741" s="20"/>
      <c r="J1741" s="20"/>
      <c r="K1741" s="20"/>
      <c r="L1741" s="16"/>
      <c r="N1741" s="1"/>
      <c r="O1741" s="18"/>
      <c r="P1741" s="16"/>
      <c r="Q1741" s="16"/>
      <c r="R1741" s="16"/>
      <c r="S1741" s="16"/>
    </row>
    <row r="1742" spans="1:19" ht="13.2" hidden="1" x14ac:dyDescent="0.25">
      <c r="A1742" s="9"/>
      <c r="C1742" s="16"/>
      <c r="D1742" s="16"/>
      <c r="E1742" s="16"/>
      <c r="F1742" s="18"/>
      <c r="G1742" s="16"/>
      <c r="H1742" s="19"/>
      <c r="I1742" s="20"/>
      <c r="J1742" s="20"/>
      <c r="K1742" s="20"/>
      <c r="L1742" s="16"/>
      <c r="N1742" s="1"/>
      <c r="O1742" s="18"/>
      <c r="P1742" s="16"/>
      <c r="Q1742" s="16"/>
      <c r="R1742" s="16"/>
      <c r="S1742" s="16"/>
    </row>
    <row r="1743" spans="1:19" ht="13.2" hidden="1" x14ac:dyDescent="0.25">
      <c r="A1743" s="9"/>
      <c r="C1743" s="16"/>
      <c r="D1743" s="16"/>
      <c r="E1743" s="16"/>
      <c r="F1743" s="18"/>
      <c r="G1743" s="16"/>
      <c r="H1743" s="19"/>
      <c r="I1743" s="20"/>
      <c r="J1743" s="20"/>
      <c r="K1743" s="20"/>
      <c r="L1743" s="16"/>
      <c r="N1743" s="1"/>
      <c r="O1743" s="18"/>
      <c r="P1743" s="16"/>
      <c r="Q1743" s="16"/>
      <c r="R1743" s="16"/>
      <c r="S1743" s="16"/>
    </row>
    <row r="1744" spans="1:19" ht="13.2" hidden="1" x14ac:dyDescent="0.25">
      <c r="A1744" s="9"/>
      <c r="C1744" s="16"/>
      <c r="D1744" s="16"/>
      <c r="E1744" s="16"/>
      <c r="F1744" s="18"/>
      <c r="G1744" s="16"/>
      <c r="H1744" s="19"/>
      <c r="I1744" s="20"/>
      <c r="J1744" s="20"/>
      <c r="K1744" s="20"/>
      <c r="L1744" s="16"/>
      <c r="N1744" s="1"/>
      <c r="O1744" s="18"/>
      <c r="P1744" s="16"/>
      <c r="Q1744" s="16"/>
      <c r="R1744" s="16"/>
      <c r="S1744" s="16"/>
    </row>
    <row r="1745" spans="1:19" ht="13.2" hidden="1" x14ac:dyDescent="0.25">
      <c r="A1745" s="9"/>
      <c r="C1745" s="16"/>
      <c r="D1745" s="16"/>
      <c r="E1745" s="16"/>
      <c r="F1745" s="18"/>
      <c r="G1745" s="16"/>
      <c r="H1745" s="19"/>
      <c r="I1745" s="20"/>
      <c r="J1745" s="20"/>
      <c r="K1745" s="20"/>
      <c r="L1745" s="16"/>
      <c r="N1745" s="1"/>
      <c r="O1745" s="18"/>
      <c r="P1745" s="16"/>
      <c r="Q1745" s="16"/>
      <c r="R1745" s="16"/>
      <c r="S1745" s="16"/>
    </row>
    <row r="1746" spans="1:19" ht="13.2" hidden="1" x14ac:dyDescent="0.25">
      <c r="A1746" s="9"/>
      <c r="C1746" s="16"/>
      <c r="D1746" s="16"/>
      <c r="E1746" s="16"/>
      <c r="F1746" s="18"/>
      <c r="G1746" s="16"/>
      <c r="H1746" s="19"/>
      <c r="I1746" s="20"/>
      <c r="J1746" s="20"/>
      <c r="K1746" s="20"/>
      <c r="L1746" s="16"/>
      <c r="N1746" s="1"/>
      <c r="O1746" s="18"/>
      <c r="P1746" s="16"/>
      <c r="Q1746" s="16"/>
      <c r="R1746" s="16"/>
      <c r="S1746" s="16"/>
    </row>
    <row r="1747" spans="1:19" ht="13.2" hidden="1" x14ac:dyDescent="0.25">
      <c r="A1747" s="9"/>
      <c r="C1747" s="16"/>
      <c r="D1747" s="16"/>
      <c r="E1747" s="16"/>
      <c r="F1747" s="18"/>
      <c r="G1747" s="16"/>
      <c r="H1747" s="19"/>
      <c r="I1747" s="20"/>
      <c r="J1747" s="20"/>
      <c r="K1747" s="20"/>
      <c r="L1747" s="16"/>
      <c r="N1747" s="1"/>
      <c r="O1747" s="18"/>
      <c r="P1747" s="16"/>
      <c r="Q1747" s="16"/>
      <c r="R1747" s="16"/>
      <c r="S1747" s="16"/>
    </row>
    <row r="1748" spans="1:19" ht="13.2" hidden="1" x14ac:dyDescent="0.25">
      <c r="A1748" s="9"/>
      <c r="C1748" s="16"/>
      <c r="D1748" s="16"/>
      <c r="E1748" s="16"/>
      <c r="F1748" s="18"/>
      <c r="G1748" s="16"/>
      <c r="H1748" s="19"/>
      <c r="I1748" s="20"/>
      <c r="J1748" s="20"/>
      <c r="K1748" s="20"/>
      <c r="L1748" s="16"/>
      <c r="N1748" s="1"/>
      <c r="O1748" s="18"/>
      <c r="P1748" s="16"/>
      <c r="Q1748" s="16"/>
      <c r="R1748" s="16"/>
      <c r="S1748" s="16"/>
    </row>
    <row r="1749" spans="1:19" ht="13.2" hidden="1" x14ac:dyDescent="0.25">
      <c r="A1749" s="9"/>
      <c r="C1749" s="16"/>
      <c r="D1749" s="16"/>
      <c r="E1749" s="16"/>
      <c r="F1749" s="18"/>
      <c r="G1749" s="16"/>
      <c r="H1749" s="19"/>
      <c r="I1749" s="20"/>
      <c r="J1749" s="20"/>
      <c r="K1749" s="20"/>
      <c r="L1749" s="16"/>
      <c r="N1749" s="1"/>
      <c r="O1749" s="18"/>
      <c r="P1749" s="16"/>
      <c r="Q1749" s="16"/>
      <c r="R1749" s="16"/>
      <c r="S1749" s="16"/>
    </row>
    <row r="1750" spans="1:19" ht="13.2" hidden="1" x14ac:dyDescent="0.25">
      <c r="A1750" s="9"/>
      <c r="C1750" s="16"/>
      <c r="D1750" s="16"/>
      <c r="E1750" s="16"/>
      <c r="F1750" s="18"/>
      <c r="G1750" s="16"/>
      <c r="H1750" s="19"/>
      <c r="I1750" s="20"/>
      <c r="J1750" s="20"/>
      <c r="K1750" s="20"/>
      <c r="L1750" s="16"/>
      <c r="N1750" s="1"/>
      <c r="O1750" s="18"/>
      <c r="P1750" s="16"/>
      <c r="Q1750" s="16"/>
      <c r="R1750" s="16"/>
      <c r="S1750" s="16"/>
    </row>
    <row r="1751" spans="1:19" ht="13.2" hidden="1" x14ac:dyDescent="0.25">
      <c r="A1751" s="9"/>
      <c r="C1751" s="16"/>
      <c r="D1751" s="16"/>
      <c r="E1751" s="16"/>
      <c r="F1751" s="18"/>
      <c r="G1751" s="16"/>
      <c r="H1751" s="19"/>
      <c r="I1751" s="20"/>
      <c r="J1751" s="20"/>
      <c r="K1751" s="20"/>
      <c r="L1751" s="16"/>
      <c r="N1751" s="1"/>
      <c r="O1751" s="18"/>
      <c r="P1751" s="16"/>
      <c r="Q1751" s="16"/>
      <c r="R1751" s="16"/>
      <c r="S1751" s="16"/>
    </row>
    <row r="1752" spans="1:19" ht="13.2" hidden="1" x14ac:dyDescent="0.25">
      <c r="A1752" s="9"/>
      <c r="C1752" s="16"/>
      <c r="D1752" s="16"/>
      <c r="E1752" s="16"/>
      <c r="F1752" s="18"/>
      <c r="G1752" s="16"/>
      <c r="H1752" s="19"/>
      <c r="I1752" s="20"/>
      <c r="J1752" s="20"/>
      <c r="K1752" s="20"/>
      <c r="L1752" s="16"/>
      <c r="N1752" s="1"/>
      <c r="O1752" s="18"/>
      <c r="P1752" s="16"/>
      <c r="Q1752" s="16"/>
      <c r="R1752" s="16"/>
      <c r="S1752" s="16"/>
    </row>
    <row r="1753" spans="1:19" ht="13.2" hidden="1" x14ac:dyDescent="0.25">
      <c r="A1753" s="9"/>
      <c r="C1753" s="16"/>
      <c r="D1753" s="16"/>
      <c r="E1753" s="16"/>
      <c r="F1753" s="18"/>
      <c r="G1753" s="16"/>
      <c r="H1753" s="19"/>
      <c r="I1753" s="20"/>
      <c r="J1753" s="20"/>
      <c r="K1753" s="20"/>
      <c r="L1753" s="16"/>
      <c r="N1753" s="1"/>
      <c r="O1753" s="18"/>
      <c r="P1753" s="16"/>
      <c r="Q1753" s="16"/>
      <c r="R1753" s="16"/>
      <c r="S1753" s="16"/>
    </row>
    <row r="1754" spans="1:19" ht="13.2" hidden="1" x14ac:dyDescent="0.25">
      <c r="A1754" s="9"/>
      <c r="C1754" s="16"/>
      <c r="D1754" s="16"/>
      <c r="E1754" s="16"/>
      <c r="F1754" s="18"/>
      <c r="G1754" s="16"/>
      <c r="H1754" s="19"/>
      <c r="I1754" s="20"/>
      <c r="J1754" s="20"/>
      <c r="K1754" s="20"/>
      <c r="L1754" s="16"/>
      <c r="N1754" s="1"/>
      <c r="O1754" s="18"/>
      <c r="P1754" s="16"/>
      <c r="Q1754" s="16"/>
      <c r="R1754" s="16"/>
      <c r="S1754" s="16"/>
    </row>
    <row r="1755" spans="1:19" ht="13.2" hidden="1" x14ac:dyDescent="0.25">
      <c r="A1755" s="9"/>
      <c r="C1755" s="16"/>
      <c r="D1755" s="16"/>
      <c r="E1755" s="16"/>
      <c r="F1755" s="18"/>
      <c r="G1755" s="16"/>
      <c r="H1755" s="19"/>
      <c r="I1755" s="20"/>
      <c r="J1755" s="20"/>
      <c r="K1755" s="20"/>
      <c r="L1755" s="16"/>
      <c r="N1755" s="1"/>
      <c r="O1755" s="18"/>
      <c r="P1755" s="16"/>
      <c r="Q1755" s="16"/>
      <c r="R1755" s="16"/>
      <c r="S1755" s="16"/>
    </row>
    <row r="1756" spans="1:19" ht="13.2" hidden="1" x14ac:dyDescent="0.25">
      <c r="A1756" s="9"/>
      <c r="C1756" s="16"/>
      <c r="D1756" s="16"/>
      <c r="E1756" s="16"/>
      <c r="F1756" s="18"/>
      <c r="G1756" s="16"/>
      <c r="H1756" s="19"/>
      <c r="I1756" s="20"/>
      <c r="J1756" s="20"/>
      <c r="K1756" s="20"/>
      <c r="L1756" s="16"/>
      <c r="N1756" s="1"/>
      <c r="O1756" s="18"/>
      <c r="P1756" s="16"/>
      <c r="Q1756" s="16"/>
      <c r="R1756" s="16"/>
      <c r="S1756" s="16"/>
    </row>
    <row r="1757" spans="1:19" ht="13.2" hidden="1" x14ac:dyDescent="0.25">
      <c r="A1757" s="9"/>
      <c r="C1757" s="16"/>
      <c r="D1757" s="16"/>
      <c r="E1757" s="16"/>
      <c r="F1757" s="18"/>
      <c r="G1757" s="16"/>
      <c r="H1757" s="19"/>
      <c r="I1757" s="20"/>
      <c r="J1757" s="20"/>
      <c r="K1757" s="20"/>
      <c r="L1757" s="16"/>
      <c r="N1757" s="1"/>
      <c r="O1757" s="18"/>
      <c r="P1757" s="16"/>
      <c r="Q1757" s="16"/>
      <c r="R1757" s="16"/>
      <c r="S1757" s="16"/>
    </row>
    <row r="1758" spans="1:19" ht="13.2" hidden="1" x14ac:dyDescent="0.25">
      <c r="A1758" s="9"/>
      <c r="C1758" s="16"/>
      <c r="D1758" s="16"/>
      <c r="E1758" s="16"/>
      <c r="F1758" s="18"/>
      <c r="G1758" s="16"/>
      <c r="H1758" s="19"/>
      <c r="I1758" s="20"/>
      <c r="J1758" s="20"/>
      <c r="K1758" s="20"/>
      <c r="L1758" s="16"/>
      <c r="N1758" s="1"/>
      <c r="O1758" s="18"/>
      <c r="P1758" s="16"/>
      <c r="Q1758" s="16"/>
      <c r="R1758" s="16"/>
      <c r="S1758" s="16"/>
    </row>
    <row r="1759" spans="1:19" ht="13.2" hidden="1" x14ac:dyDescent="0.25">
      <c r="A1759" s="9"/>
      <c r="C1759" s="16"/>
      <c r="D1759" s="16"/>
      <c r="E1759" s="16"/>
      <c r="F1759" s="18"/>
      <c r="G1759" s="16"/>
      <c r="H1759" s="19"/>
      <c r="I1759" s="20"/>
      <c r="J1759" s="20"/>
      <c r="K1759" s="20"/>
      <c r="L1759" s="16"/>
      <c r="N1759" s="1"/>
      <c r="O1759" s="18"/>
      <c r="P1759" s="16"/>
      <c r="Q1759" s="16"/>
      <c r="R1759" s="16"/>
      <c r="S1759" s="16"/>
    </row>
    <row r="1760" spans="1:19" ht="13.2" hidden="1" x14ac:dyDescent="0.25">
      <c r="A1760" s="9"/>
      <c r="C1760" s="16"/>
      <c r="D1760" s="16"/>
      <c r="E1760" s="16"/>
      <c r="F1760" s="18"/>
      <c r="G1760" s="16"/>
      <c r="H1760" s="19"/>
      <c r="I1760" s="20"/>
      <c r="J1760" s="20"/>
      <c r="K1760" s="20"/>
      <c r="L1760" s="16"/>
      <c r="N1760" s="1"/>
      <c r="O1760" s="18"/>
      <c r="P1760" s="16"/>
      <c r="Q1760" s="16"/>
      <c r="R1760" s="16"/>
      <c r="S1760" s="16"/>
    </row>
    <row r="1761" spans="1:19" ht="13.2" hidden="1" x14ac:dyDescent="0.25">
      <c r="A1761" s="9"/>
      <c r="C1761" s="16"/>
      <c r="D1761" s="16"/>
      <c r="E1761" s="16"/>
      <c r="F1761" s="18"/>
      <c r="G1761" s="16"/>
      <c r="H1761" s="19"/>
      <c r="I1761" s="20"/>
      <c r="J1761" s="20"/>
      <c r="K1761" s="20"/>
      <c r="L1761" s="16"/>
      <c r="N1761" s="1"/>
      <c r="O1761" s="18"/>
      <c r="P1761" s="16"/>
      <c r="Q1761" s="16"/>
      <c r="R1761" s="16"/>
      <c r="S1761" s="16"/>
    </row>
    <row r="1762" spans="1:19" ht="13.2" hidden="1" x14ac:dyDescent="0.25">
      <c r="A1762" s="9"/>
      <c r="C1762" s="16"/>
      <c r="D1762" s="16"/>
      <c r="E1762" s="16"/>
      <c r="F1762" s="18"/>
      <c r="G1762" s="16"/>
      <c r="H1762" s="19"/>
      <c r="I1762" s="20"/>
      <c r="J1762" s="20"/>
      <c r="K1762" s="20"/>
      <c r="L1762" s="16"/>
      <c r="N1762" s="1"/>
      <c r="O1762" s="18"/>
      <c r="P1762" s="16"/>
      <c r="Q1762" s="16"/>
      <c r="R1762" s="16"/>
      <c r="S1762" s="16"/>
    </row>
    <row r="1763" spans="1:19" ht="13.2" hidden="1" x14ac:dyDescent="0.25">
      <c r="A1763" s="9"/>
      <c r="C1763" s="16"/>
      <c r="D1763" s="16"/>
      <c r="E1763" s="16"/>
      <c r="F1763" s="18"/>
      <c r="G1763" s="16"/>
      <c r="H1763" s="19"/>
      <c r="I1763" s="20"/>
      <c r="J1763" s="20"/>
      <c r="K1763" s="20"/>
      <c r="L1763" s="16"/>
      <c r="N1763" s="1"/>
      <c r="O1763" s="18"/>
      <c r="P1763" s="16"/>
      <c r="Q1763" s="16"/>
      <c r="R1763" s="16"/>
      <c r="S1763" s="16"/>
    </row>
    <row r="1764" spans="1:19" ht="13.2" hidden="1" x14ac:dyDescent="0.25">
      <c r="A1764" s="9"/>
      <c r="C1764" s="16"/>
      <c r="D1764" s="16"/>
      <c r="E1764" s="16"/>
      <c r="F1764" s="18"/>
      <c r="G1764" s="16"/>
      <c r="H1764" s="19"/>
      <c r="I1764" s="20"/>
      <c r="J1764" s="20"/>
      <c r="K1764" s="20"/>
      <c r="L1764" s="16"/>
      <c r="N1764" s="1"/>
      <c r="O1764" s="18"/>
      <c r="P1764" s="16"/>
      <c r="Q1764" s="16"/>
      <c r="R1764" s="16"/>
      <c r="S1764" s="16"/>
    </row>
    <row r="1765" spans="1:19" ht="13.2" hidden="1" x14ac:dyDescent="0.25">
      <c r="A1765" s="9"/>
      <c r="C1765" s="16"/>
      <c r="D1765" s="16"/>
      <c r="E1765" s="16"/>
      <c r="F1765" s="18"/>
      <c r="G1765" s="16"/>
      <c r="H1765" s="19"/>
      <c r="I1765" s="20"/>
      <c r="J1765" s="20"/>
      <c r="K1765" s="20"/>
      <c r="L1765" s="16"/>
      <c r="N1765" s="1"/>
      <c r="O1765" s="18"/>
      <c r="P1765" s="16"/>
      <c r="Q1765" s="16"/>
      <c r="R1765" s="16"/>
      <c r="S1765" s="16"/>
    </row>
    <row r="1766" spans="1:19" ht="13.2" hidden="1" x14ac:dyDescent="0.25">
      <c r="A1766" s="9"/>
      <c r="C1766" s="16"/>
      <c r="D1766" s="16"/>
      <c r="E1766" s="16"/>
      <c r="F1766" s="18"/>
      <c r="G1766" s="16"/>
      <c r="H1766" s="19"/>
      <c r="I1766" s="20"/>
      <c r="J1766" s="20"/>
      <c r="K1766" s="20"/>
      <c r="L1766" s="16"/>
      <c r="N1766" s="1"/>
      <c r="O1766" s="18"/>
      <c r="P1766" s="16"/>
      <c r="Q1766" s="16"/>
      <c r="R1766" s="16"/>
      <c r="S1766" s="16"/>
    </row>
    <row r="1767" spans="1:19" ht="13.2" hidden="1" x14ac:dyDescent="0.25">
      <c r="A1767" s="9"/>
      <c r="C1767" s="16"/>
      <c r="D1767" s="16"/>
      <c r="E1767" s="16"/>
      <c r="F1767" s="18"/>
      <c r="G1767" s="16"/>
      <c r="H1767" s="19"/>
      <c r="I1767" s="20"/>
      <c r="J1767" s="20"/>
      <c r="K1767" s="20"/>
      <c r="L1767" s="16"/>
      <c r="N1767" s="1"/>
      <c r="O1767" s="18"/>
      <c r="P1767" s="16"/>
      <c r="Q1767" s="16"/>
      <c r="R1767" s="16"/>
      <c r="S1767" s="16"/>
    </row>
    <row r="1768" spans="1:19" ht="13.2" hidden="1" x14ac:dyDescent="0.25">
      <c r="A1768" s="9"/>
      <c r="C1768" s="16"/>
      <c r="D1768" s="16"/>
      <c r="E1768" s="16"/>
      <c r="F1768" s="18"/>
      <c r="G1768" s="16"/>
      <c r="H1768" s="19"/>
      <c r="I1768" s="20"/>
      <c r="J1768" s="20"/>
      <c r="K1768" s="20"/>
      <c r="L1768" s="16"/>
      <c r="N1768" s="1"/>
      <c r="O1768" s="18"/>
      <c r="P1768" s="16"/>
      <c r="Q1768" s="16"/>
      <c r="R1768" s="16"/>
      <c r="S1768" s="16"/>
    </row>
    <row r="1769" spans="1:19" ht="13.2" hidden="1" x14ac:dyDescent="0.25">
      <c r="A1769" s="9"/>
      <c r="C1769" s="16"/>
      <c r="D1769" s="16"/>
      <c r="E1769" s="16"/>
      <c r="F1769" s="18"/>
      <c r="G1769" s="16"/>
      <c r="H1769" s="19"/>
      <c r="I1769" s="20"/>
      <c r="J1769" s="20"/>
      <c r="K1769" s="20"/>
      <c r="L1769" s="16"/>
      <c r="N1769" s="1"/>
      <c r="O1769" s="18"/>
      <c r="P1769" s="16"/>
      <c r="Q1769" s="16"/>
      <c r="R1769" s="16"/>
      <c r="S1769" s="16"/>
    </row>
    <row r="1770" spans="1:19" ht="13.2" hidden="1" x14ac:dyDescent="0.25">
      <c r="A1770" s="9"/>
      <c r="C1770" s="16"/>
      <c r="D1770" s="16"/>
      <c r="E1770" s="16"/>
      <c r="F1770" s="18"/>
      <c r="G1770" s="16"/>
      <c r="H1770" s="19"/>
      <c r="I1770" s="20"/>
      <c r="J1770" s="20"/>
      <c r="K1770" s="20"/>
      <c r="L1770" s="16"/>
      <c r="N1770" s="1"/>
      <c r="O1770" s="18"/>
      <c r="P1770" s="16"/>
      <c r="Q1770" s="16"/>
      <c r="R1770" s="16"/>
      <c r="S1770" s="16"/>
    </row>
    <row r="1771" spans="1:19" ht="13.2" hidden="1" x14ac:dyDescent="0.25">
      <c r="A1771" s="9"/>
      <c r="C1771" s="16"/>
      <c r="D1771" s="16"/>
      <c r="E1771" s="16"/>
      <c r="F1771" s="18"/>
      <c r="G1771" s="16"/>
      <c r="H1771" s="19"/>
      <c r="I1771" s="20"/>
      <c r="J1771" s="20"/>
      <c r="K1771" s="20"/>
      <c r="L1771" s="16"/>
      <c r="N1771" s="1"/>
      <c r="O1771" s="18"/>
      <c r="P1771" s="16"/>
      <c r="Q1771" s="16"/>
      <c r="R1771" s="16"/>
      <c r="S1771" s="16"/>
    </row>
    <row r="1772" spans="1:19" ht="13.2" hidden="1" x14ac:dyDescent="0.25">
      <c r="A1772" s="9"/>
      <c r="C1772" s="16"/>
      <c r="D1772" s="16"/>
      <c r="E1772" s="16"/>
      <c r="F1772" s="18"/>
      <c r="G1772" s="16"/>
      <c r="H1772" s="19"/>
      <c r="I1772" s="20"/>
      <c r="J1772" s="20"/>
      <c r="K1772" s="20"/>
      <c r="L1772" s="16"/>
      <c r="N1772" s="1"/>
      <c r="O1772" s="18"/>
      <c r="P1772" s="16"/>
      <c r="Q1772" s="16"/>
      <c r="R1772" s="16"/>
      <c r="S1772" s="16"/>
    </row>
    <row r="1773" spans="1:19" ht="13.2" hidden="1" x14ac:dyDescent="0.25">
      <c r="A1773" s="9"/>
      <c r="C1773" s="16"/>
      <c r="D1773" s="16"/>
      <c r="E1773" s="16"/>
      <c r="F1773" s="18"/>
      <c r="G1773" s="16"/>
      <c r="H1773" s="19"/>
      <c r="I1773" s="20"/>
      <c r="J1773" s="20"/>
      <c r="K1773" s="20"/>
      <c r="L1773" s="16"/>
      <c r="N1773" s="1"/>
      <c r="O1773" s="18"/>
      <c r="P1773" s="16"/>
      <c r="Q1773" s="16"/>
      <c r="R1773" s="16"/>
      <c r="S1773" s="16"/>
    </row>
    <row r="1774" spans="1:19" ht="13.2" hidden="1" x14ac:dyDescent="0.25">
      <c r="A1774" s="9"/>
      <c r="C1774" s="16"/>
      <c r="D1774" s="16"/>
      <c r="E1774" s="16"/>
      <c r="F1774" s="18"/>
      <c r="G1774" s="16"/>
      <c r="H1774" s="19"/>
      <c r="I1774" s="20"/>
      <c r="J1774" s="20"/>
      <c r="K1774" s="20"/>
      <c r="L1774" s="16"/>
      <c r="N1774" s="1"/>
      <c r="O1774" s="18"/>
      <c r="P1774" s="16"/>
      <c r="Q1774" s="16"/>
      <c r="R1774" s="16"/>
      <c r="S1774" s="16"/>
    </row>
    <row r="1775" spans="1:19" ht="13.2" hidden="1" x14ac:dyDescent="0.25">
      <c r="A1775" s="9"/>
      <c r="C1775" s="16"/>
      <c r="D1775" s="16"/>
      <c r="E1775" s="16"/>
      <c r="F1775" s="18"/>
      <c r="G1775" s="16"/>
      <c r="H1775" s="19"/>
      <c r="I1775" s="20"/>
      <c r="J1775" s="20"/>
      <c r="K1775" s="20"/>
      <c r="L1775" s="16"/>
      <c r="N1775" s="1"/>
      <c r="O1775" s="18"/>
      <c r="P1775" s="16"/>
      <c r="Q1775" s="16"/>
      <c r="R1775" s="16"/>
      <c r="S1775" s="16"/>
    </row>
    <row r="1776" spans="1:19" ht="13.2" hidden="1" x14ac:dyDescent="0.25">
      <c r="A1776" s="9"/>
      <c r="C1776" s="16"/>
      <c r="D1776" s="16"/>
      <c r="E1776" s="16"/>
      <c r="F1776" s="18"/>
      <c r="G1776" s="16"/>
      <c r="H1776" s="19"/>
      <c r="I1776" s="20"/>
      <c r="J1776" s="20"/>
      <c r="K1776" s="20"/>
      <c r="L1776" s="16"/>
      <c r="N1776" s="1"/>
      <c r="O1776" s="18"/>
      <c r="P1776" s="16"/>
      <c r="Q1776" s="16"/>
      <c r="R1776" s="16"/>
      <c r="S1776" s="16"/>
    </row>
    <row r="1777" spans="1:19" ht="13.2" hidden="1" x14ac:dyDescent="0.25">
      <c r="A1777" s="9"/>
      <c r="C1777" s="16"/>
      <c r="D1777" s="16"/>
      <c r="E1777" s="16"/>
      <c r="F1777" s="18"/>
      <c r="G1777" s="16"/>
      <c r="H1777" s="19"/>
      <c r="I1777" s="20"/>
      <c r="J1777" s="20"/>
      <c r="K1777" s="20"/>
      <c r="L1777" s="16"/>
      <c r="N1777" s="1"/>
      <c r="O1777" s="18"/>
      <c r="P1777" s="16"/>
      <c r="Q1777" s="16"/>
      <c r="R1777" s="16"/>
      <c r="S1777" s="16"/>
    </row>
    <row r="1778" spans="1:19" ht="13.2" hidden="1" x14ac:dyDescent="0.25">
      <c r="A1778" s="9"/>
      <c r="C1778" s="16"/>
      <c r="D1778" s="16"/>
      <c r="E1778" s="16"/>
      <c r="F1778" s="18"/>
      <c r="G1778" s="16"/>
      <c r="H1778" s="19"/>
      <c r="I1778" s="20"/>
      <c r="J1778" s="20"/>
      <c r="K1778" s="20"/>
      <c r="L1778" s="16"/>
      <c r="N1778" s="1"/>
      <c r="O1778" s="18"/>
      <c r="P1778" s="16"/>
      <c r="Q1778" s="16"/>
      <c r="R1778" s="16"/>
      <c r="S1778" s="16"/>
    </row>
    <row r="1779" spans="1:19" ht="13.2" hidden="1" x14ac:dyDescent="0.25">
      <c r="A1779" s="9"/>
      <c r="C1779" s="16"/>
      <c r="D1779" s="16"/>
      <c r="E1779" s="16"/>
      <c r="F1779" s="18"/>
      <c r="G1779" s="16"/>
      <c r="H1779" s="19"/>
      <c r="I1779" s="20"/>
      <c r="J1779" s="20"/>
      <c r="K1779" s="20"/>
      <c r="L1779" s="16"/>
      <c r="N1779" s="1"/>
      <c r="O1779" s="18"/>
      <c r="P1779" s="16"/>
      <c r="Q1779" s="16"/>
      <c r="R1779" s="16"/>
      <c r="S1779" s="16"/>
    </row>
    <row r="1780" spans="1:19" ht="13.2" hidden="1" x14ac:dyDescent="0.25">
      <c r="A1780" s="9"/>
      <c r="C1780" s="16"/>
      <c r="D1780" s="16"/>
      <c r="E1780" s="16"/>
      <c r="F1780" s="18"/>
      <c r="G1780" s="16"/>
      <c r="H1780" s="19"/>
      <c r="I1780" s="20"/>
      <c r="J1780" s="20"/>
      <c r="K1780" s="20"/>
      <c r="L1780" s="16"/>
      <c r="N1780" s="1"/>
      <c r="O1780" s="18"/>
      <c r="P1780" s="16"/>
      <c r="Q1780" s="16"/>
      <c r="R1780" s="16"/>
      <c r="S1780" s="16"/>
    </row>
    <row r="1781" spans="1:19" ht="13.2" hidden="1" x14ac:dyDescent="0.25">
      <c r="A1781" s="9"/>
      <c r="C1781" s="16"/>
      <c r="D1781" s="16"/>
      <c r="E1781" s="16"/>
      <c r="F1781" s="18"/>
      <c r="G1781" s="16"/>
      <c r="H1781" s="19"/>
      <c r="I1781" s="20"/>
      <c r="J1781" s="20"/>
      <c r="K1781" s="20"/>
      <c r="L1781" s="16"/>
      <c r="N1781" s="1"/>
      <c r="O1781" s="18"/>
      <c r="P1781" s="16"/>
      <c r="Q1781" s="16"/>
      <c r="R1781" s="16"/>
      <c r="S1781" s="16"/>
    </row>
    <row r="1782" spans="1:19" ht="13.2" hidden="1" x14ac:dyDescent="0.25">
      <c r="A1782" s="9"/>
      <c r="C1782" s="16"/>
      <c r="D1782" s="16"/>
      <c r="E1782" s="16"/>
      <c r="F1782" s="18"/>
      <c r="G1782" s="16"/>
      <c r="H1782" s="19"/>
      <c r="I1782" s="20"/>
      <c r="J1782" s="20"/>
      <c r="K1782" s="20"/>
      <c r="L1782" s="16"/>
      <c r="N1782" s="1"/>
      <c r="O1782" s="18"/>
      <c r="P1782" s="16"/>
      <c r="Q1782" s="16"/>
      <c r="R1782" s="16"/>
      <c r="S1782" s="16"/>
    </row>
    <row r="1783" spans="1:19" ht="13.2" hidden="1" x14ac:dyDescent="0.25">
      <c r="A1783" s="9"/>
      <c r="C1783" s="16"/>
      <c r="D1783" s="16"/>
      <c r="E1783" s="16"/>
      <c r="F1783" s="18"/>
      <c r="G1783" s="16"/>
      <c r="H1783" s="19"/>
      <c r="I1783" s="20"/>
      <c r="J1783" s="20"/>
      <c r="K1783" s="20"/>
      <c r="L1783" s="16"/>
      <c r="N1783" s="1"/>
      <c r="O1783" s="18"/>
      <c r="P1783" s="16"/>
      <c r="Q1783" s="16"/>
      <c r="R1783" s="16"/>
      <c r="S1783" s="16"/>
    </row>
    <row r="1784" spans="1:19" ht="13.2" hidden="1" x14ac:dyDescent="0.25">
      <c r="A1784" s="9"/>
      <c r="C1784" s="16"/>
      <c r="D1784" s="16"/>
      <c r="E1784" s="16"/>
      <c r="F1784" s="18"/>
      <c r="G1784" s="16"/>
      <c r="H1784" s="19"/>
      <c r="I1784" s="20"/>
      <c r="J1784" s="20"/>
      <c r="K1784" s="20"/>
      <c r="L1784" s="16"/>
      <c r="N1784" s="1"/>
      <c r="O1784" s="18"/>
      <c r="P1784" s="16"/>
      <c r="Q1784" s="16"/>
      <c r="R1784" s="16"/>
      <c r="S1784" s="16"/>
    </row>
    <row r="1785" spans="1:19" ht="13.2" hidden="1" x14ac:dyDescent="0.25">
      <c r="A1785" s="9"/>
      <c r="C1785" s="16"/>
      <c r="D1785" s="16"/>
      <c r="E1785" s="16"/>
      <c r="F1785" s="18"/>
      <c r="G1785" s="16"/>
      <c r="H1785" s="19"/>
      <c r="I1785" s="20"/>
      <c r="J1785" s="20"/>
      <c r="K1785" s="20"/>
      <c r="L1785" s="16"/>
      <c r="N1785" s="1"/>
      <c r="O1785" s="18"/>
      <c r="P1785" s="16"/>
      <c r="Q1785" s="16"/>
      <c r="R1785" s="16"/>
      <c r="S1785" s="16"/>
    </row>
    <row r="1786" spans="1:19" ht="13.2" hidden="1" x14ac:dyDescent="0.25">
      <c r="A1786" s="9"/>
      <c r="C1786" s="16"/>
      <c r="D1786" s="16"/>
      <c r="E1786" s="16"/>
      <c r="F1786" s="18"/>
      <c r="G1786" s="16"/>
      <c r="H1786" s="19"/>
      <c r="I1786" s="20"/>
      <c r="J1786" s="20"/>
      <c r="K1786" s="20"/>
      <c r="L1786" s="16"/>
      <c r="N1786" s="1"/>
      <c r="O1786" s="18"/>
      <c r="P1786" s="16"/>
      <c r="Q1786" s="16"/>
      <c r="R1786" s="16"/>
      <c r="S1786" s="16"/>
    </row>
    <row r="1787" spans="1:19" ht="13.2" hidden="1" x14ac:dyDescent="0.25">
      <c r="A1787" s="9"/>
      <c r="C1787" s="16"/>
      <c r="D1787" s="16"/>
      <c r="E1787" s="16"/>
      <c r="F1787" s="18"/>
      <c r="G1787" s="16"/>
      <c r="H1787" s="19"/>
      <c r="I1787" s="20"/>
      <c r="J1787" s="20"/>
      <c r="K1787" s="20"/>
      <c r="L1787" s="16"/>
      <c r="N1787" s="1"/>
      <c r="O1787" s="18"/>
      <c r="P1787" s="16"/>
      <c r="Q1787" s="16"/>
      <c r="R1787" s="16"/>
      <c r="S1787" s="16"/>
    </row>
    <row r="1788" spans="1:19" ht="13.2" hidden="1" x14ac:dyDescent="0.25">
      <c r="A1788" s="9"/>
      <c r="C1788" s="16"/>
      <c r="D1788" s="16"/>
      <c r="E1788" s="16"/>
      <c r="F1788" s="18"/>
      <c r="G1788" s="16"/>
      <c r="H1788" s="19"/>
      <c r="I1788" s="20"/>
      <c r="J1788" s="20"/>
      <c r="K1788" s="20"/>
      <c r="L1788" s="16"/>
      <c r="N1788" s="1"/>
      <c r="O1788" s="18"/>
      <c r="P1788" s="16"/>
      <c r="Q1788" s="16"/>
      <c r="R1788" s="16"/>
      <c r="S1788" s="16"/>
    </row>
    <row r="1789" spans="1:19" ht="13.2" hidden="1" x14ac:dyDescent="0.25">
      <c r="A1789" s="9"/>
      <c r="C1789" s="16"/>
      <c r="D1789" s="16"/>
      <c r="E1789" s="16"/>
      <c r="F1789" s="18"/>
      <c r="G1789" s="16"/>
      <c r="H1789" s="19"/>
      <c r="I1789" s="20"/>
      <c r="J1789" s="20"/>
      <c r="K1789" s="20"/>
      <c r="L1789" s="16"/>
      <c r="N1789" s="1"/>
      <c r="O1789" s="18"/>
      <c r="P1789" s="16"/>
      <c r="Q1789" s="16"/>
      <c r="R1789" s="16"/>
      <c r="S1789" s="16"/>
    </row>
    <row r="1790" spans="1:19" ht="13.2" hidden="1" x14ac:dyDescent="0.25">
      <c r="A1790" s="9"/>
      <c r="C1790" s="16"/>
      <c r="D1790" s="16"/>
      <c r="E1790" s="16"/>
      <c r="F1790" s="18"/>
      <c r="G1790" s="16"/>
      <c r="H1790" s="19"/>
      <c r="I1790" s="20"/>
      <c r="J1790" s="20"/>
      <c r="K1790" s="20"/>
      <c r="L1790" s="16"/>
      <c r="N1790" s="1"/>
      <c r="O1790" s="18"/>
      <c r="P1790" s="16"/>
      <c r="Q1790" s="16"/>
      <c r="R1790" s="16"/>
      <c r="S1790" s="16"/>
    </row>
    <row r="1791" spans="1:19" ht="13.2" hidden="1" x14ac:dyDescent="0.25">
      <c r="A1791" s="9"/>
      <c r="C1791" s="16"/>
      <c r="D1791" s="16"/>
      <c r="E1791" s="16"/>
      <c r="F1791" s="18"/>
      <c r="G1791" s="16"/>
      <c r="H1791" s="19"/>
      <c r="I1791" s="20"/>
      <c r="J1791" s="20"/>
      <c r="K1791" s="20"/>
      <c r="L1791" s="16"/>
      <c r="N1791" s="1"/>
      <c r="O1791" s="18"/>
      <c r="P1791" s="16"/>
      <c r="Q1791" s="16"/>
      <c r="R1791" s="16"/>
      <c r="S1791" s="16"/>
    </row>
    <row r="1792" spans="1:19" ht="13.2" hidden="1" x14ac:dyDescent="0.25">
      <c r="A1792" s="9"/>
      <c r="C1792" s="16"/>
      <c r="D1792" s="16"/>
      <c r="E1792" s="16"/>
      <c r="F1792" s="18"/>
      <c r="G1792" s="16"/>
      <c r="H1792" s="19"/>
      <c r="I1792" s="20"/>
      <c r="J1792" s="20"/>
      <c r="K1792" s="20"/>
      <c r="L1792" s="16"/>
      <c r="N1792" s="1"/>
      <c r="O1792" s="18"/>
      <c r="P1792" s="16"/>
      <c r="Q1792" s="16"/>
      <c r="R1792" s="16"/>
      <c r="S1792" s="16"/>
    </row>
    <row r="1793" spans="1:19" ht="13.2" hidden="1" x14ac:dyDescent="0.25">
      <c r="A1793" s="9"/>
      <c r="C1793" s="16"/>
      <c r="D1793" s="16"/>
      <c r="E1793" s="16"/>
      <c r="F1793" s="18"/>
      <c r="G1793" s="16"/>
      <c r="H1793" s="19"/>
      <c r="I1793" s="20"/>
      <c r="J1793" s="20"/>
      <c r="K1793" s="20"/>
      <c r="L1793" s="16"/>
      <c r="N1793" s="1"/>
      <c r="O1793" s="18"/>
      <c r="P1793" s="16"/>
      <c r="Q1793" s="16"/>
      <c r="R1793" s="16"/>
      <c r="S1793" s="16"/>
    </row>
    <row r="1794" spans="1:19" ht="13.2" hidden="1" x14ac:dyDescent="0.25">
      <c r="A1794" s="9"/>
      <c r="C1794" s="16"/>
      <c r="D1794" s="16"/>
      <c r="E1794" s="16"/>
      <c r="F1794" s="18"/>
      <c r="G1794" s="16"/>
      <c r="H1794" s="19"/>
      <c r="I1794" s="20"/>
      <c r="J1794" s="20"/>
      <c r="K1794" s="20"/>
      <c r="L1794" s="16"/>
      <c r="N1794" s="1"/>
      <c r="O1794" s="18"/>
      <c r="P1794" s="16"/>
      <c r="Q1794" s="16"/>
      <c r="R1794" s="16"/>
      <c r="S1794" s="16"/>
    </row>
    <row r="1795" spans="1:19" ht="13.2" hidden="1" x14ac:dyDescent="0.25">
      <c r="A1795" s="9"/>
      <c r="C1795" s="16"/>
      <c r="D1795" s="16"/>
      <c r="E1795" s="16"/>
      <c r="F1795" s="18"/>
      <c r="G1795" s="16"/>
      <c r="H1795" s="19"/>
      <c r="I1795" s="20"/>
      <c r="J1795" s="20"/>
      <c r="K1795" s="20"/>
      <c r="L1795" s="16"/>
      <c r="N1795" s="1"/>
      <c r="O1795" s="18"/>
      <c r="P1795" s="16"/>
      <c r="Q1795" s="16"/>
      <c r="R1795" s="16"/>
      <c r="S1795" s="16"/>
    </row>
    <row r="1796" spans="1:19" ht="13.2" hidden="1" x14ac:dyDescent="0.25">
      <c r="A1796" s="9"/>
      <c r="C1796" s="16"/>
      <c r="D1796" s="16"/>
      <c r="E1796" s="16"/>
      <c r="F1796" s="18"/>
      <c r="G1796" s="16"/>
      <c r="H1796" s="19"/>
      <c r="I1796" s="20"/>
      <c r="J1796" s="20"/>
      <c r="K1796" s="20"/>
      <c r="L1796" s="16"/>
      <c r="N1796" s="1"/>
      <c r="O1796" s="18"/>
      <c r="P1796" s="16"/>
      <c r="Q1796" s="16"/>
      <c r="R1796" s="16"/>
      <c r="S1796" s="16"/>
    </row>
    <row r="1797" spans="1:19" ht="13.2" hidden="1" x14ac:dyDescent="0.25">
      <c r="A1797" s="9"/>
      <c r="C1797" s="16"/>
      <c r="D1797" s="16"/>
      <c r="E1797" s="16"/>
      <c r="F1797" s="18"/>
      <c r="G1797" s="16"/>
      <c r="H1797" s="19"/>
      <c r="I1797" s="20"/>
      <c r="J1797" s="20"/>
      <c r="K1797" s="20"/>
      <c r="L1797" s="16"/>
      <c r="N1797" s="1"/>
      <c r="O1797" s="18"/>
      <c r="P1797" s="16"/>
      <c r="Q1797" s="16"/>
      <c r="R1797" s="16"/>
      <c r="S1797" s="16"/>
    </row>
    <row r="1798" spans="1:19" ht="13.2" hidden="1" x14ac:dyDescent="0.25">
      <c r="A1798" s="9"/>
      <c r="C1798" s="16"/>
      <c r="D1798" s="16"/>
      <c r="E1798" s="16"/>
      <c r="F1798" s="18"/>
      <c r="G1798" s="16"/>
      <c r="H1798" s="19"/>
      <c r="I1798" s="20"/>
      <c r="J1798" s="20"/>
      <c r="K1798" s="20"/>
      <c r="L1798" s="16"/>
      <c r="N1798" s="1"/>
      <c r="O1798" s="18"/>
      <c r="P1798" s="16"/>
      <c r="Q1798" s="16"/>
      <c r="R1798" s="16"/>
      <c r="S1798" s="16"/>
    </row>
    <row r="1799" spans="1:19" ht="13.2" hidden="1" x14ac:dyDescent="0.25">
      <c r="A1799" s="9"/>
      <c r="C1799" s="16"/>
      <c r="D1799" s="16"/>
      <c r="E1799" s="16"/>
      <c r="F1799" s="18"/>
      <c r="G1799" s="16"/>
      <c r="H1799" s="19"/>
      <c r="I1799" s="20"/>
      <c r="J1799" s="20"/>
      <c r="K1799" s="20"/>
      <c r="L1799" s="16"/>
      <c r="N1799" s="1"/>
      <c r="O1799" s="18"/>
      <c r="P1799" s="16"/>
      <c r="Q1799" s="16"/>
      <c r="R1799" s="16"/>
      <c r="S1799" s="16"/>
    </row>
    <row r="1800" spans="1:19" ht="13.2" hidden="1" x14ac:dyDescent="0.25">
      <c r="A1800" s="9"/>
      <c r="C1800" s="16"/>
      <c r="D1800" s="16"/>
      <c r="E1800" s="16"/>
      <c r="F1800" s="18"/>
      <c r="G1800" s="16"/>
      <c r="H1800" s="19"/>
      <c r="I1800" s="20"/>
      <c r="J1800" s="20"/>
      <c r="K1800" s="20"/>
      <c r="L1800" s="16"/>
      <c r="N1800" s="1"/>
      <c r="O1800" s="18"/>
      <c r="P1800" s="16"/>
      <c r="Q1800" s="16"/>
      <c r="R1800" s="16"/>
      <c r="S1800" s="16"/>
    </row>
    <row r="1801" spans="1:19" ht="13.2" hidden="1" x14ac:dyDescent="0.25">
      <c r="A1801" s="9"/>
      <c r="C1801" s="16"/>
      <c r="D1801" s="16"/>
      <c r="E1801" s="16"/>
      <c r="F1801" s="18"/>
      <c r="G1801" s="16"/>
      <c r="H1801" s="19"/>
      <c r="I1801" s="20"/>
      <c r="J1801" s="20"/>
      <c r="K1801" s="20"/>
      <c r="L1801" s="16"/>
      <c r="N1801" s="1"/>
      <c r="O1801" s="18"/>
      <c r="P1801" s="16"/>
      <c r="Q1801" s="16"/>
      <c r="R1801" s="16"/>
      <c r="S1801" s="16"/>
    </row>
    <row r="1802" spans="1:19" ht="13.2" hidden="1" x14ac:dyDescent="0.25">
      <c r="A1802" s="9"/>
      <c r="C1802" s="16"/>
      <c r="D1802" s="16"/>
      <c r="E1802" s="16"/>
      <c r="F1802" s="18"/>
      <c r="G1802" s="16"/>
      <c r="H1802" s="19"/>
      <c r="I1802" s="20"/>
      <c r="J1802" s="20"/>
      <c r="K1802" s="20"/>
      <c r="L1802" s="16"/>
      <c r="N1802" s="1"/>
      <c r="O1802" s="18"/>
      <c r="P1802" s="16"/>
      <c r="Q1802" s="16"/>
      <c r="R1802" s="16"/>
      <c r="S1802" s="16"/>
    </row>
    <row r="1803" spans="1:19" ht="13.2" hidden="1" x14ac:dyDescent="0.25">
      <c r="A1803" s="9"/>
      <c r="C1803" s="16"/>
      <c r="D1803" s="16"/>
      <c r="E1803" s="16"/>
      <c r="F1803" s="18"/>
      <c r="G1803" s="16"/>
      <c r="H1803" s="19"/>
      <c r="I1803" s="20"/>
      <c r="J1803" s="20"/>
      <c r="K1803" s="20"/>
      <c r="L1803" s="16"/>
      <c r="N1803" s="1"/>
      <c r="O1803" s="18"/>
      <c r="P1803" s="16"/>
      <c r="Q1803" s="16"/>
      <c r="R1803" s="16"/>
      <c r="S1803" s="16"/>
    </row>
    <row r="1804" spans="1:19" ht="13.2" hidden="1" x14ac:dyDescent="0.25">
      <c r="A1804" s="9"/>
      <c r="C1804" s="16"/>
      <c r="D1804" s="16"/>
      <c r="E1804" s="16"/>
      <c r="F1804" s="18"/>
      <c r="G1804" s="16"/>
      <c r="H1804" s="19"/>
      <c r="I1804" s="20"/>
      <c r="J1804" s="20"/>
      <c r="K1804" s="20"/>
      <c r="L1804" s="16"/>
      <c r="N1804" s="1"/>
      <c r="O1804" s="18"/>
      <c r="P1804" s="16"/>
      <c r="Q1804" s="16"/>
      <c r="R1804" s="16"/>
      <c r="S1804" s="16"/>
    </row>
    <row r="1805" spans="1:19" ht="13.2" hidden="1" x14ac:dyDescent="0.25">
      <c r="A1805" s="9"/>
      <c r="C1805" s="16"/>
      <c r="D1805" s="16"/>
      <c r="E1805" s="16"/>
      <c r="F1805" s="18"/>
      <c r="G1805" s="16"/>
      <c r="H1805" s="19"/>
      <c r="I1805" s="20"/>
      <c r="J1805" s="20"/>
      <c r="K1805" s="20"/>
      <c r="L1805" s="16"/>
      <c r="N1805" s="1"/>
      <c r="O1805" s="18"/>
      <c r="P1805" s="16"/>
      <c r="Q1805" s="16"/>
      <c r="R1805" s="16"/>
      <c r="S1805" s="16"/>
    </row>
    <row r="1806" spans="1:19" ht="13.2" hidden="1" x14ac:dyDescent="0.25">
      <c r="A1806" s="9"/>
      <c r="C1806" s="16"/>
      <c r="D1806" s="16"/>
      <c r="E1806" s="16"/>
      <c r="F1806" s="18"/>
      <c r="G1806" s="16"/>
      <c r="H1806" s="19"/>
      <c r="I1806" s="20"/>
      <c r="J1806" s="20"/>
      <c r="K1806" s="20"/>
      <c r="L1806" s="16"/>
      <c r="N1806" s="1"/>
      <c r="O1806" s="18"/>
      <c r="P1806" s="16"/>
      <c r="Q1806" s="16"/>
      <c r="R1806" s="16"/>
      <c r="S1806" s="16"/>
    </row>
    <row r="1807" spans="1:19" ht="13.2" hidden="1" x14ac:dyDescent="0.25">
      <c r="A1807" s="9"/>
      <c r="C1807" s="16"/>
      <c r="D1807" s="16"/>
      <c r="E1807" s="16"/>
      <c r="F1807" s="18"/>
      <c r="G1807" s="16"/>
      <c r="H1807" s="19"/>
      <c r="I1807" s="20"/>
      <c r="J1807" s="20"/>
      <c r="K1807" s="20"/>
      <c r="L1807" s="16"/>
      <c r="N1807" s="1"/>
      <c r="O1807" s="18"/>
      <c r="P1807" s="16"/>
      <c r="Q1807" s="16"/>
      <c r="R1807" s="16"/>
      <c r="S1807" s="16"/>
    </row>
    <row r="1808" spans="1:19" ht="13.2" hidden="1" x14ac:dyDescent="0.25">
      <c r="A1808" s="9"/>
      <c r="C1808" s="16"/>
      <c r="D1808" s="16"/>
      <c r="E1808" s="16"/>
      <c r="F1808" s="18"/>
      <c r="G1808" s="16"/>
      <c r="H1808" s="19"/>
      <c r="I1808" s="20"/>
      <c r="J1808" s="20"/>
      <c r="K1808" s="20"/>
      <c r="L1808" s="16"/>
      <c r="N1808" s="1"/>
      <c r="O1808" s="18"/>
      <c r="P1808" s="16"/>
      <c r="Q1808" s="16"/>
      <c r="R1808" s="16"/>
      <c r="S1808" s="16"/>
    </row>
    <row r="1809" spans="1:19" ht="13.2" hidden="1" x14ac:dyDescent="0.25">
      <c r="A1809" s="9"/>
      <c r="C1809" s="16"/>
      <c r="D1809" s="16"/>
      <c r="E1809" s="16"/>
      <c r="F1809" s="18"/>
      <c r="G1809" s="16"/>
      <c r="H1809" s="19"/>
      <c r="I1809" s="20"/>
      <c r="J1809" s="20"/>
      <c r="K1809" s="20"/>
      <c r="L1809" s="16"/>
      <c r="N1809" s="1"/>
      <c r="O1809" s="18"/>
      <c r="P1809" s="16"/>
      <c r="Q1809" s="16"/>
      <c r="R1809" s="16"/>
      <c r="S1809" s="16"/>
    </row>
    <row r="1810" spans="1:19" ht="13.2" hidden="1" x14ac:dyDescent="0.25">
      <c r="A1810" s="9"/>
      <c r="C1810" s="16"/>
      <c r="D1810" s="16"/>
      <c r="E1810" s="16"/>
      <c r="F1810" s="18"/>
      <c r="G1810" s="16"/>
      <c r="H1810" s="19"/>
      <c r="I1810" s="20"/>
      <c r="J1810" s="20"/>
      <c r="K1810" s="20"/>
      <c r="L1810" s="16"/>
      <c r="N1810" s="1"/>
      <c r="O1810" s="18"/>
      <c r="P1810" s="16"/>
      <c r="Q1810" s="16"/>
      <c r="R1810" s="16"/>
      <c r="S1810" s="16"/>
    </row>
    <row r="1811" spans="1:19" ht="13.2" hidden="1" x14ac:dyDescent="0.25">
      <c r="A1811" s="9"/>
      <c r="C1811" s="16"/>
      <c r="D1811" s="16"/>
      <c r="E1811" s="16"/>
      <c r="F1811" s="18"/>
      <c r="G1811" s="16"/>
      <c r="H1811" s="19"/>
      <c r="I1811" s="20"/>
      <c r="J1811" s="20"/>
      <c r="K1811" s="20"/>
      <c r="L1811" s="16"/>
      <c r="N1811" s="1"/>
      <c r="O1811" s="18"/>
      <c r="P1811" s="16"/>
      <c r="Q1811" s="16"/>
      <c r="R1811" s="16"/>
      <c r="S1811" s="16"/>
    </row>
    <row r="1812" spans="1:19" ht="13.2" hidden="1" x14ac:dyDescent="0.25">
      <c r="A1812" s="9"/>
      <c r="C1812" s="16"/>
      <c r="D1812" s="16"/>
      <c r="E1812" s="16"/>
      <c r="F1812" s="18"/>
      <c r="G1812" s="16"/>
      <c r="H1812" s="19"/>
      <c r="I1812" s="20"/>
      <c r="J1812" s="20"/>
      <c r="K1812" s="20"/>
      <c r="L1812" s="16"/>
      <c r="N1812" s="1"/>
      <c r="O1812" s="18"/>
      <c r="P1812" s="16"/>
      <c r="Q1812" s="16"/>
      <c r="R1812" s="16"/>
      <c r="S1812" s="16"/>
    </row>
    <row r="1813" spans="1:19" ht="13.2" hidden="1" x14ac:dyDescent="0.25">
      <c r="A1813" s="9"/>
      <c r="C1813" s="16"/>
      <c r="D1813" s="16"/>
      <c r="E1813" s="16"/>
      <c r="F1813" s="18"/>
      <c r="G1813" s="16"/>
      <c r="H1813" s="19"/>
      <c r="I1813" s="20"/>
      <c r="J1813" s="20"/>
      <c r="K1813" s="20"/>
      <c r="L1813" s="16"/>
      <c r="N1813" s="1"/>
      <c r="O1813" s="18"/>
      <c r="P1813" s="16"/>
      <c r="Q1813" s="16"/>
      <c r="R1813" s="16"/>
      <c r="S1813" s="16"/>
    </row>
    <row r="1814" spans="1:19" ht="13.2" hidden="1" x14ac:dyDescent="0.25">
      <c r="A1814" s="9"/>
      <c r="C1814" s="16"/>
      <c r="D1814" s="16"/>
      <c r="E1814" s="16"/>
      <c r="F1814" s="18"/>
      <c r="G1814" s="16"/>
      <c r="H1814" s="19"/>
      <c r="I1814" s="20"/>
      <c r="J1814" s="20"/>
      <c r="K1814" s="20"/>
      <c r="L1814" s="16"/>
      <c r="N1814" s="1"/>
      <c r="O1814" s="18"/>
      <c r="P1814" s="16"/>
      <c r="Q1814" s="16"/>
      <c r="R1814" s="16"/>
      <c r="S1814" s="16"/>
    </row>
    <row r="1815" spans="1:19" ht="13.2" hidden="1" x14ac:dyDescent="0.25">
      <c r="A1815" s="9"/>
      <c r="C1815" s="16"/>
      <c r="D1815" s="16"/>
      <c r="E1815" s="16"/>
      <c r="F1815" s="18"/>
      <c r="G1815" s="16"/>
      <c r="H1815" s="19"/>
      <c r="I1815" s="20"/>
      <c r="J1815" s="20"/>
      <c r="K1815" s="20"/>
      <c r="L1815" s="16"/>
      <c r="N1815" s="1"/>
      <c r="O1815" s="18"/>
      <c r="P1815" s="16"/>
      <c r="Q1815" s="16"/>
      <c r="R1815" s="16"/>
      <c r="S1815" s="16"/>
    </row>
    <row r="1816" spans="1:19" ht="13.2" hidden="1" x14ac:dyDescent="0.25">
      <c r="A1816" s="9"/>
      <c r="C1816" s="16"/>
      <c r="D1816" s="16"/>
      <c r="E1816" s="16"/>
      <c r="F1816" s="18"/>
      <c r="G1816" s="16"/>
      <c r="H1816" s="19"/>
      <c r="I1816" s="20"/>
      <c r="J1816" s="20"/>
      <c r="K1816" s="20"/>
      <c r="L1816" s="16"/>
      <c r="N1816" s="1"/>
      <c r="O1816" s="18"/>
      <c r="P1816" s="16"/>
      <c r="Q1816" s="16"/>
      <c r="R1816" s="16"/>
      <c r="S1816" s="16"/>
    </row>
    <row r="1817" spans="1:19" ht="13.2" hidden="1" x14ac:dyDescent="0.25">
      <c r="A1817" s="9"/>
      <c r="C1817" s="16"/>
      <c r="D1817" s="16"/>
      <c r="E1817" s="16"/>
      <c r="F1817" s="18"/>
      <c r="G1817" s="16"/>
      <c r="H1817" s="19"/>
      <c r="I1817" s="20"/>
      <c r="J1817" s="20"/>
      <c r="K1817" s="20"/>
      <c r="L1817" s="16"/>
      <c r="N1817" s="1"/>
      <c r="O1817" s="18"/>
      <c r="P1817" s="16"/>
      <c r="Q1817" s="16"/>
      <c r="R1817" s="16"/>
      <c r="S1817" s="16"/>
    </row>
    <row r="1818" spans="1:19" ht="13.2" hidden="1" x14ac:dyDescent="0.25">
      <c r="A1818" s="9"/>
      <c r="C1818" s="16"/>
      <c r="D1818" s="16"/>
      <c r="E1818" s="16"/>
      <c r="F1818" s="18"/>
      <c r="G1818" s="16"/>
      <c r="H1818" s="19"/>
      <c r="I1818" s="20"/>
      <c r="J1818" s="20"/>
      <c r="K1818" s="20"/>
      <c r="L1818" s="16"/>
      <c r="N1818" s="1"/>
      <c r="O1818" s="18"/>
      <c r="P1818" s="16"/>
      <c r="Q1818" s="16"/>
      <c r="R1818" s="16"/>
      <c r="S1818" s="16"/>
    </row>
    <row r="1819" spans="1:19" ht="13.2" hidden="1" x14ac:dyDescent="0.25">
      <c r="A1819" s="9"/>
      <c r="C1819" s="16"/>
      <c r="D1819" s="16"/>
      <c r="E1819" s="16"/>
      <c r="F1819" s="18"/>
      <c r="G1819" s="16"/>
      <c r="H1819" s="19"/>
      <c r="I1819" s="20"/>
      <c r="J1819" s="20"/>
      <c r="K1819" s="20"/>
      <c r="L1819" s="16"/>
      <c r="N1819" s="1"/>
      <c r="O1819" s="18"/>
      <c r="P1819" s="16"/>
      <c r="Q1819" s="16"/>
      <c r="R1819" s="16"/>
      <c r="S1819" s="16"/>
    </row>
    <row r="1820" spans="1:19" ht="13.2" hidden="1" x14ac:dyDescent="0.25">
      <c r="A1820" s="9"/>
      <c r="C1820" s="16"/>
      <c r="D1820" s="16"/>
      <c r="E1820" s="16"/>
      <c r="F1820" s="18"/>
      <c r="G1820" s="16"/>
      <c r="H1820" s="19"/>
      <c r="I1820" s="20"/>
      <c r="J1820" s="20"/>
      <c r="K1820" s="20"/>
      <c r="L1820" s="16"/>
      <c r="N1820" s="1"/>
      <c r="O1820" s="18"/>
      <c r="P1820" s="16"/>
      <c r="Q1820" s="16"/>
      <c r="R1820" s="16"/>
      <c r="S1820" s="16"/>
    </row>
    <row r="1821" spans="1:19" ht="13.2" hidden="1" x14ac:dyDescent="0.25">
      <c r="A1821" s="9"/>
      <c r="C1821" s="16"/>
      <c r="D1821" s="16"/>
      <c r="E1821" s="16"/>
      <c r="F1821" s="18"/>
      <c r="G1821" s="16"/>
      <c r="H1821" s="19"/>
      <c r="I1821" s="20"/>
      <c r="J1821" s="20"/>
      <c r="K1821" s="20"/>
      <c r="L1821" s="16"/>
      <c r="N1821" s="1"/>
      <c r="O1821" s="18"/>
      <c r="P1821" s="16"/>
      <c r="Q1821" s="16"/>
      <c r="R1821" s="16"/>
      <c r="S1821" s="16"/>
    </row>
    <row r="1822" spans="1:19" ht="13.2" hidden="1" x14ac:dyDescent="0.25">
      <c r="A1822" s="9"/>
      <c r="C1822" s="16"/>
      <c r="D1822" s="16"/>
      <c r="E1822" s="16"/>
      <c r="F1822" s="18"/>
      <c r="G1822" s="16"/>
      <c r="H1822" s="19"/>
      <c r="I1822" s="20"/>
      <c r="J1822" s="20"/>
      <c r="K1822" s="20"/>
      <c r="L1822" s="16"/>
      <c r="N1822" s="1"/>
      <c r="O1822" s="18"/>
      <c r="P1822" s="16"/>
      <c r="Q1822" s="16"/>
      <c r="R1822" s="16"/>
      <c r="S1822" s="16"/>
    </row>
    <row r="1823" spans="1:19" ht="13.2" hidden="1" x14ac:dyDescent="0.25">
      <c r="A1823" s="9"/>
      <c r="C1823" s="16"/>
      <c r="D1823" s="16"/>
      <c r="E1823" s="16"/>
      <c r="F1823" s="18"/>
      <c r="G1823" s="16"/>
      <c r="H1823" s="19"/>
      <c r="I1823" s="20"/>
      <c r="J1823" s="20"/>
      <c r="K1823" s="20"/>
      <c r="L1823" s="16"/>
      <c r="N1823" s="1"/>
      <c r="O1823" s="18"/>
      <c r="P1823" s="16"/>
      <c r="Q1823" s="16"/>
      <c r="R1823" s="16"/>
      <c r="S1823" s="16"/>
    </row>
    <row r="1824" spans="1:19" ht="13.2" hidden="1" x14ac:dyDescent="0.25">
      <c r="A1824" s="9"/>
      <c r="C1824" s="16"/>
      <c r="D1824" s="16"/>
      <c r="E1824" s="16"/>
      <c r="F1824" s="18"/>
      <c r="G1824" s="16"/>
      <c r="H1824" s="19"/>
      <c r="I1824" s="20"/>
      <c r="J1824" s="20"/>
      <c r="K1824" s="20"/>
      <c r="L1824" s="16"/>
      <c r="N1824" s="1"/>
      <c r="O1824" s="18"/>
      <c r="P1824" s="16"/>
      <c r="Q1824" s="16"/>
      <c r="R1824" s="16"/>
      <c r="S1824" s="16"/>
    </row>
    <row r="1825" spans="1:19" ht="13.2" hidden="1" x14ac:dyDescent="0.25">
      <c r="A1825" s="9"/>
      <c r="C1825" s="16"/>
      <c r="D1825" s="16"/>
      <c r="E1825" s="16"/>
      <c r="F1825" s="18"/>
      <c r="G1825" s="16"/>
      <c r="H1825" s="19"/>
      <c r="I1825" s="20"/>
      <c r="J1825" s="20"/>
      <c r="K1825" s="20"/>
      <c r="L1825" s="16"/>
      <c r="N1825" s="1"/>
      <c r="O1825" s="18"/>
      <c r="P1825" s="16"/>
      <c r="Q1825" s="16"/>
      <c r="R1825" s="16"/>
      <c r="S1825" s="16"/>
    </row>
    <row r="1826" spans="1:19" ht="13.2" hidden="1" x14ac:dyDescent="0.25">
      <c r="A1826" s="9"/>
      <c r="C1826" s="16"/>
      <c r="D1826" s="16"/>
      <c r="E1826" s="16"/>
      <c r="F1826" s="18"/>
      <c r="G1826" s="16"/>
      <c r="H1826" s="19"/>
      <c r="I1826" s="20"/>
      <c r="J1826" s="20"/>
      <c r="K1826" s="20"/>
      <c r="L1826" s="16"/>
      <c r="N1826" s="1"/>
      <c r="O1826" s="18"/>
      <c r="P1826" s="16"/>
      <c r="Q1826" s="16"/>
      <c r="R1826" s="16"/>
      <c r="S1826" s="16"/>
    </row>
    <row r="1827" spans="1:19" ht="13.2" hidden="1" x14ac:dyDescent="0.25">
      <c r="A1827" s="9"/>
      <c r="C1827" s="16"/>
      <c r="D1827" s="16"/>
      <c r="E1827" s="16"/>
      <c r="F1827" s="18"/>
      <c r="G1827" s="16"/>
      <c r="H1827" s="19"/>
      <c r="I1827" s="20"/>
      <c r="J1827" s="20"/>
      <c r="K1827" s="20"/>
      <c r="L1827" s="16"/>
      <c r="N1827" s="1"/>
      <c r="O1827" s="18"/>
      <c r="P1827" s="16"/>
      <c r="Q1827" s="16"/>
      <c r="R1827" s="16"/>
      <c r="S1827" s="16"/>
    </row>
    <row r="1828" spans="1:19" ht="13.2" hidden="1" x14ac:dyDescent="0.25">
      <c r="A1828" s="9"/>
      <c r="C1828" s="16"/>
      <c r="D1828" s="16"/>
      <c r="E1828" s="16"/>
      <c r="F1828" s="18"/>
      <c r="G1828" s="16"/>
      <c r="H1828" s="19"/>
      <c r="I1828" s="20"/>
      <c r="J1828" s="20"/>
      <c r="K1828" s="20"/>
      <c r="L1828" s="16"/>
      <c r="N1828" s="1"/>
      <c r="O1828" s="18"/>
      <c r="P1828" s="16"/>
      <c r="Q1828" s="16"/>
      <c r="R1828" s="16"/>
      <c r="S1828" s="16"/>
    </row>
    <row r="1829" spans="1:19" ht="13.2" hidden="1" x14ac:dyDescent="0.25">
      <c r="A1829" s="9"/>
      <c r="C1829" s="16"/>
      <c r="D1829" s="16"/>
      <c r="E1829" s="16"/>
      <c r="F1829" s="18"/>
      <c r="G1829" s="16"/>
      <c r="H1829" s="19"/>
      <c r="I1829" s="20"/>
      <c r="J1829" s="20"/>
      <c r="K1829" s="20"/>
      <c r="L1829" s="16"/>
      <c r="N1829" s="1"/>
      <c r="O1829" s="18"/>
      <c r="P1829" s="16"/>
      <c r="Q1829" s="16"/>
      <c r="R1829" s="16"/>
      <c r="S1829" s="16"/>
    </row>
    <row r="1830" spans="1:19" ht="13.2" hidden="1" x14ac:dyDescent="0.25">
      <c r="A1830" s="9"/>
      <c r="C1830" s="16"/>
      <c r="D1830" s="16"/>
      <c r="E1830" s="16"/>
      <c r="F1830" s="18"/>
      <c r="G1830" s="16"/>
      <c r="H1830" s="19"/>
      <c r="I1830" s="20"/>
      <c r="J1830" s="20"/>
      <c r="K1830" s="20"/>
      <c r="L1830" s="16"/>
      <c r="N1830" s="1"/>
      <c r="O1830" s="18"/>
      <c r="P1830" s="16"/>
      <c r="Q1830" s="16"/>
      <c r="R1830" s="16"/>
      <c r="S1830" s="16"/>
    </row>
    <row r="1831" spans="1:19" ht="13.2" hidden="1" x14ac:dyDescent="0.25">
      <c r="A1831" s="9"/>
      <c r="C1831" s="16"/>
      <c r="D1831" s="16"/>
      <c r="E1831" s="16"/>
      <c r="F1831" s="18"/>
      <c r="G1831" s="16"/>
      <c r="H1831" s="19"/>
      <c r="I1831" s="20"/>
      <c r="J1831" s="20"/>
      <c r="K1831" s="20"/>
      <c r="L1831" s="16"/>
      <c r="N1831" s="1"/>
      <c r="O1831" s="18"/>
      <c r="P1831" s="16"/>
      <c r="Q1831" s="16"/>
      <c r="R1831" s="16"/>
      <c r="S1831" s="16"/>
    </row>
    <row r="1832" spans="1:19" ht="13.2" hidden="1" x14ac:dyDescent="0.25">
      <c r="A1832" s="9"/>
      <c r="C1832" s="16"/>
      <c r="D1832" s="16"/>
      <c r="E1832" s="16"/>
      <c r="F1832" s="18"/>
      <c r="G1832" s="16"/>
      <c r="H1832" s="19"/>
      <c r="I1832" s="20"/>
      <c r="J1832" s="20"/>
      <c r="K1832" s="20"/>
      <c r="L1832" s="16"/>
      <c r="N1832" s="1"/>
      <c r="O1832" s="18"/>
      <c r="P1832" s="16"/>
      <c r="Q1832" s="16"/>
      <c r="R1832" s="16"/>
      <c r="S1832" s="16"/>
    </row>
    <row r="1833" spans="1:19" ht="13.2" hidden="1" x14ac:dyDescent="0.25">
      <c r="A1833" s="9"/>
      <c r="C1833" s="16"/>
      <c r="D1833" s="16"/>
      <c r="E1833" s="16"/>
      <c r="F1833" s="18"/>
      <c r="G1833" s="16"/>
      <c r="H1833" s="19"/>
      <c r="I1833" s="20"/>
      <c r="J1833" s="20"/>
      <c r="K1833" s="20"/>
      <c r="L1833" s="16"/>
      <c r="N1833" s="1"/>
      <c r="O1833" s="18"/>
      <c r="P1833" s="16"/>
      <c r="Q1833" s="16"/>
      <c r="R1833" s="16"/>
      <c r="S1833" s="16"/>
    </row>
    <row r="1834" spans="1:19" ht="13.2" hidden="1" x14ac:dyDescent="0.25">
      <c r="A1834" s="9"/>
      <c r="C1834" s="16"/>
      <c r="D1834" s="16"/>
      <c r="E1834" s="16"/>
      <c r="F1834" s="18"/>
      <c r="G1834" s="16"/>
      <c r="H1834" s="19"/>
      <c r="I1834" s="20"/>
      <c r="J1834" s="20"/>
      <c r="K1834" s="20"/>
      <c r="L1834" s="16"/>
      <c r="N1834" s="1"/>
      <c r="O1834" s="18"/>
      <c r="P1834" s="16"/>
      <c r="Q1834" s="16"/>
      <c r="R1834" s="16"/>
      <c r="S1834" s="16"/>
    </row>
    <row r="1835" spans="1:19" ht="13.2" hidden="1" x14ac:dyDescent="0.25">
      <c r="A1835" s="9"/>
      <c r="C1835" s="16"/>
      <c r="D1835" s="16"/>
      <c r="E1835" s="16"/>
      <c r="F1835" s="18"/>
      <c r="G1835" s="16"/>
      <c r="H1835" s="19"/>
      <c r="I1835" s="20"/>
      <c r="J1835" s="20"/>
      <c r="K1835" s="20"/>
      <c r="L1835" s="16"/>
      <c r="N1835" s="1"/>
      <c r="O1835" s="18"/>
      <c r="P1835" s="16"/>
      <c r="Q1835" s="16"/>
      <c r="R1835" s="16"/>
      <c r="S1835" s="16"/>
    </row>
    <row r="1836" spans="1:19" ht="13.2" hidden="1" x14ac:dyDescent="0.25">
      <c r="A1836" s="9"/>
      <c r="C1836" s="16"/>
      <c r="D1836" s="16"/>
      <c r="E1836" s="16"/>
      <c r="F1836" s="18"/>
      <c r="G1836" s="16"/>
      <c r="H1836" s="19"/>
      <c r="I1836" s="20"/>
      <c r="J1836" s="20"/>
      <c r="K1836" s="20"/>
      <c r="L1836" s="16"/>
      <c r="N1836" s="1"/>
      <c r="O1836" s="18"/>
      <c r="P1836" s="16"/>
      <c r="Q1836" s="16"/>
      <c r="R1836" s="16"/>
      <c r="S1836" s="16"/>
    </row>
    <row r="1837" spans="1:19" ht="13.2" hidden="1" x14ac:dyDescent="0.25">
      <c r="A1837" s="9"/>
      <c r="C1837" s="16"/>
      <c r="D1837" s="16"/>
      <c r="E1837" s="16"/>
      <c r="F1837" s="18"/>
      <c r="G1837" s="16"/>
      <c r="H1837" s="19"/>
      <c r="I1837" s="20"/>
      <c r="J1837" s="20"/>
      <c r="K1837" s="20"/>
      <c r="L1837" s="16"/>
      <c r="N1837" s="1"/>
      <c r="O1837" s="18"/>
      <c r="P1837" s="16"/>
      <c r="Q1837" s="16"/>
      <c r="R1837" s="16"/>
      <c r="S1837" s="16"/>
    </row>
    <row r="1838" spans="1:19" ht="13.2" hidden="1" x14ac:dyDescent="0.25">
      <c r="A1838" s="9"/>
      <c r="C1838" s="16"/>
      <c r="D1838" s="16"/>
      <c r="E1838" s="16"/>
      <c r="F1838" s="18"/>
      <c r="G1838" s="16"/>
      <c r="H1838" s="19"/>
      <c r="I1838" s="20"/>
      <c r="J1838" s="20"/>
      <c r="K1838" s="20"/>
      <c r="L1838" s="16"/>
      <c r="N1838" s="1"/>
      <c r="O1838" s="18"/>
      <c r="P1838" s="16"/>
      <c r="Q1838" s="16"/>
      <c r="R1838" s="16"/>
      <c r="S1838" s="16"/>
    </row>
    <row r="1839" spans="1:19" ht="13.2" hidden="1" x14ac:dyDescent="0.25">
      <c r="A1839" s="9"/>
      <c r="C1839" s="16"/>
      <c r="D1839" s="16"/>
      <c r="E1839" s="16"/>
      <c r="F1839" s="18"/>
      <c r="G1839" s="16"/>
      <c r="H1839" s="19"/>
      <c r="I1839" s="20"/>
      <c r="J1839" s="20"/>
      <c r="K1839" s="20"/>
      <c r="L1839" s="16"/>
      <c r="N1839" s="1"/>
      <c r="O1839" s="18"/>
      <c r="P1839" s="16"/>
      <c r="Q1839" s="16"/>
      <c r="R1839" s="16"/>
      <c r="S1839" s="16"/>
    </row>
    <row r="1840" spans="1:19" ht="13.2" hidden="1" x14ac:dyDescent="0.25">
      <c r="A1840" s="9"/>
      <c r="C1840" s="16"/>
      <c r="D1840" s="16"/>
      <c r="E1840" s="16"/>
      <c r="F1840" s="18"/>
      <c r="G1840" s="16"/>
      <c r="H1840" s="19"/>
      <c r="I1840" s="20"/>
      <c r="J1840" s="20"/>
      <c r="K1840" s="20"/>
      <c r="L1840" s="16"/>
      <c r="N1840" s="1"/>
      <c r="O1840" s="18"/>
      <c r="P1840" s="16"/>
      <c r="Q1840" s="16"/>
      <c r="R1840" s="16"/>
      <c r="S1840" s="16"/>
    </row>
    <row r="1841" spans="1:19" ht="13.2" hidden="1" x14ac:dyDescent="0.25">
      <c r="A1841" s="9"/>
      <c r="C1841" s="16"/>
      <c r="D1841" s="16"/>
      <c r="E1841" s="16"/>
      <c r="F1841" s="18"/>
      <c r="G1841" s="16"/>
      <c r="H1841" s="19"/>
      <c r="I1841" s="20"/>
      <c r="J1841" s="20"/>
      <c r="K1841" s="20"/>
      <c r="L1841" s="16"/>
      <c r="N1841" s="1"/>
      <c r="O1841" s="18"/>
      <c r="P1841" s="16"/>
      <c r="Q1841" s="16"/>
      <c r="R1841" s="16"/>
      <c r="S1841" s="16"/>
    </row>
    <row r="1842" spans="1:19" ht="13.2" hidden="1" x14ac:dyDescent="0.25">
      <c r="A1842" s="9"/>
      <c r="C1842" s="16"/>
      <c r="D1842" s="16"/>
      <c r="E1842" s="16"/>
      <c r="F1842" s="18"/>
      <c r="G1842" s="16"/>
      <c r="H1842" s="19"/>
      <c r="I1842" s="20"/>
      <c r="J1842" s="20"/>
      <c r="K1842" s="20"/>
      <c r="L1842" s="16"/>
      <c r="N1842" s="1"/>
      <c r="O1842" s="18"/>
      <c r="P1842" s="16"/>
      <c r="Q1842" s="16"/>
      <c r="R1842" s="16"/>
      <c r="S1842" s="16"/>
    </row>
    <row r="1843" spans="1:19" ht="13.2" hidden="1" x14ac:dyDescent="0.25">
      <c r="A1843" s="9"/>
      <c r="C1843" s="16"/>
      <c r="D1843" s="16"/>
      <c r="E1843" s="16"/>
      <c r="F1843" s="18"/>
      <c r="G1843" s="16"/>
      <c r="H1843" s="19"/>
      <c r="I1843" s="20"/>
      <c r="J1843" s="20"/>
      <c r="K1843" s="20"/>
      <c r="L1843" s="16"/>
      <c r="N1843" s="1"/>
      <c r="O1843" s="18"/>
      <c r="P1843" s="16"/>
      <c r="Q1843" s="16"/>
      <c r="R1843" s="16"/>
      <c r="S1843" s="16"/>
    </row>
    <row r="1844" spans="1:19" ht="13.2" hidden="1" x14ac:dyDescent="0.25">
      <c r="A1844" s="9"/>
      <c r="C1844" s="16"/>
      <c r="D1844" s="16"/>
      <c r="E1844" s="16"/>
      <c r="F1844" s="18"/>
      <c r="G1844" s="16"/>
      <c r="H1844" s="19"/>
      <c r="I1844" s="20"/>
      <c r="J1844" s="20"/>
      <c r="K1844" s="20"/>
      <c r="L1844" s="16"/>
      <c r="N1844" s="1"/>
      <c r="O1844" s="18"/>
      <c r="P1844" s="16"/>
      <c r="Q1844" s="16"/>
      <c r="R1844" s="16"/>
      <c r="S1844" s="16"/>
    </row>
    <row r="1845" spans="1:19" ht="13.2" hidden="1" x14ac:dyDescent="0.25">
      <c r="A1845" s="9"/>
      <c r="C1845" s="16"/>
      <c r="D1845" s="16"/>
      <c r="E1845" s="16"/>
      <c r="F1845" s="18"/>
      <c r="G1845" s="16"/>
      <c r="H1845" s="19"/>
      <c r="I1845" s="20"/>
      <c r="J1845" s="20"/>
      <c r="K1845" s="20"/>
      <c r="L1845" s="16"/>
      <c r="N1845" s="1"/>
      <c r="O1845" s="18"/>
      <c r="P1845" s="16"/>
      <c r="Q1845" s="16"/>
      <c r="R1845" s="16"/>
      <c r="S1845" s="16"/>
    </row>
    <row r="1846" spans="1:19" ht="13.2" hidden="1" x14ac:dyDescent="0.25">
      <c r="A1846" s="9"/>
      <c r="C1846" s="16"/>
      <c r="D1846" s="16"/>
      <c r="E1846" s="16"/>
      <c r="F1846" s="18"/>
      <c r="G1846" s="16"/>
      <c r="H1846" s="19"/>
      <c r="I1846" s="20"/>
      <c r="J1846" s="20"/>
      <c r="K1846" s="20"/>
      <c r="L1846" s="16"/>
      <c r="N1846" s="1"/>
      <c r="O1846" s="18"/>
      <c r="P1846" s="16"/>
      <c r="Q1846" s="16"/>
      <c r="R1846" s="16"/>
      <c r="S1846" s="16"/>
    </row>
    <row r="1847" spans="1:19" ht="13.2" hidden="1" x14ac:dyDescent="0.25">
      <c r="A1847" s="9"/>
      <c r="C1847" s="16"/>
      <c r="D1847" s="16"/>
      <c r="E1847" s="16"/>
      <c r="F1847" s="18"/>
      <c r="G1847" s="16"/>
      <c r="H1847" s="19"/>
      <c r="I1847" s="20"/>
      <c r="J1847" s="20"/>
      <c r="K1847" s="20"/>
      <c r="L1847" s="16"/>
      <c r="N1847" s="1"/>
      <c r="O1847" s="18"/>
      <c r="P1847" s="16"/>
      <c r="Q1847" s="16"/>
      <c r="R1847" s="16"/>
      <c r="S1847" s="16"/>
    </row>
    <row r="1848" spans="1:19" ht="13.2" hidden="1" x14ac:dyDescent="0.25">
      <c r="A1848" s="9"/>
      <c r="C1848" s="16"/>
      <c r="D1848" s="16"/>
      <c r="E1848" s="16"/>
      <c r="F1848" s="18"/>
      <c r="G1848" s="16"/>
      <c r="H1848" s="19"/>
      <c r="I1848" s="20"/>
      <c r="J1848" s="20"/>
      <c r="K1848" s="20"/>
      <c r="L1848" s="16"/>
      <c r="N1848" s="1"/>
      <c r="O1848" s="18"/>
      <c r="P1848" s="16"/>
      <c r="Q1848" s="16"/>
      <c r="R1848" s="16"/>
      <c r="S1848" s="16"/>
    </row>
    <row r="1849" spans="1:19" ht="13.2" hidden="1" x14ac:dyDescent="0.25">
      <c r="A1849" s="9"/>
      <c r="C1849" s="16"/>
      <c r="D1849" s="16"/>
      <c r="E1849" s="16"/>
      <c r="F1849" s="18"/>
      <c r="G1849" s="16"/>
      <c r="H1849" s="19"/>
      <c r="I1849" s="20"/>
      <c r="J1849" s="20"/>
      <c r="K1849" s="20"/>
      <c r="L1849" s="16"/>
      <c r="N1849" s="1"/>
      <c r="O1849" s="18"/>
      <c r="P1849" s="16"/>
      <c r="Q1849" s="16"/>
      <c r="R1849" s="16"/>
      <c r="S1849" s="16"/>
    </row>
    <row r="1850" spans="1:19" ht="13.2" hidden="1" x14ac:dyDescent="0.25">
      <c r="A1850" s="9"/>
      <c r="C1850" s="16"/>
      <c r="D1850" s="16"/>
      <c r="E1850" s="16"/>
      <c r="F1850" s="18"/>
      <c r="G1850" s="16"/>
      <c r="H1850" s="19"/>
      <c r="I1850" s="20"/>
      <c r="J1850" s="20"/>
      <c r="K1850" s="20"/>
      <c r="L1850" s="16"/>
      <c r="N1850" s="1"/>
      <c r="O1850" s="18"/>
      <c r="P1850" s="16"/>
      <c r="Q1850" s="16"/>
      <c r="R1850" s="16"/>
      <c r="S1850" s="16"/>
    </row>
    <row r="1851" spans="1:19" ht="13.2" hidden="1" x14ac:dyDescent="0.25">
      <c r="A1851" s="9"/>
      <c r="C1851" s="16"/>
      <c r="D1851" s="16"/>
      <c r="E1851" s="16"/>
      <c r="F1851" s="18"/>
      <c r="G1851" s="16"/>
      <c r="H1851" s="19"/>
      <c r="I1851" s="20"/>
      <c r="J1851" s="20"/>
      <c r="K1851" s="20"/>
      <c r="L1851" s="16"/>
      <c r="N1851" s="1"/>
      <c r="O1851" s="18"/>
      <c r="P1851" s="16"/>
      <c r="Q1851" s="16"/>
      <c r="R1851" s="16"/>
      <c r="S1851" s="16"/>
    </row>
    <row r="1852" spans="1:19" ht="13.2" hidden="1" x14ac:dyDescent="0.25">
      <c r="A1852" s="9"/>
      <c r="C1852" s="16"/>
      <c r="D1852" s="16"/>
      <c r="E1852" s="16"/>
      <c r="F1852" s="18"/>
      <c r="G1852" s="16"/>
      <c r="H1852" s="19"/>
      <c r="I1852" s="20"/>
      <c r="J1852" s="20"/>
      <c r="K1852" s="20"/>
      <c r="L1852" s="16"/>
      <c r="N1852" s="1"/>
      <c r="O1852" s="18"/>
      <c r="P1852" s="16"/>
      <c r="Q1852" s="16"/>
      <c r="R1852" s="16"/>
      <c r="S1852" s="16"/>
    </row>
    <row r="1853" spans="1:19" ht="13.2" hidden="1" x14ac:dyDescent="0.25">
      <c r="A1853" s="9"/>
      <c r="C1853" s="16"/>
      <c r="D1853" s="16"/>
      <c r="E1853" s="16"/>
      <c r="F1853" s="18"/>
      <c r="G1853" s="16"/>
      <c r="H1853" s="19"/>
      <c r="I1853" s="20"/>
      <c r="J1853" s="20"/>
      <c r="K1853" s="20"/>
      <c r="L1853" s="16"/>
      <c r="N1853" s="1"/>
      <c r="O1853" s="18"/>
      <c r="P1853" s="16"/>
      <c r="Q1853" s="16"/>
      <c r="R1853" s="16"/>
      <c r="S1853" s="16"/>
    </row>
    <row r="1854" spans="1:19" ht="13.2" hidden="1" x14ac:dyDescent="0.25">
      <c r="A1854" s="9"/>
      <c r="C1854" s="16"/>
      <c r="D1854" s="16"/>
      <c r="E1854" s="16"/>
      <c r="F1854" s="18"/>
      <c r="G1854" s="16"/>
      <c r="H1854" s="19"/>
      <c r="I1854" s="20"/>
      <c r="J1854" s="20"/>
      <c r="K1854" s="20"/>
      <c r="L1854" s="16"/>
      <c r="N1854" s="1"/>
      <c r="O1854" s="18"/>
      <c r="P1854" s="16"/>
      <c r="Q1854" s="16"/>
      <c r="R1854" s="16"/>
      <c r="S1854" s="16"/>
    </row>
    <row r="1855" spans="1:19" ht="13.2" hidden="1" x14ac:dyDescent="0.25">
      <c r="A1855" s="9"/>
      <c r="C1855" s="16"/>
      <c r="D1855" s="16"/>
      <c r="E1855" s="16"/>
      <c r="F1855" s="18"/>
      <c r="G1855" s="16"/>
      <c r="H1855" s="19"/>
      <c r="I1855" s="20"/>
      <c r="J1855" s="20"/>
      <c r="K1855" s="20"/>
      <c r="L1855" s="16"/>
      <c r="N1855" s="1"/>
      <c r="O1855" s="18"/>
      <c r="P1855" s="16"/>
      <c r="Q1855" s="16"/>
      <c r="R1855" s="16"/>
      <c r="S1855" s="16"/>
    </row>
    <row r="1856" spans="1:19" ht="13.2" hidden="1" x14ac:dyDescent="0.25">
      <c r="A1856" s="9"/>
      <c r="C1856" s="16"/>
      <c r="D1856" s="16"/>
      <c r="E1856" s="16"/>
      <c r="F1856" s="18"/>
      <c r="G1856" s="16"/>
      <c r="H1856" s="19"/>
      <c r="I1856" s="20"/>
      <c r="J1856" s="20"/>
      <c r="K1856" s="20"/>
      <c r="L1856" s="16"/>
      <c r="N1856" s="1"/>
      <c r="O1856" s="18"/>
      <c r="P1856" s="16"/>
      <c r="Q1856" s="16"/>
      <c r="R1856" s="16"/>
      <c r="S1856" s="16"/>
    </row>
    <row r="1857" spans="1:19" ht="13.2" hidden="1" x14ac:dyDescent="0.25">
      <c r="A1857" s="9"/>
      <c r="C1857" s="16"/>
      <c r="D1857" s="16"/>
      <c r="E1857" s="16"/>
      <c r="F1857" s="18"/>
      <c r="G1857" s="16"/>
      <c r="H1857" s="19"/>
      <c r="I1857" s="20"/>
      <c r="J1857" s="20"/>
      <c r="K1857" s="20"/>
      <c r="L1857" s="16"/>
      <c r="N1857" s="1"/>
      <c r="O1857" s="18"/>
      <c r="P1857" s="16"/>
      <c r="Q1857" s="16"/>
      <c r="R1857" s="16"/>
      <c r="S1857" s="16"/>
    </row>
    <row r="1858" spans="1:19" ht="13.2" hidden="1" x14ac:dyDescent="0.25">
      <c r="A1858" s="9"/>
      <c r="C1858" s="16"/>
      <c r="D1858" s="16"/>
      <c r="E1858" s="16"/>
      <c r="F1858" s="18"/>
      <c r="G1858" s="16"/>
      <c r="H1858" s="19"/>
      <c r="I1858" s="20"/>
      <c r="J1858" s="20"/>
      <c r="K1858" s="20"/>
      <c r="L1858" s="16"/>
      <c r="N1858" s="1"/>
      <c r="O1858" s="18"/>
      <c r="P1858" s="16"/>
      <c r="Q1858" s="16"/>
      <c r="R1858" s="16"/>
      <c r="S1858" s="16"/>
    </row>
    <row r="1859" spans="1:19" ht="13.2" hidden="1" x14ac:dyDescent="0.25">
      <c r="A1859" s="9"/>
      <c r="C1859" s="16"/>
      <c r="D1859" s="16"/>
      <c r="E1859" s="16"/>
      <c r="F1859" s="18"/>
      <c r="G1859" s="16"/>
      <c r="H1859" s="19"/>
      <c r="I1859" s="20"/>
      <c r="J1859" s="20"/>
      <c r="K1859" s="20"/>
      <c r="L1859" s="16"/>
      <c r="N1859" s="1"/>
      <c r="O1859" s="18"/>
      <c r="P1859" s="16"/>
      <c r="Q1859" s="16"/>
      <c r="R1859" s="16"/>
      <c r="S1859" s="16"/>
    </row>
    <row r="1860" spans="1:19" ht="13.2" hidden="1" x14ac:dyDescent="0.25">
      <c r="A1860" s="9"/>
      <c r="C1860" s="16"/>
      <c r="D1860" s="16"/>
      <c r="E1860" s="16"/>
      <c r="F1860" s="18"/>
      <c r="G1860" s="16"/>
      <c r="H1860" s="19"/>
      <c r="I1860" s="20"/>
      <c r="J1860" s="20"/>
      <c r="K1860" s="20"/>
      <c r="L1860" s="16"/>
      <c r="N1860" s="1"/>
      <c r="O1860" s="18"/>
      <c r="P1860" s="16"/>
      <c r="Q1860" s="16"/>
      <c r="R1860" s="16"/>
      <c r="S1860" s="16"/>
    </row>
    <row r="1861" spans="1:19" ht="13.2" hidden="1" x14ac:dyDescent="0.25">
      <c r="A1861" s="9"/>
      <c r="C1861" s="16"/>
      <c r="D1861" s="16"/>
      <c r="E1861" s="16"/>
      <c r="F1861" s="18"/>
      <c r="G1861" s="16"/>
      <c r="H1861" s="19"/>
      <c r="I1861" s="20"/>
      <c r="J1861" s="20"/>
      <c r="K1861" s="20"/>
      <c r="L1861" s="16"/>
      <c r="N1861" s="1"/>
      <c r="O1861" s="18"/>
      <c r="P1861" s="16"/>
      <c r="Q1861" s="16"/>
      <c r="R1861" s="16"/>
      <c r="S1861" s="16"/>
    </row>
    <row r="1862" spans="1:19" ht="13.2" hidden="1" x14ac:dyDescent="0.25">
      <c r="A1862" s="9"/>
      <c r="C1862" s="16"/>
      <c r="D1862" s="16"/>
      <c r="E1862" s="16"/>
      <c r="F1862" s="18"/>
      <c r="G1862" s="16"/>
      <c r="H1862" s="19"/>
      <c r="I1862" s="20"/>
      <c r="J1862" s="20"/>
      <c r="K1862" s="20"/>
      <c r="L1862" s="16"/>
      <c r="N1862" s="1"/>
      <c r="O1862" s="18"/>
      <c r="P1862" s="16"/>
      <c r="Q1862" s="16"/>
      <c r="R1862" s="16"/>
      <c r="S1862" s="16"/>
    </row>
    <row r="1863" spans="1:19" ht="13.2" hidden="1" x14ac:dyDescent="0.25">
      <c r="A1863" s="9"/>
      <c r="C1863" s="16"/>
      <c r="D1863" s="16"/>
      <c r="E1863" s="16"/>
      <c r="F1863" s="18"/>
      <c r="G1863" s="16"/>
      <c r="H1863" s="19"/>
      <c r="I1863" s="20"/>
      <c r="J1863" s="20"/>
      <c r="K1863" s="20"/>
      <c r="L1863" s="16"/>
      <c r="N1863" s="1"/>
      <c r="O1863" s="18"/>
      <c r="P1863" s="16"/>
      <c r="Q1863" s="16"/>
      <c r="R1863" s="16"/>
      <c r="S1863" s="16"/>
    </row>
    <row r="1864" spans="1:19" ht="13.2" hidden="1" x14ac:dyDescent="0.25">
      <c r="A1864" s="9"/>
      <c r="C1864" s="16"/>
      <c r="D1864" s="16"/>
      <c r="E1864" s="16"/>
      <c r="F1864" s="18"/>
      <c r="G1864" s="16"/>
      <c r="H1864" s="19"/>
      <c r="I1864" s="20"/>
      <c r="J1864" s="20"/>
      <c r="K1864" s="20"/>
      <c r="L1864" s="16"/>
      <c r="N1864" s="1"/>
      <c r="O1864" s="18"/>
      <c r="P1864" s="16"/>
      <c r="Q1864" s="16"/>
      <c r="R1864" s="16"/>
      <c r="S1864" s="16"/>
    </row>
    <row r="1865" spans="1:19" ht="13.2" hidden="1" x14ac:dyDescent="0.25">
      <c r="A1865" s="9"/>
      <c r="C1865" s="16"/>
      <c r="D1865" s="16"/>
      <c r="E1865" s="16"/>
      <c r="F1865" s="18"/>
      <c r="G1865" s="16"/>
      <c r="H1865" s="19"/>
      <c r="I1865" s="20"/>
      <c r="J1865" s="20"/>
      <c r="K1865" s="20"/>
      <c r="L1865" s="16"/>
      <c r="N1865" s="1"/>
      <c r="O1865" s="18"/>
      <c r="P1865" s="16"/>
      <c r="Q1865" s="16"/>
      <c r="R1865" s="16"/>
      <c r="S1865" s="16"/>
    </row>
    <row r="1866" spans="1:19" ht="13.2" hidden="1" x14ac:dyDescent="0.25">
      <c r="A1866" s="9"/>
      <c r="C1866" s="16"/>
      <c r="D1866" s="16"/>
      <c r="E1866" s="16"/>
      <c r="F1866" s="18"/>
      <c r="G1866" s="16"/>
      <c r="H1866" s="19"/>
      <c r="I1866" s="20"/>
      <c r="J1866" s="20"/>
      <c r="K1866" s="20"/>
      <c r="L1866" s="16"/>
      <c r="N1866" s="1"/>
      <c r="O1866" s="18"/>
      <c r="P1866" s="16"/>
      <c r="Q1866" s="16"/>
      <c r="R1866" s="16"/>
      <c r="S1866" s="16"/>
    </row>
    <row r="1867" spans="1:19" ht="13.2" hidden="1" x14ac:dyDescent="0.25">
      <c r="A1867" s="9"/>
      <c r="C1867" s="16"/>
      <c r="D1867" s="16"/>
      <c r="E1867" s="16"/>
      <c r="F1867" s="18"/>
      <c r="G1867" s="16"/>
      <c r="H1867" s="19"/>
      <c r="I1867" s="20"/>
      <c r="J1867" s="20"/>
      <c r="K1867" s="20"/>
      <c r="L1867" s="16"/>
      <c r="N1867" s="1"/>
      <c r="O1867" s="18"/>
      <c r="P1867" s="16"/>
      <c r="Q1867" s="16"/>
      <c r="R1867" s="16"/>
      <c r="S1867" s="16"/>
    </row>
    <row r="1868" spans="1:19" ht="13.2" hidden="1" x14ac:dyDescent="0.25">
      <c r="A1868" s="9"/>
      <c r="C1868" s="16"/>
      <c r="D1868" s="16"/>
      <c r="E1868" s="16"/>
      <c r="F1868" s="18"/>
      <c r="G1868" s="16"/>
      <c r="H1868" s="19"/>
      <c r="I1868" s="20"/>
      <c r="J1868" s="20"/>
      <c r="K1868" s="20"/>
      <c r="L1868" s="16"/>
      <c r="N1868" s="1"/>
      <c r="O1868" s="18"/>
      <c r="P1868" s="16"/>
      <c r="Q1868" s="16"/>
      <c r="R1868" s="16"/>
      <c r="S1868" s="16"/>
    </row>
    <row r="1869" spans="1:19" ht="13.2" hidden="1" x14ac:dyDescent="0.25">
      <c r="A1869" s="9"/>
      <c r="C1869" s="16"/>
      <c r="D1869" s="16"/>
      <c r="E1869" s="16"/>
      <c r="F1869" s="18"/>
      <c r="G1869" s="16"/>
      <c r="H1869" s="19"/>
      <c r="I1869" s="20"/>
      <c r="J1869" s="20"/>
      <c r="K1869" s="20"/>
      <c r="L1869" s="16"/>
      <c r="N1869" s="1"/>
      <c r="O1869" s="18"/>
      <c r="P1869" s="16"/>
      <c r="Q1869" s="16"/>
      <c r="R1869" s="16"/>
      <c r="S1869" s="16"/>
    </row>
    <row r="1870" spans="1:19" ht="13.2" hidden="1" x14ac:dyDescent="0.25">
      <c r="A1870" s="9"/>
      <c r="C1870" s="16"/>
      <c r="D1870" s="16"/>
      <c r="E1870" s="16"/>
      <c r="F1870" s="18"/>
      <c r="G1870" s="16"/>
      <c r="H1870" s="19"/>
      <c r="I1870" s="20"/>
      <c r="J1870" s="20"/>
      <c r="K1870" s="20"/>
      <c r="L1870" s="16"/>
      <c r="N1870" s="1"/>
      <c r="O1870" s="18"/>
      <c r="P1870" s="16"/>
      <c r="Q1870" s="16"/>
      <c r="R1870" s="16"/>
      <c r="S1870" s="16"/>
    </row>
    <row r="1871" spans="1:19" ht="13.2" hidden="1" x14ac:dyDescent="0.25">
      <c r="A1871" s="9"/>
      <c r="C1871" s="16"/>
      <c r="D1871" s="16"/>
      <c r="E1871" s="16"/>
      <c r="F1871" s="18"/>
      <c r="G1871" s="16"/>
      <c r="H1871" s="19"/>
      <c r="I1871" s="20"/>
      <c r="J1871" s="20"/>
      <c r="K1871" s="20"/>
      <c r="L1871" s="16"/>
      <c r="N1871" s="1"/>
      <c r="O1871" s="18"/>
      <c r="P1871" s="16"/>
      <c r="Q1871" s="16"/>
      <c r="R1871" s="16"/>
      <c r="S1871" s="16"/>
    </row>
    <row r="1872" spans="1:19" ht="13.2" hidden="1" x14ac:dyDescent="0.25">
      <c r="A1872" s="9"/>
      <c r="C1872" s="16"/>
      <c r="D1872" s="16"/>
      <c r="E1872" s="16"/>
      <c r="F1872" s="18"/>
      <c r="G1872" s="16"/>
      <c r="H1872" s="19"/>
      <c r="I1872" s="20"/>
      <c r="J1872" s="20"/>
      <c r="K1872" s="20"/>
      <c r="L1872" s="16"/>
      <c r="N1872" s="1"/>
      <c r="O1872" s="18"/>
      <c r="P1872" s="16"/>
      <c r="Q1872" s="16"/>
      <c r="R1872" s="16"/>
      <c r="S1872" s="16"/>
    </row>
    <row r="1873" spans="1:19" ht="13.2" hidden="1" x14ac:dyDescent="0.25">
      <c r="A1873" s="9"/>
      <c r="C1873" s="16"/>
      <c r="D1873" s="16"/>
      <c r="E1873" s="16"/>
      <c r="F1873" s="18"/>
      <c r="G1873" s="16"/>
      <c r="H1873" s="19"/>
      <c r="I1873" s="20"/>
      <c r="J1873" s="20"/>
      <c r="K1873" s="20"/>
      <c r="L1873" s="16"/>
      <c r="N1873" s="1"/>
      <c r="O1873" s="18"/>
      <c r="P1873" s="16"/>
      <c r="Q1873" s="16"/>
      <c r="R1873" s="16"/>
      <c r="S1873" s="16"/>
    </row>
    <row r="1874" spans="1:19" ht="13.2" hidden="1" x14ac:dyDescent="0.25">
      <c r="A1874" s="9"/>
      <c r="C1874" s="16"/>
      <c r="D1874" s="16"/>
      <c r="E1874" s="16"/>
      <c r="F1874" s="18"/>
      <c r="G1874" s="16"/>
      <c r="H1874" s="19"/>
      <c r="I1874" s="20"/>
      <c r="J1874" s="20"/>
      <c r="K1874" s="20"/>
      <c r="L1874" s="16"/>
      <c r="N1874" s="1"/>
      <c r="O1874" s="18"/>
      <c r="P1874" s="16"/>
      <c r="Q1874" s="16"/>
      <c r="R1874" s="16"/>
      <c r="S1874" s="16"/>
    </row>
    <row r="1875" spans="1:19" ht="13.2" hidden="1" x14ac:dyDescent="0.25">
      <c r="A1875" s="9"/>
      <c r="C1875" s="16"/>
      <c r="D1875" s="16"/>
      <c r="E1875" s="16"/>
      <c r="F1875" s="18"/>
      <c r="G1875" s="16"/>
      <c r="H1875" s="19"/>
      <c r="I1875" s="20"/>
      <c r="J1875" s="20"/>
      <c r="K1875" s="20"/>
      <c r="L1875" s="16"/>
      <c r="N1875" s="1"/>
      <c r="O1875" s="18"/>
      <c r="P1875" s="16"/>
      <c r="Q1875" s="16"/>
      <c r="R1875" s="16"/>
      <c r="S1875" s="16"/>
    </row>
    <row r="1876" spans="1:19" ht="13.2" hidden="1" x14ac:dyDescent="0.25">
      <c r="A1876" s="9"/>
      <c r="C1876" s="16"/>
      <c r="D1876" s="16"/>
      <c r="E1876" s="16"/>
      <c r="F1876" s="18"/>
      <c r="G1876" s="16"/>
      <c r="H1876" s="19"/>
      <c r="I1876" s="20"/>
      <c r="J1876" s="20"/>
      <c r="K1876" s="20"/>
      <c r="L1876" s="16"/>
      <c r="N1876" s="1"/>
      <c r="O1876" s="18"/>
      <c r="P1876" s="16"/>
      <c r="Q1876" s="16"/>
      <c r="R1876" s="16"/>
      <c r="S1876" s="16"/>
    </row>
    <row r="1877" spans="1:19" ht="13.2" hidden="1" x14ac:dyDescent="0.25">
      <c r="A1877" s="9"/>
      <c r="C1877" s="16"/>
      <c r="D1877" s="16"/>
      <c r="E1877" s="16"/>
      <c r="F1877" s="18"/>
      <c r="G1877" s="16"/>
      <c r="H1877" s="19"/>
      <c r="I1877" s="20"/>
      <c r="J1877" s="20"/>
      <c r="K1877" s="20"/>
      <c r="L1877" s="16"/>
      <c r="N1877" s="1"/>
      <c r="O1877" s="18"/>
      <c r="P1877" s="16"/>
      <c r="Q1877" s="16"/>
      <c r="R1877" s="16"/>
      <c r="S1877" s="16"/>
    </row>
    <row r="1878" spans="1:19" ht="13.2" hidden="1" x14ac:dyDescent="0.25">
      <c r="A1878" s="9"/>
      <c r="C1878" s="16"/>
      <c r="D1878" s="16"/>
      <c r="E1878" s="16"/>
      <c r="F1878" s="18"/>
      <c r="G1878" s="16"/>
      <c r="H1878" s="19"/>
      <c r="I1878" s="20"/>
      <c r="J1878" s="20"/>
      <c r="K1878" s="20"/>
      <c r="L1878" s="16"/>
      <c r="N1878" s="1"/>
      <c r="O1878" s="18"/>
      <c r="P1878" s="16"/>
      <c r="Q1878" s="16"/>
      <c r="R1878" s="16"/>
      <c r="S1878" s="16"/>
    </row>
    <row r="1879" spans="1:19" ht="13.2" hidden="1" x14ac:dyDescent="0.25">
      <c r="A1879" s="9"/>
      <c r="C1879" s="16"/>
      <c r="D1879" s="16"/>
      <c r="E1879" s="16"/>
      <c r="F1879" s="18"/>
      <c r="G1879" s="16"/>
      <c r="H1879" s="19"/>
      <c r="I1879" s="20"/>
      <c r="J1879" s="20"/>
      <c r="K1879" s="20"/>
      <c r="L1879" s="16"/>
      <c r="N1879" s="1"/>
      <c r="O1879" s="18"/>
      <c r="P1879" s="16"/>
      <c r="Q1879" s="16"/>
      <c r="R1879" s="16"/>
      <c r="S1879" s="16"/>
    </row>
    <row r="1880" spans="1:19" ht="13.2" hidden="1" x14ac:dyDescent="0.25">
      <c r="A1880" s="9"/>
      <c r="C1880" s="16"/>
      <c r="D1880" s="16"/>
      <c r="E1880" s="16"/>
      <c r="F1880" s="18"/>
      <c r="G1880" s="16"/>
      <c r="H1880" s="19"/>
      <c r="I1880" s="20"/>
      <c r="J1880" s="20"/>
      <c r="K1880" s="20"/>
      <c r="L1880" s="16"/>
      <c r="N1880" s="1"/>
      <c r="O1880" s="18"/>
      <c r="P1880" s="16"/>
      <c r="Q1880" s="16"/>
      <c r="R1880" s="16"/>
      <c r="S1880" s="16"/>
    </row>
    <row r="1881" spans="1:19" ht="13.2" hidden="1" x14ac:dyDescent="0.25">
      <c r="A1881" s="9"/>
      <c r="C1881" s="16"/>
      <c r="D1881" s="16"/>
      <c r="E1881" s="16"/>
      <c r="F1881" s="18"/>
      <c r="G1881" s="16"/>
      <c r="H1881" s="19"/>
      <c r="I1881" s="20"/>
      <c r="J1881" s="20"/>
      <c r="K1881" s="20"/>
      <c r="L1881" s="16"/>
      <c r="N1881" s="1"/>
      <c r="O1881" s="18"/>
      <c r="P1881" s="16"/>
      <c r="Q1881" s="16"/>
      <c r="R1881" s="16"/>
      <c r="S1881" s="16"/>
    </row>
    <row r="1882" spans="1:19" ht="13.2" hidden="1" x14ac:dyDescent="0.25">
      <c r="A1882" s="9"/>
      <c r="C1882" s="16"/>
      <c r="D1882" s="16"/>
      <c r="E1882" s="16"/>
      <c r="F1882" s="18"/>
      <c r="G1882" s="16"/>
      <c r="H1882" s="19"/>
      <c r="I1882" s="20"/>
      <c r="J1882" s="20"/>
      <c r="K1882" s="20"/>
      <c r="L1882" s="16"/>
      <c r="N1882" s="1"/>
      <c r="O1882" s="18"/>
      <c r="P1882" s="16"/>
      <c r="Q1882" s="16"/>
      <c r="R1882" s="16"/>
      <c r="S1882" s="16"/>
    </row>
    <row r="1883" spans="1:19" ht="13.2" hidden="1" x14ac:dyDescent="0.25">
      <c r="A1883" s="9"/>
      <c r="C1883" s="16"/>
      <c r="D1883" s="16"/>
      <c r="E1883" s="16"/>
      <c r="F1883" s="18"/>
      <c r="G1883" s="16"/>
      <c r="H1883" s="19"/>
      <c r="I1883" s="20"/>
      <c r="J1883" s="20"/>
      <c r="K1883" s="20"/>
      <c r="L1883" s="16"/>
      <c r="N1883" s="1"/>
      <c r="O1883" s="18"/>
      <c r="P1883" s="16"/>
      <c r="Q1883" s="16"/>
      <c r="R1883" s="16"/>
      <c r="S1883" s="16"/>
    </row>
    <row r="1884" spans="1:19" ht="13.2" hidden="1" x14ac:dyDescent="0.25">
      <c r="A1884" s="9"/>
      <c r="C1884" s="16"/>
      <c r="D1884" s="16"/>
      <c r="E1884" s="16"/>
      <c r="F1884" s="18"/>
      <c r="G1884" s="16"/>
      <c r="H1884" s="19"/>
      <c r="I1884" s="20"/>
      <c r="J1884" s="20"/>
      <c r="K1884" s="20"/>
      <c r="L1884" s="16"/>
      <c r="N1884" s="1"/>
      <c r="O1884" s="18"/>
      <c r="P1884" s="16"/>
      <c r="Q1884" s="16"/>
      <c r="R1884" s="16"/>
      <c r="S1884" s="16"/>
    </row>
    <row r="1885" spans="1:19" ht="13.2" hidden="1" x14ac:dyDescent="0.25">
      <c r="A1885" s="9"/>
      <c r="C1885" s="16"/>
      <c r="D1885" s="16"/>
      <c r="E1885" s="16"/>
      <c r="F1885" s="18"/>
      <c r="G1885" s="16"/>
      <c r="H1885" s="19"/>
      <c r="I1885" s="20"/>
      <c r="J1885" s="20"/>
      <c r="K1885" s="20"/>
      <c r="L1885" s="16"/>
      <c r="N1885" s="1"/>
      <c r="O1885" s="18"/>
      <c r="P1885" s="16"/>
      <c r="Q1885" s="16"/>
      <c r="R1885" s="16"/>
      <c r="S1885" s="16"/>
    </row>
    <row r="1886" spans="1:19" ht="13.2" hidden="1" x14ac:dyDescent="0.25">
      <c r="A1886" s="9"/>
      <c r="C1886" s="16"/>
      <c r="D1886" s="16"/>
      <c r="E1886" s="16"/>
      <c r="F1886" s="18"/>
      <c r="G1886" s="16"/>
      <c r="H1886" s="19"/>
      <c r="I1886" s="20"/>
      <c r="J1886" s="20"/>
      <c r="K1886" s="20"/>
      <c r="L1886" s="16"/>
      <c r="N1886" s="1"/>
      <c r="O1886" s="18"/>
      <c r="P1886" s="16"/>
      <c r="Q1886" s="16"/>
      <c r="R1886" s="16"/>
      <c r="S1886" s="16"/>
    </row>
    <row r="1887" spans="1:19" ht="13.2" hidden="1" x14ac:dyDescent="0.25">
      <c r="A1887" s="9"/>
      <c r="C1887" s="16"/>
      <c r="D1887" s="16"/>
      <c r="E1887" s="16"/>
      <c r="F1887" s="18"/>
      <c r="G1887" s="16"/>
      <c r="H1887" s="19"/>
      <c r="I1887" s="20"/>
      <c r="J1887" s="20"/>
      <c r="K1887" s="20"/>
      <c r="L1887" s="16"/>
      <c r="N1887" s="1"/>
      <c r="O1887" s="18"/>
      <c r="P1887" s="16"/>
      <c r="Q1887" s="16"/>
      <c r="R1887" s="16"/>
      <c r="S1887" s="16"/>
    </row>
    <row r="1888" spans="1:19" ht="13.2" hidden="1" x14ac:dyDescent="0.25">
      <c r="A1888" s="9"/>
      <c r="C1888" s="16"/>
      <c r="D1888" s="16"/>
      <c r="E1888" s="16"/>
      <c r="F1888" s="18"/>
      <c r="G1888" s="16"/>
      <c r="H1888" s="19"/>
      <c r="I1888" s="20"/>
      <c r="J1888" s="20"/>
      <c r="K1888" s="20"/>
      <c r="L1888" s="16"/>
      <c r="N1888" s="1"/>
      <c r="O1888" s="18"/>
      <c r="P1888" s="16"/>
      <c r="Q1888" s="16"/>
      <c r="R1888" s="16"/>
      <c r="S1888" s="16"/>
    </row>
    <row r="1889" spans="1:19" ht="13.2" hidden="1" x14ac:dyDescent="0.25">
      <c r="A1889" s="9"/>
      <c r="C1889" s="16"/>
      <c r="D1889" s="16"/>
      <c r="E1889" s="16"/>
      <c r="F1889" s="18"/>
      <c r="G1889" s="16"/>
      <c r="H1889" s="19"/>
      <c r="I1889" s="20"/>
      <c r="J1889" s="20"/>
      <c r="K1889" s="20"/>
      <c r="L1889" s="16"/>
      <c r="N1889" s="1"/>
      <c r="O1889" s="18"/>
      <c r="P1889" s="16"/>
      <c r="Q1889" s="16"/>
      <c r="R1889" s="16"/>
      <c r="S1889" s="16"/>
    </row>
    <row r="1890" spans="1:19" ht="13.2" hidden="1" x14ac:dyDescent="0.25">
      <c r="A1890" s="9"/>
      <c r="C1890" s="16"/>
      <c r="D1890" s="16"/>
      <c r="E1890" s="16"/>
      <c r="F1890" s="18"/>
      <c r="G1890" s="16"/>
      <c r="H1890" s="19"/>
      <c r="I1890" s="20"/>
      <c r="J1890" s="20"/>
      <c r="K1890" s="20"/>
      <c r="L1890" s="16"/>
      <c r="N1890" s="1"/>
      <c r="O1890" s="18"/>
      <c r="P1890" s="16"/>
      <c r="Q1890" s="16"/>
      <c r="R1890" s="16"/>
      <c r="S1890" s="16"/>
    </row>
    <row r="1891" spans="1:19" ht="13.2" hidden="1" x14ac:dyDescent="0.25">
      <c r="A1891" s="9"/>
      <c r="C1891" s="16"/>
      <c r="D1891" s="16"/>
      <c r="E1891" s="16"/>
      <c r="F1891" s="18"/>
      <c r="G1891" s="16"/>
      <c r="H1891" s="19"/>
      <c r="I1891" s="20"/>
      <c r="J1891" s="20"/>
      <c r="K1891" s="20"/>
      <c r="L1891" s="16"/>
      <c r="N1891" s="1"/>
      <c r="O1891" s="18"/>
      <c r="P1891" s="16"/>
      <c r="Q1891" s="16"/>
      <c r="R1891" s="16"/>
      <c r="S1891" s="16"/>
    </row>
    <row r="1892" spans="1:19" ht="13.2" hidden="1" x14ac:dyDescent="0.25">
      <c r="A1892" s="9"/>
      <c r="C1892" s="16"/>
      <c r="D1892" s="16"/>
      <c r="E1892" s="16"/>
      <c r="F1892" s="18"/>
      <c r="G1892" s="16"/>
      <c r="H1892" s="19"/>
      <c r="I1892" s="20"/>
      <c r="J1892" s="20"/>
      <c r="K1892" s="20"/>
      <c r="L1892" s="16"/>
      <c r="N1892" s="1"/>
      <c r="O1892" s="18"/>
      <c r="P1892" s="16"/>
      <c r="Q1892" s="16"/>
      <c r="R1892" s="16"/>
      <c r="S1892" s="16"/>
    </row>
    <row r="1893" spans="1:19" ht="13.2" hidden="1" x14ac:dyDescent="0.25">
      <c r="A1893" s="9"/>
      <c r="C1893" s="16"/>
      <c r="D1893" s="16"/>
      <c r="E1893" s="16"/>
      <c r="F1893" s="18"/>
      <c r="G1893" s="16"/>
      <c r="H1893" s="19"/>
      <c r="I1893" s="20"/>
      <c r="J1893" s="20"/>
      <c r="K1893" s="20"/>
      <c r="L1893" s="16"/>
      <c r="N1893" s="1"/>
      <c r="O1893" s="18"/>
      <c r="P1893" s="16"/>
      <c r="Q1893" s="16"/>
      <c r="R1893" s="16"/>
      <c r="S1893" s="16"/>
    </row>
    <row r="1894" spans="1:19" ht="13.2" hidden="1" x14ac:dyDescent="0.25">
      <c r="A1894" s="9"/>
      <c r="C1894" s="16"/>
      <c r="D1894" s="16"/>
      <c r="E1894" s="16"/>
      <c r="F1894" s="18"/>
      <c r="G1894" s="16"/>
      <c r="H1894" s="19"/>
      <c r="I1894" s="20"/>
      <c r="J1894" s="20"/>
      <c r="K1894" s="20"/>
      <c r="L1894" s="16"/>
      <c r="N1894" s="1"/>
      <c r="O1894" s="18"/>
      <c r="P1894" s="16"/>
      <c r="Q1894" s="16"/>
      <c r="R1894" s="16"/>
      <c r="S1894" s="16"/>
    </row>
    <row r="1895" spans="1:19" ht="13.2" hidden="1" x14ac:dyDescent="0.25">
      <c r="A1895" s="9"/>
      <c r="C1895" s="16"/>
      <c r="D1895" s="16"/>
      <c r="E1895" s="16"/>
      <c r="F1895" s="18"/>
      <c r="G1895" s="16"/>
      <c r="H1895" s="19"/>
      <c r="I1895" s="20"/>
      <c r="J1895" s="20"/>
      <c r="K1895" s="20"/>
      <c r="L1895" s="16"/>
      <c r="N1895" s="1"/>
      <c r="O1895" s="18"/>
      <c r="P1895" s="16"/>
      <c r="Q1895" s="16"/>
      <c r="R1895" s="16"/>
      <c r="S1895" s="16"/>
    </row>
    <row r="1896" spans="1:19" ht="13.2" hidden="1" x14ac:dyDescent="0.25">
      <c r="A1896" s="9"/>
      <c r="C1896" s="16"/>
      <c r="D1896" s="16"/>
      <c r="E1896" s="16"/>
      <c r="F1896" s="18"/>
      <c r="G1896" s="16"/>
      <c r="H1896" s="19"/>
      <c r="I1896" s="20"/>
      <c r="J1896" s="20"/>
      <c r="K1896" s="20"/>
      <c r="L1896" s="16"/>
      <c r="N1896" s="1"/>
      <c r="O1896" s="18"/>
      <c r="P1896" s="16"/>
      <c r="Q1896" s="16"/>
      <c r="R1896" s="16"/>
      <c r="S1896" s="16"/>
    </row>
    <row r="1897" spans="1:19" ht="13.2" hidden="1" x14ac:dyDescent="0.25">
      <c r="A1897" s="9"/>
      <c r="C1897" s="16"/>
      <c r="D1897" s="16"/>
      <c r="E1897" s="16"/>
      <c r="F1897" s="18"/>
      <c r="G1897" s="16"/>
      <c r="H1897" s="19"/>
      <c r="I1897" s="20"/>
      <c r="J1897" s="20"/>
      <c r="K1897" s="20"/>
      <c r="L1897" s="16"/>
      <c r="N1897" s="1"/>
      <c r="O1897" s="18"/>
      <c r="P1897" s="16"/>
      <c r="Q1897" s="16"/>
      <c r="R1897" s="16"/>
      <c r="S1897" s="16"/>
    </row>
    <row r="1898" spans="1:19" ht="13.2" hidden="1" x14ac:dyDescent="0.25">
      <c r="A1898" s="9"/>
      <c r="C1898" s="16"/>
      <c r="D1898" s="16"/>
      <c r="E1898" s="16"/>
      <c r="F1898" s="18"/>
      <c r="G1898" s="16"/>
      <c r="H1898" s="19"/>
      <c r="I1898" s="20"/>
      <c r="J1898" s="20"/>
      <c r="K1898" s="20"/>
      <c r="L1898" s="16"/>
      <c r="N1898" s="1"/>
      <c r="O1898" s="18"/>
      <c r="P1898" s="16"/>
      <c r="Q1898" s="16"/>
      <c r="R1898" s="16"/>
      <c r="S1898" s="16"/>
    </row>
    <row r="1899" spans="1:19" ht="13.2" hidden="1" x14ac:dyDescent="0.25">
      <c r="A1899" s="9"/>
      <c r="C1899" s="16"/>
      <c r="D1899" s="16"/>
      <c r="E1899" s="16"/>
      <c r="F1899" s="18"/>
      <c r="G1899" s="16"/>
      <c r="H1899" s="19"/>
      <c r="I1899" s="20"/>
      <c r="J1899" s="20"/>
      <c r="K1899" s="20"/>
      <c r="L1899" s="16"/>
      <c r="N1899" s="1"/>
      <c r="O1899" s="18"/>
      <c r="P1899" s="16"/>
      <c r="Q1899" s="16"/>
      <c r="R1899" s="16"/>
      <c r="S1899" s="16"/>
    </row>
    <row r="1900" spans="1:19" ht="13.2" hidden="1" x14ac:dyDescent="0.25">
      <c r="A1900" s="9"/>
      <c r="C1900" s="16"/>
      <c r="D1900" s="16"/>
      <c r="E1900" s="16"/>
      <c r="F1900" s="18"/>
      <c r="G1900" s="16"/>
      <c r="H1900" s="19"/>
      <c r="I1900" s="20"/>
      <c r="J1900" s="20"/>
      <c r="K1900" s="20"/>
      <c r="L1900" s="16"/>
      <c r="N1900" s="1"/>
      <c r="O1900" s="18"/>
      <c r="P1900" s="16"/>
      <c r="Q1900" s="16"/>
      <c r="R1900" s="16"/>
      <c r="S1900" s="16"/>
    </row>
    <row r="1901" spans="1:19" ht="13.2" hidden="1" x14ac:dyDescent="0.25">
      <c r="A1901" s="9"/>
      <c r="C1901" s="16"/>
      <c r="D1901" s="16"/>
      <c r="E1901" s="16"/>
      <c r="F1901" s="18"/>
      <c r="G1901" s="16"/>
      <c r="H1901" s="19"/>
      <c r="I1901" s="20"/>
      <c r="J1901" s="20"/>
      <c r="K1901" s="20"/>
      <c r="L1901" s="16"/>
      <c r="N1901" s="1"/>
      <c r="O1901" s="18"/>
      <c r="P1901" s="16"/>
      <c r="Q1901" s="16"/>
      <c r="R1901" s="16"/>
      <c r="S1901" s="16"/>
    </row>
    <row r="1902" spans="1:19" ht="13.2" hidden="1" x14ac:dyDescent="0.25">
      <c r="A1902" s="9"/>
      <c r="C1902" s="16"/>
      <c r="D1902" s="16"/>
      <c r="E1902" s="16"/>
      <c r="F1902" s="18"/>
      <c r="G1902" s="16"/>
      <c r="H1902" s="19"/>
      <c r="I1902" s="20"/>
      <c r="J1902" s="20"/>
      <c r="K1902" s="20"/>
      <c r="L1902" s="16"/>
      <c r="N1902" s="1"/>
      <c r="O1902" s="18"/>
      <c r="P1902" s="16"/>
      <c r="Q1902" s="16"/>
      <c r="R1902" s="16"/>
      <c r="S1902" s="16"/>
    </row>
    <row r="1903" spans="1:19" ht="13.2" hidden="1" x14ac:dyDescent="0.25">
      <c r="A1903" s="9"/>
      <c r="C1903" s="16"/>
      <c r="D1903" s="16"/>
      <c r="E1903" s="16"/>
      <c r="F1903" s="18"/>
      <c r="G1903" s="16"/>
      <c r="H1903" s="19"/>
      <c r="I1903" s="20"/>
      <c r="J1903" s="20"/>
      <c r="K1903" s="20"/>
      <c r="L1903" s="16"/>
      <c r="N1903" s="1"/>
      <c r="O1903" s="18"/>
      <c r="P1903" s="16"/>
      <c r="Q1903" s="16"/>
      <c r="R1903" s="16"/>
      <c r="S1903" s="16"/>
    </row>
    <row r="1904" spans="1:19" ht="13.2" hidden="1" x14ac:dyDescent="0.25">
      <c r="A1904" s="9"/>
      <c r="C1904" s="16"/>
      <c r="D1904" s="16"/>
      <c r="E1904" s="16"/>
      <c r="F1904" s="18"/>
      <c r="G1904" s="16"/>
      <c r="H1904" s="19"/>
      <c r="I1904" s="20"/>
      <c r="J1904" s="20"/>
      <c r="K1904" s="20"/>
      <c r="L1904" s="16"/>
      <c r="N1904" s="1"/>
      <c r="O1904" s="18"/>
      <c r="P1904" s="16"/>
      <c r="Q1904" s="16"/>
      <c r="R1904" s="16"/>
      <c r="S1904" s="16"/>
    </row>
    <row r="1905" spans="1:19" ht="13.2" hidden="1" x14ac:dyDescent="0.25">
      <c r="A1905" s="9"/>
      <c r="C1905" s="16"/>
      <c r="D1905" s="16"/>
      <c r="E1905" s="16"/>
      <c r="F1905" s="18"/>
      <c r="G1905" s="16"/>
      <c r="H1905" s="19"/>
      <c r="I1905" s="20"/>
      <c r="J1905" s="20"/>
      <c r="K1905" s="20"/>
      <c r="L1905" s="16"/>
      <c r="N1905" s="1"/>
      <c r="O1905" s="18"/>
      <c r="P1905" s="16"/>
      <c r="Q1905" s="16"/>
      <c r="R1905" s="16"/>
      <c r="S1905" s="16"/>
    </row>
    <row r="1906" spans="1:19" ht="13.2" hidden="1" x14ac:dyDescent="0.25">
      <c r="A1906" s="9"/>
      <c r="C1906" s="16"/>
      <c r="D1906" s="16"/>
      <c r="E1906" s="16"/>
      <c r="F1906" s="18"/>
      <c r="G1906" s="16"/>
      <c r="H1906" s="19"/>
      <c r="I1906" s="20"/>
      <c r="J1906" s="20"/>
      <c r="K1906" s="20"/>
      <c r="L1906" s="16"/>
      <c r="N1906" s="1"/>
      <c r="O1906" s="18"/>
      <c r="P1906" s="16"/>
      <c r="Q1906" s="16"/>
      <c r="R1906" s="16"/>
      <c r="S1906" s="16"/>
    </row>
    <row r="1907" spans="1:19" ht="13.2" hidden="1" x14ac:dyDescent="0.25">
      <c r="A1907" s="9"/>
      <c r="C1907" s="16"/>
      <c r="D1907" s="16"/>
      <c r="E1907" s="16"/>
      <c r="F1907" s="18"/>
      <c r="G1907" s="16"/>
      <c r="H1907" s="19"/>
      <c r="I1907" s="20"/>
      <c r="J1907" s="20"/>
      <c r="K1907" s="20"/>
      <c r="L1907" s="16"/>
      <c r="N1907" s="1"/>
      <c r="O1907" s="18"/>
      <c r="P1907" s="16"/>
      <c r="Q1907" s="16"/>
      <c r="R1907" s="16"/>
      <c r="S1907" s="16"/>
    </row>
    <row r="1908" spans="1:19" ht="13.2" hidden="1" x14ac:dyDescent="0.25">
      <c r="A1908" s="9"/>
      <c r="C1908" s="16"/>
      <c r="D1908" s="16"/>
      <c r="E1908" s="16"/>
      <c r="F1908" s="18"/>
      <c r="G1908" s="16"/>
      <c r="H1908" s="19"/>
      <c r="I1908" s="20"/>
      <c r="J1908" s="20"/>
      <c r="K1908" s="20"/>
      <c r="L1908" s="16"/>
      <c r="N1908" s="1"/>
      <c r="O1908" s="18"/>
      <c r="P1908" s="16"/>
      <c r="Q1908" s="16"/>
      <c r="R1908" s="16"/>
      <c r="S1908" s="16"/>
    </row>
    <row r="1909" spans="1:19" ht="13.2" hidden="1" x14ac:dyDescent="0.25">
      <c r="A1909" s="9"/>
      <c r="C1909" s="16"/>
      <c r="D1909" s="16"/>
      <c r="E1909" s="16"/>
      <c r="F1909" s="18"/>
      <c r="G1909" s="16"/>
      <c r="H1909" s="19"/>
      <c r="I1909" s="20"/>
      <c r="J1909" s="20"/>
      <c r="K1909" s="20"/>
      <c r="L1909" s="16"/>
      <c r="N1909" s="1"/>
      <c r="O1909" s="18"/>
      <c r="P1909" s="16"/>
      <c r="Q1909" s="16"/>
      <c r="R1909" s="16"/>
      <c r="S1909" s="16"/>
    </row>
    <row r="1910" spans="1:19" ht="13.2" hidden="1" x14ac:dyDescent="0.25">
      <c r="A1910" s="9"/>
      <c r="C1910" s="16"/>
      <c r="D1910" s="16"/>
      <c r="E1910" s="16"/>
      <c r="F1910" s="18"/>
      <c r="G1910" s="16"/>
      <c r="H1910" s="19"/>
      <c r="I1910" s="20"/>
      <c r="J1910" s="20"/>
      <c r="K1910" s="20"/>
      <c r="L1910" s="16"/>
      <c r="N1910" s="1"/>
      <c r="O1910" s="18"/>
      <c r="P1910" s="16"/>
      <c r="Q1910" s="16"/>
      <c r="R1910" s="16"/>
      <c r="S1910" s="16"/>
    </row>
    <row r="1911" spans="1:19" ht="13.2" hidden="1" x14ac:dyDescent="0.25">
      <c r="A1911" s="9"/>
      <c r="C1911" s="16"/>
      <c r="D1911" s="16"/>
      <c r="E1911" s="16"/>
      <c r="F1911" s="18"/>
      <c r="G1911" s="16"/>
      <c r="H1911" s="19"/>
      <c r="I1911" s="20"/>
      <c r="J1911" s="20"/>
      <c r="K1911" s="20"/>
      <c r="L1911" s="16"/>
      <c r="N1911" s="1"/>
      <c r="O1911" s="18"/>
      <c r="P1911" s="16"/>
      <c r="Q1911" s="16"/>
      <c r="R1911" s="16"/>
      <c r="S1911" s="16"/>
    </row>
    <row r="1912" spans="1:19" ht="13.2" hidden="1" x14ac:dyDescent="0.25">
      <c r="A1912" s="9"/>
      <c r="C1912" s="16"/>
      <c r="D1912" s="16"/>
      <c r="E1912" s="16"/>
      <c r="F1912" s="18"/>
      <c r="G1912" s="16"/>
      <c r="H1912" s="19"/>
      <c r="I1912" s="20"/>
      <c r="J1912" s="20"/>
      <c r="K1912" s="20"/>
      <c r="L1912" s="16"/>
      <c r="N1912" s="1"/>
      <c r="O1912" s="18"/>
      <c r="P1912" s="16"/>
      <c r="Q1912" s="16"/>
      <c r="R1912" s="16"/>
      <c r="S1912" s="16"/>
    </row>
    <row r="1913" spans="1:19" ht="13.2" hidden="1" x14ac:dyDescent="0.25">
      <c r="A1913" s="9"/>
      <c r="C1913" s="16"/>
      <c r="D1913" s="16"/>
      <c r="E1913" s="16"/>
      <c r="F1913" s="18"/>
      <c r="G1913" s="16"/>
      <c r="H1913" s="19"/>
      <c r="I1913" s="20"/>
      <c r="J1913" s="20"/>
      <c r="K1913" s="20"/>
      <c r="L1913" s="16"/>
      <c r="N1913" s="1"/>
      <c r="O1913" s="18"/>
      <c r="P1913" s="16"/>
      <c r="Q1913" s="16"/>
      <c r="R1913" s="16"/>
      <c r="S1913" s="16"/>
    </row>
    <row r="1914" spans="1:19" ht="13.2" hidden="1" x14ac:dyDescent="0.25">
      <c r="A1914" s="9"/>
      <c r="C1914" s="16"/>
      <c r="D1914" s="16"/>
      <c r="E1914" s="16"/>
      <c r="F1914" s="18"/>
      <c r="G1914" s="16"/>
      <c r="H1914" s="19"/>
      <c r="I1914" s="20"/>
      <c r="J1914" s="20"/>
      <c r="K1914" s="20"/>
      <c r="L1914" s="16"/>
      <c r="N1914" s="1"/>
      <c r="O1914" s="18"/>
      <c r="P1914" s="16"/>
      <c r="Q1914" s="16"/>
      <c r="R1914" s="16"/>
      <c r="S1914" s="16"/>
    </row>
    <row r="1915" spans="1:19" ht="13.2" hidden="1" x14ac:dyDescent="0.25">
      <c r="A1915" s="9"/>
      <c r="C1915" s="16"/>
      <c r="D1915" s="16"/>
      <c r="E1915" s="16"/>
      <c r="F1915" s="18"/>
      <c r="G1915" s="16"/>
      <c r="H1915" s="19"/>
      <c r="I1915" s="20"/>
      <c r="J1915" s="20"/>
      <c r="K1915" s="20"/>
      <c r="L1915" s="16"/>
      <c r="N1915" s="1"/>
      <c r="O1915" s="18"/>
      <c r="P1915" s="16"/>
      <c r="Q1915" s="16"/>
      <c r="R1915" s="16"/>
      <c r="S1915" s="16"/>
    </row>
    <row r="1916" spans="1:19" ht="13.2" hidden="1" x14ac:dyDescent="0.25">
      <c r="A1916" s="9"/>
      <c r="C1916" s="16"/>
      <c r="D1916" s="16"/>
      <c r="E1916" s="16"/>
      <c r="F1916" s="18"/>
      <c r="G1916" s="16"/>
      <c r="H1916" s="19"/>
      <c r="I1916" s="20"/>
      <c r="J1916" s="20"/>
      <c r="K1916" s="20"/>
      <c r="L1916" s="16"/>
      <c r="N1916" s="1"/>
      <c r="O1916" s="18"/>
      <c r="P1916" s="16"/>
      <c r="Q1916" s="16"/>
      <c r="R1916" s="16"/>
      <c r="S1916" s="16"/>
    </row>
    <row r="1917" spans="1:19" ht="13.2" hidden="1" x14ac:dyDescent="0.25">
      <c r="A1917" s="9"/>
      <c r="C1917" s="16"/>
      <c r="D1917" s="16"/>
      <c r="E1917" s="16"/>
      <c r="F1917" s="18"/>
      <c r="G1917" s="16"/>
      <c r="H1917" s="19"/>
      <c r="I1917" s="20"/>
      <c r="J1917" s="20"/>
      <c r="K1917" s="20"/>
      <c r="L1917" s="16"/>
      <c r="N1917" s="1"/>
      <c r="O1917" s="18"/>
      <c r="P1917" s="16"/>
      <c r="Q1917" s="16"/>
      <c r="R1917" s="16"/>
      <c r="S1917" s="16"/>
    </row>
    <row r="1918" spans="1:19" ht="13.2" hidden="1" x14ac:dyDescent="0.25">
      <c r="A1918" s="9"/>
      <c r="C1918" s="16"/>
      <c r="D1918" s="16"/>
      <c r="E1918" s="16"/>
      <c r="F1918" s="18"/>
      <c r="G1918" s="16"/>
      <c r="H1918" s="19"/>
      <c r="I1918" s="20"/>
      <c r="J1918" s="20"/>
      <c r="K1918" s="20"/>
      <c r="L1918" s="16"/>
      <c r="N1918" s="1"/>
      <c r="O1918" s="18"/>
      <c r="P1918" s="16"/>
      <c r="Q1918" s="16"/>
      <c r="R1918" s="16"/>
      <c r="S1918" s="16"/>
    </row>
    <row r="1919" spans="1:19" ht="13.2" hidden="1" x14ac:dyDescent="0.25">
      <c r="A1919" s="9"/>
      <c r="C1919" s="16"/>
      <c r="D1919" s="16"/>
      <c r="E1919" s="16"/>
      <c r="F1919" s="18"/>
      <c r="G1919" s="16"/>
      <c r="H1919" s="19"/>
      <c r="I1919" s="20"/>
      <c r="J1919" s="20"/>
      <c r="K1919" s="20"/>
      <c r="L1919" s="16"/>
      <c r="N1919" s="1"/>
      <c r="O1919" s="18"/>
      <c r="P1919" s="16"/>
      <c r="Q1919" s="16"/>
      <c r="R1919" s="16"/>
      <c r="S1919" s="16"/>
    </row>
    <row r="1920" spans="1:19" ht="13.2" hidden="1" x14ac:dyDescent="0.25">
      <c r="A1920" s="9"/>
      <c r="C1920" s="16"/>
      <c r="D1920" s="16"/>
      <c r="E1920" s="16"/>
      <c r="F1920" s="18"/>
      <c r="G1920" s="16"/>
      <c r="H1920" s="19"/>
      <c r="I1920" s="20"/>
      <c r="J1920" s="20"/>
      <c r="K1920" s="20"/>
      <c r="L1920" s="16"/>
      <c r="N1920" s="1"/>
      <c r="O1920" s="18"/>
      <c r="P1920" s="16"/>
      <c r="Q1920" s="16"/>
      <c r="R1920" s="16"/>
      <c r="S1920" s="16"/>
    </row>
    <row r="1921" spans="1:19" ht="13.2" hidden="1" x14ac:dyDescent="0.25">
      <c r="A1921" s="9"/>
      <c r="C1921" s="16"/>
      <c r="D1921" s="16"/>
      <c r="E1921" s="16"/>
      <c r="F1921" s="18"/>
      <c r="G1921" s="16"/>
      <c r="H1921" s="19"/>
      <c r="I1921" s="20"/>
      <c r="J1921" s="20"/>
      <c r="K1921" s="20"/>
      <c r="L1921" s="16"/>
      <c r="N1921" s="1"/>
      <c r="O1921" s="18"/>
      <c r="P1921" s="16"/>
      <c r="Q1921" s="16"/>
      <c r="R1921" s="16"/>
      <c r="S1921" s="16"/>
    </row>
    <row r="1922" spans="1:19" ht="13.2" hidden="1" x14ac:dyDescent="0.25">
      <c r="A1922" s="9"/>
      <c r="C1922" s="16"/>
      <c r="D1922" s="16"/>
      <c r="E1922" s="16"/>
      <c r="F1922" s="18"/>
      <c r="G1922" s="16"/>
      <c r="H1922" s="19"/>
      <c r="I1922" s="20"/>
      <c r="J1922" s="20"/>
      <c r="K1922" s="20"/>
      <c r="L1922" s="16"/>
      <c r="N1922" s="1"/>
      <c r="O1922" s="18"/>
      <c r="P1922" s="16"/>
      <c r="Q1922" s="16"/>
      <c r="R1922" s="16"/>
      <c r="S1922" s="16"/>
    </row>
    <row r="1923" spans="1:19" ht="13.2" hidden="1" x14ac:dyDescent="0.25">
      <c r="A1923" s="9"/>
      <c r="C1923" s="16"/>
      <c r="D1923" s="16"/>
      <c r="E1923" s="16"/>
      <c r="F1923" s="18"/>
      <c r="G1923" s="16"/>
      <c r="H1923" s="19"/>
      <c r="I1923" s="20"/>
      <c r="J1923" s="20"/>
      <c r="K1923" s="20"/>
      <c r="L1923" s="16"/>
      <c r="N1923" s="1"/>
      <c r="O1923" s="18"/>
      <c r="P1923" s="16"/>
      <c r="Q1923" s="16"/>
      <c r="R1923" s="16"/>
      <c r="S1923" s="16"/>
    </row>
    <row r="1924" spans="1:19" ht="13.2" hidden="1" x14ac:dyDescent="0.25">
      <c r="A1924" s="9"/>
      <c r="C1924" s="16"/>
      <c r="D1924" s="16"/>
      <c r="E1924" s="16"/>
      <c r="F1924" s="18"/>
      <c r="G1924" s="16"/>
      <c r="H1924" s="19"/>
      <c r="I1924" s="20"/>
      <c r="J1924" s="20"/>
      <c r="K1924" s="20"/>
      <c r="L1924" s="16"/>
      <c r="N1924" s="1"/>
      <c r="O1924" s="18"/>
      <c r="P1924" s="16"/>
      <c r="Q1924" s="16"/>
      <c r="R1924" s="16"/>
      <c r="S1924" s="16"/>
    </row>
    <row r="1925" spans="1:19" ht="13.2" hidden="1" x14ac:dyDescent="0.25">
      <c r="A1925" s="9"/>
      <c r="C1925" s="16"/>
      <c r="D1925" s="16"/>
      <c r="E1925" s="16"/>
      <c r="F1925" s="18"/>
      <c r="G1925" s="16"/>
      <c r="H1925" s="19"/>
      <c r="I1925" s="20"/>
      <c r="J1925" s="20"/>
      <c r="K1925" s="20"/>
      <c r="L1925" s="16"/>
      <c r="N1925" s="1"/>
      <c r="O1925" s="18"/>
      <c r="P1925" s="16"/>
      <c r="Q1925" s="16"/>
      <c r="R1925" s="16"/>
      <c r="S1925" s="16"/>
    </row>
    <row r="1926" spans="1:19" ht="13.2" hidden="1" x14ac:dyDescent="0.25">
      <c r="A1926" s="9"/>
      <c r="C1926" s="16"/>
      <c r="D1926" s="16"/>
      <c r="E1926" s="16"/>
      <c r="F1926" s="18"/>
      <c r="G1926" s="16"/>
      <c r="H1926" s="19"/>
      <c r="I1926" s="20"/>
      <c r="J1926" s="20"/>
      <c r="K1926" s="20"/>
      <c r="L1926" s="16"/>
      <c r="N1926" s="1"/>
      <c r="O1926" s="18"/>
      <c r="P1926" s="16"/>
      <c r="Q1926" s="16"/>
      <c r="R1926" s="16"/>
      <c r="S1926" s="16"/>
    </row>
    <row r="1927" spans="1:19" ht="13.2" hidden="1" x14ac:dyDescent="0.25">
      <c r="A1927" s="9"/>
      <c r="C1927" s="16"/>
      <c r="D1927" s="16"/>
      <c r="E1927" s="16"/>
      <c r="F1927" s="18"/>
      <c r="G1927" s="16"/>
      <c r="H1927" s="19"/>
      <c r="I1927" s="20"/>
      <c r="J1927" s="20"/>
      <c r="K1927" s="20"/>
      <c r="L1927" s="16"/>
      <c r="N1927" s="1"/>
      <c r="O1927" s="18"/>
      <c r="P1927" s="16"/>
      <c r="Q1927" s="16"/>
      <c r="R1927" s="16"/>
      <c r="S1927" s="16"/>
    </row>
    <row r="1928" spans="1:19" ht="13.2" hidden="1" x14ac:dyDescent="0.25">
      <c r="A1928" s="9"/>
      <c r="C1928" s="16"/>
      <c r="D1928" s="16"/>
      <c r="E1928" s="16"/>
      <c r="F1928" s="18"/>
      <c r="G1928" s="16"/>
      <c r="H1928" s="19"/>
      <c r="I1928" s="20"/>
      <c r="J1928" s="20"/>
      <c r="K1928" s="20"/>
      <c r="L1928" s="16"/>
      <c r="N1928" s="1"/>
      <c r="O1928" s="18"/>
      <c r="P1928" s="16"/>
      <c r="Q1928" s="16"/>
      <c r="R1928" s="16"/>
      <c r="S1928" s="16"/>
    </row>
    <row r="1929" spans="1:19" ht="13.2" hidden="1" x14ac:dyDescent="0.25">
      <c r="A1929" s="9"/>
      <c r="C1929" s="16"/>
      <c r="D1929" s="16"/>
      <c r="E1929" s="16"/>
      <c r="F1929" s="18"/>
      <c r="G1929" s="16"/>
      <c r="H1929" s="19"/>
      <c r="I1929" s="20"/>
      <c r="J1929" s="20"/>
      <c r="K1929" s="20"/>
      <c r="L1929" s="16"/>
      <c r="N1929" s="1"/>
      <c r="O1929" s="18"/>
      <c r="P1929" s="16"/>
      <c r="Q1929" s="16"/>
      <c r="R1929" s="16"/>
      <c r="S1929" s="16"/>
    </row>
    <row r="1930" spans="1:19" ht="13.2" hidden="1" x14ac:dyDescent="0.25">
      <c r="A1930" s="9"/>
      <c r="C1930" s="16"/>
      <c r="D1930" s="16"/>
      <c r="E1930" s="16"/>
      <c r="F1930" s="18"/>
      <c r="G1930" s="16"/>
      <c r="H1930" s="19"/>
      <c r="I1930" s="20"/>
      <c r="J1930" s="20"/>
      <c r="K1930" s="20"/>
      <c r="L1930" s="16"/>
      <c r="N1930" s="1"/>
      <c r="O1930" s="18"/>
      <c r="P1930" s="16"/>
      <c r="Q1930" s="16"/>
      <c r="R1930" s="16"/>
      <c r="S1930" s="16"/>
    </row>
    <row r="1931" spans="1:19" ht="13.2" hidden="1" x14ac:dyDescent="0.25">
      <c r="A1931" s="9"/>
      <c r="C1931" s="16"/>
      <c r="D1931" s="16"/>
      <c r="E1931" s="16"/>
      <c r="F1931" s="18"/>
      <c r="G1931" s="16"/>
      <c r="H1931" s="19"/>
      <c r="I1931" s="20"/>
      <c r="J1931" s="20"/>
      <c r="K1931" s="20"/>
      <c r="L1931" s="16"/>
      <c r="N1931" s="1"/>
      <c r="O1931" s="18"/>
      <c r="P1931" s="16"/>
      <c r="Q1931" s="16"/>
      <c r="R1931" s="16"/>
      <c r="S1931" s="16"/>
    </row>
    <row r="1932" spans="1:19" ht="13.2" hidden="1" x14ac:dyDescent="0.25">
      <c r="A1932" s="9"/>
      <c r="C1932" s="16"/>
      <c r="D1932" s="16"/>
      <c r="E1932" s="16"/>
      <c r="F1932" s="18"/>
      <c r="G1932" s="16"/>
      <c r="H1932" s="19"/>
      <c r="I1932" s="20"/>
      <c r="J1932" s="20"/>
      <c r="K1932" s="20"/>
      <c r="L1932" s="16"/>
      <c r="N1932" s="1"/>
      <c r="O1932" s="18"/>
      <c r="P1932" s="16"/>
      <c r="Q1932" s="16"/>
      <c r="R1932" s="16"/>
      <c r="S1932" s="16"/>
    </row>
    <row r="1933" spans="1:19" ht="13.2" hidden="1" x14ac:dyDescent="0.25">
      <c r="A1933" s="9"/>
      <c r="C1933" s="16"/>
      <c r="D1933" s="16"/>
      <c r="E1933" s="16"/>
      <c r="F1933" s="18"/>
      <c r="G1933" s="16"/>
      <c r="H1933" s="19"/>
      <c r="I1933" s="20"/>
      <c r="J1933" s="20"/>
      <c r="K1933" s="20"/>
      <c r="L1933" s="16"/>
      <c r="N1933" s="1"/>
      <c r="O1933" s="18"/>
      <c r="P1933" s="16"/>
      <c r="Q1933" s="16"/>
      <c r="R1933" s="16"/>
      <c r="S1933" s="16"/>
    </row>
    <row r="1934" spans="1:19" ht="13.2" hidden="1" x14ac:dyDescent="0.25">
      <c r="A1934" s="9"/>
      <c r="C1934" s="16"/>
      <c r="D1934" s="16"/>
      <c r="E1934" s="16"/>
      <c r="F1934" s="18"/>
      <c r="G1934" s="16"/>
      <c r="H1934" s="19"/>
      <c r="I1934" s="20"/>
      <c r="J1934" s="20"/>
      <c r="K1934" s="20"/>
      <c r="L1934" s="16"/>
      <c r="N1934" s="1"/>
      <c r="O1934" s="18"/>
      <c r="P1934" s="16"/>
      <c r="Q1934" s="16"/>
      <c r="R1934" s="16"/>
      <c r="S1934" s="16"/>
    </row>
    <row r="1935" spans="1:19" ht="13.2" hidden="1" x14ac:dyDescent="0.25">
      <c r="A1935" s="9"/>
      <c r="C1935" s="16"/>
      <c r="D1935" s="16"/>
      <c r="E1935" s="16"/>
      <c r="F1935" s="18"/>
      <c r="G1935" s="16"/>
      <c r="H1935" s="19"/>
      <c r="I1935" s="20"/>
      <c r="J1935" s="20"/>
      <c r="K1935" s="20"/>
      <c r="L1935" s="16"/>
      <c r="N1935" s="1"/>
      <c r="O1935" s="18"/>
      <c r="P1935" s="16"/>
      <c r="Q1935" s="16"/>
      <c r="R1935" s="16"/>
      <c r="S1935" s="16"/>
    </row>
    <row r="1936" spans="1:19" ht="13.2" hidden="1" x14ac:dyDescent="0.25">
      <c r="A1936" s="9"/>
      <c r="C1936" s="16"/>
      <c r="D1936" s="16"/>
      <c r="E1936" s="16"/>
      <c r="F1936" s="18"/>
      <c r="G1936" s="16"/>
      <c r="H1936" s="19"/>
      <c r="I1936" s="20"/>
      <c r="J1936" s="20"/>
      <c r="K1936" s="20"/>
      <c r="L1936" s="16"/>
      <c r="N1936" s="1"/>
      <c r="O1936" s="18"/>
      <c r="P1936" s="16"/>
      <c r="Q1936" s="16"/>
      <c r="R1936" s="16"/>
      <c r="S1936" s="16"/>
    </row>
    <row r="1937" spans="1:19" ht="13.2" hidden="1" x14ac:dyDescent="0.25">
      <c r="A1937" s="9"/>
      <c r="C1937" s="16"/>
      <c r="D1937" s="16"/>
      <c r="E1937" s="16"/>
      <c r="F1937" s="18"/>
      <c r="G1937" s="16"/>
      <c r="H1937" s="19"/>
      <c r="I1937" s="20"/>
      <c r="J1937" s="20"/>
      <c r="K1937" s="20"/>
      <c r="L1937" s="16"/>
      <c r="N1937" s="1"/>
      <c r="O1937" s="18"/>
      <c r="P1937" s="16"/>
      <c r="Q1937" s="16"/>
      <c r="R1937" s="16"/>
      <c r="S1937" s="16"/>
    </row>
    <row r="1938" spans="1:19" ht="13.2" hidden="1" x14ac:dyDescent="0.25">
      <c r="A1938" s="9"/>
      <c r="C1938" s="16"/>
      <c r="D1938" s="16"/>
      <c r="E1938" s="16"/>
      <c r="F1938" s="18"/>
      <c r="G1938" s="16"/>
      <c r="H1938" s="19"/>
      <c r="I1938" s="20"/>
      <c r="J1938" s="20"/>
      <c r="K1938" s="20"/>
      <c r="L1938" s="16"/>
      <c r="N1938" s="1"/>
      <c r="O1938" s="18"/>
      <c r="P1938" s="16"/>
      <c r="Q1938" s="16"/>
      <c r="R1938" s="16"/>
      <c r="S1938" s="16"/>
    </row>
    <row r="1939" spans="1:19" ht="13.2" hidden="1" x14ac:dyDescent="0.25">
      <c r="A1939" s="9"/>
      <c r="C1939" s="16"/>
      <c r="D1939" s="16"/>
      <c r="E1939" s="16"/>
      <c r="F1939" s="18"/>
      <c r="G1939" s="16"/>
      <c r="H1939" s="19"/>
      <c r="I1939" s="20"/>
      <c r="J1939" s="20"/>
      <c r="K1939" s="20"/>
      <c r="L1939" s="16"/>
      <c r="N1939" s="1"/>
      <c r="O1939" s="18"/>
      <c r="P1939" s="16"/>
      <c r="Q1939" s="16"/>
      <c r="R1939" s="16"/>
      <c r="S1939" s="16"/>
    </row>
    <row r="1940" spans="1:19" ht="13.2" hidden="1" x14ac:dyDescent="0.25">
      <c r="A1940" s="9"/>
      <c r="C1940" s="16"/>
      <c r="D1940" s="16"/>
      <c r="E1940" s="16"/>
      <c r="F1940" s="18"/>
      <c r="G1940" s="16"/>
      <c r="H1940" s="19"/>
      <c r="I1940" s="20"/>
      <c r="J1940" s="20"/>
      <c r="K1940" s="20"/>
      <c r="L1940" s="16"/>
      <c r="N1940" s="1"/>
      <c r="O1940" s="18"/>
      <c r="P1940" s="16"/>
      <c r="Q1940" s="16"/>
      <c r="R1940" s="16"/>
      <c r="S1940" s="16"/>
    </row>
    <row r="1941" spans="1:19" ht="13.2" hidden="1" x14ac:dyDescent="0.25">
      <c r="A1941" s="9"/>
      <c r="C1941" s="16"/>
      <c r="D1941" s="16"/>
      <c r="E1941" s="16"/>
      <c r="F1941" s="18"/>
      <c r="G1941" s="16"/>
      <c r="H1941" s="19"/>
      <c r="I1941" s="20"/>
      <c r="J1941" s="20"/>
      <c r="K1941" s="20"/>
      <c r="L1941" s="16"/>
      <c r="N1941" s="1"/>
      <c r="O1941" s="18"/>
      <c r="P1941" s="16"/>
      <c r="Q1941" s="16"/>
      <c r="R1941" s="16"/>
      <c r="S1941" s="16"/>
    </row>
    <row r="1942" spans="1:19" ht="13.2" hidden="1" x14ac:dyDescent="0.25">
      <c r="A1942" s="9"/>
      <c r="C1942" s="16"/>
      <c r="D1942" s="16"/>
      <c r="E1942" s="16"/>
      <c r="F1942" s="18"/>
      <c r="G1942" s="16"/>
      <c r="H1942" s="19"/>
      <c r="I1942" s="20"/>
      <c r="J1942" s="20"/>
      <c r="K1942" s="20"/>
      <c r="L1942" s="16"/>
      <c r="N1942" s="1"/>
      <c r="O1942" s="18"/>
      <c r="P1942" s="16"/>
      <c r="Q1942" s="16"/>
      <c r="R1942" s="16"/>
      <c r="S1942" s="16"/>
    </row>
    <row r="1943" spans="1:19" ht="13.2" hidden="1" x14ac:dyDescent="0.25">
      <c r="A1943" s="9"/>
      <c r="C1943" s="16"/>
      <c r="D1943" s="16"/>
      <c r="E1943" s="16"/>
      <c r="F1943" s="18"/>
      <c r="G1943" s="16"/>
      <c r="H1943" s="19"/>
      <c r="I1943" s="20"/>
      <c r="J1943" s="20"/>
      <c r="K1943" s="20"/>
      <c r="L1943" s="16"/>
      <c r="N1943" s="1"/>
      <c r="O1943" s="18"/>
      <c r="P1943" s="16"/>
      <c r="Q1943" s="16"/>
      <c r="R1943" s="16"/>
      <c r="S1943" s="16"/>
    </row>
    <row r="1944" spans="1:19" ht="13.2" hidden="1" x14ac:dyDescent="0.25">
      <c r="A1944" s="9"/>
      <c r="C1944" s="16"/>
      <c r="D1944" s="16"/>
      <c r="E1944" s="16"/>
      <c r="F1944" s="18"/>
      <c r="G1944" s="16"/>
      <c r="H1944" s="19"/>
      <c r="I1944" s="20"/>
      <c r="J1944" s="20"/>
      <c r="K1944" s="20"/>
      <c r="L1944" s="16"/>
      <c r="N1944" s="1"/>
      <c r="O1944" s="18"/>
      <c r="P1944" s="16"/>
      <c r="Q1944" s="16"/>
      <c r="R1944" s="16"/>
      <c r="S1944" s="16"/>
    </row>
    <row r="1945" spans="1:19" ht="13.2" hidden="1" x14ac:dyDescent="0.25">
      <c r="A1945" s="9"/>
      <c r="C1945" s="16"/>
      <c r="D1945" s="16"/>
      <c r="E1945" s="16"/>
      <c r="F1945" s="18"/>
      <c r="G1945" s="16"/>
      <c r="H1945" s="19"/>
      <c r="I1945" s="20"/>
      <c r="J1945" s="20"/>
      <c r="K1945" s="20"/>
      <c r="L1945" s="16"/>
      <c r="N1945" s="1"/>
      <c r="O1945" s="18"/>
      <c r="P1945" s="16"/>
      <c r="Q1945" s="16"/>
      <c r="R1945" s="16"/>
      <c r="S1945" s="16"/>
    </row>
    <row r="1946" spans="1:19" ht="13.2" hidden="1" x14ac:dyDescent="0.25">
      <c r="A1946" s="9"/>
      <c r="C1946" s="16"/>
      <c r="D1946" s="16"/>
      <c r="E1946" s="16"/>
      <c r="F1946" s="18"/>
      <c r="G1946" s="16"/>
      <c r="H1946" s="19"/>
      <c r="I1946" s="20"/>
      <c r="J1946" s="20"/>
      <c r="K1946" s="20"/>
      <c r="L1946" s="16"/>
      <c r="N1946" s="1"/>
      <c r="O1946" s="18"/>
      <c r="P1946" s="16"/>
      <c r="Q1946" s="16"/>
      <c r="R1946" s="16"/>
      <c r="S1946" s="16"/>
    </row>
    <row r="1947" spans="1:19" ht="13.2" hidden="1" x14ac:dyDescent="0.25">
      <c r="A1947" s="9"/>
      <c r="C1947" s="16"/>
      <c r="D1947" s="16"/>
      <c r="E1947" s="16"/>
      <c r="F1947" s="18"/>
      <c r="G1947" s="16"/>
      <c r="H1947" s="19"/>
      <c r="I1947" s="20"/>
      <c r="J1947" s="20"/>
      <c r="K1947" s="20"/>
      <c r="L1947" s="16"/>
      <c r="N1947" s="1"/>
      <c r="O1947" s="18"/>
      <c r="P1947" s="16"/>
      <c r="Q1947" s="16"/>
      <c r="R1947" s="16"/>
      <c r="S1947" s="16"/>
    </row>
    <row r="1948" spans="1:19" ht="13.2" hidden="1" x14ac:dyDescent="0.25">
      <c r="A1948" s="9"/>
      <c r="C1948" s="16"/>
      <c r="D1948" s="16"/>
      <c r="E1948" s="16"/>
      <c r="F1948" s="18"/>
      <c r="G1948" s="16"/>
      <c r="H1948" s="19"/>
      <c r="I1948" s="20"/>
      <c r="J1948" s="20"/>
      <c r="K1948" s="20"/>
      <c r="L1948" s="16"/>
      <c r="N1948" s="1"/>
      <c r="O1948" s="18"/>
      <c r="P1948" s="16"/>
      <c r="Q1948" s="16"/>
      <c r="R1948" s="16"/>
      <c r="S1948" s="16"/>
    </row>
    <row r="1949" spans="1:19" ht="13.2" hidden="1" x14ac:dyDescent="0.25">
      <c r="A1949" s="9"/>
      <c r="C1949" s="16"/>
      <c r="D1949" s="16"/>
      <c r="E1949" s="16"/>
      <c r="F1949" s="18"/>
      <c r="G1949" s="16"/>
      <c r="H1949" s="19"/>
      <c r="I1949" s="20"/>
      <c r="J1949" s="20"/>
      <c r="K1949" s="20"/>
      <c r="L1949" s="16"/>
      <c r="N1949" s="1"/>
      <c r="O1949" s="18"/>
      <c r="P1949" s="16"/>
      <c r="Q1949" s="16"/>
      <c r="R1949" s="16"/>
      <c r="S1949" s="16"/>
    </row>
    <row r="1950" spans="1:19" ht="13.2" hidden="1" x14ac:dyDescent="0.25">
      <c r="A1950" s="9"/>
      <c r="C1950" s="16"/>
      <c r="D1950" s="16"/>
      <c r="E1950" s="16"/>
      <c r="F1950" s="18"/>
      <c r="G1950" s="16"/>
      <c r="H1950" s="19"/>
      <c r="I1950" s="20"/>
      <c r="J1950" s="20"/>
      <c r="K1950" s="20"/>
      <c r="L1950" s="16"/>
      <c r="N1950" s="1"/>
      <c r="O1950" s="18"/>
      <c r="P1950" s="16"/>
      <c r="Q1950" s="16"/>
      <c r="R1950" s="16"/>
      <c r="S1950" s="16"/>
    </row>
    <row r="1951" spans="1:19" ht="13.2" hidden="1" x14ac:dyDescent="0.25">
      <c r="A1951" s="9"/>
      <c r="C1951" s="16"/>
      <c r="D1951" s="16"/>
      <c r="E1951" s="16"/>
      <c r="F1951" s="18"/>
      <c r="G1951" s="16"/>
      <c r="H1951" s="19"/>
      <c r="I1951" s="20"/>
      <c r="J1951" s="20"/>
      <c r="K1951" s="20"/>
      <c r="L1951" s="16"/>
      <c r="N1951" s="1"/>
      <c r="O1951" s="18"/>
      <c r="P1951" s="16"/>
      <c r="Q1951" s="16"/>
      <c r="R1951" s="16"/>
      <c r="S1951" s="16"/>
    </row>
    <row r="1952" spans="1:19" ht="13.2" hidden="1" x14ac:dyDescent="0.25">
      <c r="A1952" s="9"/>
      <c r="C1952" s="16"/>
      <c r="D1952" s="16"/>
      <c r="E1952" s="16"/>
      <c r="F1952" s="18"/>
      <c r="G1952" s="16"/>
      <c r="H1952" s="19"/>
      <c r="I1952" s="20"/>
      <c r="J1952" s="20"/>
      <c r="K1952" s="20"/>
      <c r="L1952" s="16"/>
      <c r="N1952" s="1"/>
      <c r="O1952" s="18"/>
      <c r="P1952" s="16"/>
      <c r="Q1952" s="16"/>
      <c r="R1952" s="16"/>
      <c r="S1952" s="16"/>
    </row>
    <row r="1953" spans="1:19" ht="13.2" hidden="1" x14ac:dyDescent="0.25">
      <c r="A1953" s="9"/>
      <c r="C1953" s="16"/>
      <c r="D1953" s="16"/>
      <c r="E1953" s="16"/>
      <c r="F1953" s="18"/>
      <c r="G1953" s="16"/>
      <c r="H1953" s="19"/>
      <c r="I1953" s="20"/>
      <c r="J1953" s="20"/>
      <c r="K1953" s="20"/>
      <c r="L1953" s="16"/>
      <c r="N1953" s="1"/>
      <c r="O1953" s="18"/>
      <c r="P1953" s="16"/>
      <c r="Q1953" s="16"/>
      <c r="R1953" s="16"/>
      <c r="S1953" s="16"/>
    </row>
    <row r="1954" spans="1:19" ht="13.2" hidden="1" x14ac:dyDescent="0.25">
      <c r="A1954" s="9"/>
      <c r="C1954" s="16"/>
      <c r="D1954" s="16"/>
      <c r="E1954" s="16"/>
      <c r="F1954" s="18"/>
      <c r="G1954" s="16"/>
      <c r="H1954" s="19"/>
      <c r="I1954" s="20"/>
      <c r="J1954" s="20"/>
      <c r="K1954" s="20"/>
      <c r="L1954" s="16"/>
      <c r="N1954" s="1"/>
      <c r="O1954" s="18"/>
      <c r="P1954" s="16"/>
      <c r="Q1954" s="16"/>
      <c r="R1954" s="16"/>
      <c r="S1954" s="16"/>
    </row>
    <row r="1955" spans="1:19" ht="13.2" hidden="1" x14ac:dyDescent="0.25">
      <c r="A1955" s="9"/>
      <c r="C1955" s="16"/>
      <c r="D1955" s="16"/>
      <c r="E1955" s="16"/>
      <c r="F1955" s="18"/>
      <c r="G1955" s="16"/>
      <c r="H1955" s="19"/>
      <c r="I1955" s="20"/>
      <c r="J1955" s="20"/>
      <c r="K1955" s="20"/>
      <c r="L1955" s="16"/>
      <c r="N1955" s="1"/>
      <c r="O1955" s="18"/>
      <c r="P1955" s="16"/>
      <c r="Q1955" s="16"/>
      <c r="R1955" s="16"/>
      <c r="S1955" s="16"/>
    </row>
    <row r="1956" spans="1:19" ht="13.2" hidden="1" x14ac:dyDescent="0.25">
      <c r="A1956" s="9"/>
      <c r="C1956" s="16"/>
      <c r="D1956" s="16"/>
      <c r="E1956" s="16"/>
      <c r="F1956" s="18"/>
      <c r="G1956" s="16"/>
      <c r="H1956" s="19"/>
      <c r="I1956" s="20"/>
      <c r="J1956" s="20"/>
      <c r="K1956" s="20"/>
      <c r="L1956" s="16"/>
      <c r="N1956" s="1"/>
      <c r="O1956" s="18"/>
      <c r="P1956" s="16"/>
      <c r="Q1956" s="16"/>
      <c r="R1956" s="16"/>
      <c r="S1956" s="16"/>
    </row>
    <row r="1957" spans="1:19" ht="13.2" hidden="1" x14ac:dyDescent="0.25">
      <c r="A1957" s="9"/>
      <c r="C1957" s="16"/>
      <c r="D1957" s="16"/>
      <c r="E1957" s="16"/>
      <c r="F1957" s="18"/>
      <c r="G1957" s="16"/>
      <c r="H1957" s="19"/>
      <c r="I1957" s="20"/>
      <c r="J1957" s="20"/>
      <c r="K1957" s="20"/>
      <c r="L1957" s="16"/>
      <c r="N1957" s="1"/>
      <c r="O1957" s="18"/>
      <c r="P1957" s="16"/>
      <c r="Q1957" s="16"/>
      <c r="R1957" s="16"/>
      <c r="S1957" s="16"/>
    </row>
    <row r="1958" spans="1:19" ht="13.2" hidden="1" x14ac:dyDescent="0.25">
      <c r="A1958" s="9"/>
      <c r="C1958" s="16"/>
      <c r="D1958" s="16"/>
      <c r="E1958" s="16"/>
      <c r="F1958" s="18"/>
      <c r="G1958" s="16"/>
      <c r="H1958" s="19"/>
      <c r="I1958" s="20"/>
      <c r="J1958" s="20"/>
      <c r="K1958" s="20"/>
      <c r="L1958" s="16"/>
      <c r="N1958" s="1"/>
      <c r="O1958" s="18"/>
      <c r="P1958" s="16"/>
      <c r="Q1958" s="16"/>
      <c r="R1958" s="16"/>
      <c r="S1958" s="16"/>
    </row>
    <row r="1959" spans="1:19" ht="13.2" hidden="1" x14ac:dyDescent="0.25">
      <c r="A1959" s="9"/>
      <c r="C1959" s="16"/>
      <c r="D1959" s="16"/>
      <c r="E1959" s="16"/>
      <c r="F1959" s="18"/>
      <c r="G1959" s="16"/>
      <c r="H1959" s="19"/>
      <c r="I1959" s="20"/>
      <c r="J1959" s="20"/>
      <c r="K1959" s="20"/>
      <c r="L1959" s="16"/>
      <c r="N1959" s="1"/>
      <c r="O1959" s="18"/>
      <c r="P1959" s="16"/>
      <c r="Q1959" s="16"/>
      <c r="R1959" s="16"/>
      <c r="S1959" s="16"/>
    </row>
    <row r="1960" spans="1:19" ht="13.2" hidden="1" x14ac:dyDescent="0.25">
      <c r="A1960" s="9"/>
      <c r="C1960" s="16"/>
      <c r="D1960" s="16"/>
      <c r="E1960" s="16"/>
      <c r="F1960" s="18"/>
      <c r="G1960" s="16"/>
      <c r="H1960" s="19"/>
      <c r="I1960" s="20"/>
      <c r="J1960" s="20"/>
      <c r="K1960" s="20"/>
      <c r="L1960" s="16"/>
      <c r="N1960" s="1"/>
      <c r="O1960" s="18"/>
      <c r="P1960" s="16"/>
      <c r="Q1960" s="16"/>
      <c r="R1960" s="16"/>
      <c r="S1960" s="16"/>
    </row>
    <row r="1961" spans="1:19" ht="13.2" hidden="1" x14ac:dyDescent="0.25">
      <c r="A1961" s="9"/>
      <c r="C1961" s="16"/>
      <c r="D1961" s="16"/>
      <c r="E1961" s="16"/>
      <c r="F1961" s="18"/>
      <c r="G1961" s="16"/>
      <c r="H1961" s="19"/>
      <c r="I1961" s="20"/>
      <c r="J1961" s="20"/>
      <c r="K1961" s="20"/>
      <c r="L1961" s="16"/>
      <c r="N1961" s="1"/>
      <c r="O1961" s="18"/>
      <c r="P1961" s="16"/>
      <c r="Q1961" s="16"/>
      <c r="R1961" s="16"/>
      <c r="S1961" s="16"/>
    </row>
    <row r="1962" spans="1:19" ht="13.2" hidden="1" x14ac:dyDescent="0.25">
      <c r="A1962" s="9"/>
      <c r="C1962" s="16"/>
      <c r="D1962" s="16"/>
      <c r="E1962" s="16"/>
      <c r="F1962" s="18"/>
      <c r="G1962" s="16"/>
      <c r="H1962" s="19"/>
      <c r="I1962" s="20"/>
      <c r="J1962" s="20"/>
      <c r="K1962" s="20"/>
      <c r="L1962" s="16"/>
      <c r="N1962" s="1"/>
      <c r="O1962" s="18"/>
      <c r="P1962" s="16"/>
      <c r="Q1962" s="16"/>
      <c r="R1962" s="16"/>
      <c r="S1962" s="16"/>
    </row>
    <row r="1963" spans="1:19" ht="13.2" hidden="1" x14ac:dyDescent="0.25">
      <c r="A1963" s="9"/>
      <c r="C1963" s="16"/>
      <c r="D1963" s="16"/>
      <c r="E1963" s="16"/>
      <c r="F1963" s="18"/>
      <c r="G1963" s="16"/>
      <c r="H1963" s="19"/>
      <c r="I1963" s="20"/>
      <c r="J1963" s="20"/>
      <c r="K1963" s="20"/>
      <c r="L1963" s="16"/>
      <c r="N1963" s="1"/>
      <c r="O1963" s="18"/>
      <c r="P1963" s="16"/>
      <c r="Q1963" s="16"/>
      <c r="R1963" s="16"/>
      <c r="S1963" s="16"/>
    </row>
    <row r="1964" spans="1:19" ht="13.2" hidden="1" x14ac:dyDescent="0.25">
      <c r="A1964" s="9"/>
      <c r="C1964" s="16"/>
      <c r="D1964" s="16"/>
      <c r="E1964" s="16"/>
      <c r="F1964" s="18"/>
      <c r="G1964" s="16"/>
      <c r="H1964" s="19"/>
      <c r="I1964" s="20"/>
      <c r="J1964" s="20"/>
      <c r="K1964" s="20"/>
      <c r="L1964" s="16"/>
      <c r="N1964" s="1"/>
      <c r="O1964" s="18"/>
      <c r="P1964" s="16"/>
      <c r="Q1964" s="16"/>
      <c r="R1964" s="16"/>
      <c r="S1964" s="16"/>
    </row>
    <row r="1965" spans="1:19" ht="13.2" hidden="1" x14ac:dyDescent="0.25">
      <c r="A1965" s="9"/>
      <c r="C1965" s="16"/>
      <c r="D1965" s="16"/>
      <c r="E1965" s="16"/>
      <c r="F1965" s="18"/>
      <c r="G1965" s="16"/>
      <c r="H1965" s="19"/>
      <c r="I1965" s="20"/>
      <c r="J1965" s="20"/>
      <c r="K1965" s="20"/>
      <c r="L1965" s="16"/>
      <c r="N1965" s="1"/>
      <c r="O1965" s="18"/>
      <c r="P1965" s="16"/>
      <c r="Q1965" s="16"/>
      <c r="R1965" s="16"/>
      <c r="S1965" s="16"/>
    </row>
    <row r="1966" spans="1:19" ht="13.2" hidden="1" x14ac:dyDescent="0.25">
      <c r="A1966" s="9"/>
      <c r="C1966" s="16"/>
      <c r="D1966" s="16"/>
      <c r="E1966" s="16"/>
      <c r="F1966" s="18"/>
      <c r="G1966" s="16"/>
      <c r="H1966" s="19"/>
      <c r="I1966" s="20"/>
      <c r="J1966" s="20"/>
      <c r="K1966" s="20"/>
      <c r="L1966" s="16"/>
      <c r="N1966" s="1"/>
      <c r="O1966" s="18"/>
      <c r="P1966" s="16"/>
      <c r="Q1966" s="16"/>
      <c r="R1966" s="16"/>
      <c r="S1966" s="16"/>
    </row>
    <row r="1967" spans="1:19" ht="13.2" hidden="1" x14ac:dyDescent="0.25">
      <c r="A1967" s="9"/>
      <c r="C1967" s="16"/>
      <c r="D1967" s="16"/>
      <c r="E1967" s="16"/>
      <c r="F1967" s="18"/>
      <c r="G1967" s="16"/>
      <c r="H1967" s="19"/>
      <c r="I1967" s="20"/>
      <c r="J1967" s="20"/>
      <c r="K1967" s="20"/>
      <c r="L1967" s="16"/>
      <c r="N1967" s="1"/>
      <c r="O1967" s="18"/>
      <c r="P1967" s="16"/>
      <c r="Q1967" s="16"/>
      <c r="R1967" s="16"/>
      <c r="S1967" s="16"/>
    </row>
    <row r="1968" spans="1:19" ht="13.2" hidden="1" x14ac:dyDescent="0.25">
      <c r="A1968" s="9"/>
      <c r="C1968" s="16"/>
      <c r="D1968" s="16"/>
      <c r="E1968" s="16"/>
      <c r="F1968" s="18"/>
      <c r="G1968" s="16"/>
      <c r="H1968" s="19"/>
      <c r="I1968" s="20"/>
      <c r="J1968" s="20"/>
      <c r="K1968" s="20"/>
      <c r="L1968" s="16"/>
      <c r="N1968" s="1"/>
      <c r="O1968" s="18"/>
      <c r="P1968" s="16"/>
      <c r="Q1968" s="16"/>
      <c r="R1968" s="16"/>
      <c r="S1968" s="16"/>
    </row>
    <row r="1969" spans="1:19" ht="13.2" hidden="1" x14ac:dyDescent="0.25">
      <c r="A1969" s="9"/>
      <c r="C1969" s="16"/>
      <c r="D1969" s="16"/>
      <c r="E1969" s="16"/>
      <c r="F1969" s="18"/>
      <c r="G1969" s="16"/>
      <c r="H1969" s="19"/>
      <c r="I1969" s="20"/>
      <c r="J1969" s="20"/>
      <c r="K1969" s="20"/>
      <c r="L1969" s="16"/>
      <c r="N1969" s="1"/>
      <c r="O1969" s="18"/>
      <c r="P1969" s="16"/>
      <c r="Q1969" s="16"/>
      <c r="R1969" s="16"/>
      <c r="S1969" s="16"/>
    </row>
    <row r="1970" spans="1:19" ht="13.2" hidden="1" x14ac:dyDescent="0.25">
      <c r="A1970" s="9"/>
      <c r="C1970" s="16"/>
      <c r="D1970" s="16"/>
      <c r="E1970" s="16"/>
      <c r="F1970" s="18"/>
      <c r="G1970" s="16"/>
      <c r="H1970" s="19"/>
      <c r="I1970" s="20"/>
      <c r="J1970" s="20"/>
      <c r="K1970" s="20"/>
      <c r="L1970" s="16"/>
      <c r="N1970" s="1"/>
      <c r="O1970" s="18"/>
      <c r="P1970" s="16"/>
      <c r="Q1970" s="16"/>
      <c r="R1970" s="16"/>
      <c r="S1970" s="16"/>
    </row>
    <row r="1971" spans="1:19" ht="13.2" hidden="1" x14ac:dyDescent="0.25">
      <c r="A1971" s="9"/>
      <c r="C1971" s="16"/>
      <c r="D1971" s="16"/>
      <c r="E1971" s="16"/>
      <c r="F1971" s="18"/>
      <c r="G1971" s="16"/>
      <c r="H1971" s="19"/>
      <c r="I1971" s="20"/>
      <c r="J1971" s="20"/>
      <c r="K1971" s="20"/>
      <c r="L1971" s="16"/>
      <c r="N1971" s="1"/>
      <c r="O1971" s="18"/>
      <c r="P1971" s="16"/>
      <c r="Q1971" s="16"/>
      <c r="R1971" s="16"/>
      <c r="S1971" s="16"/>
    </row>
    <row r="1972" spans="1:19" ht="13.2" hidden="1" x14ac:dyDescent="0.25">
      <c r="A1972" s="9"/>
      <c r="C1972" s="16"/>
      <c r="D1972" s="16"/>
      <c r="E1972" s="16"/>
      <c r="F1972" s="18"/>
      <c r="G1972" s="16"/>
      <c r="H1972" s="19"/>
      <c r="I1972" s="20"/>
      <c r="J1972" s="20"/>
      <c r="K1972" s="20"/>
      <c r="L1972" s="16"/>
      <c r="N1972" s="1"/>
      <c r="O1972" s="18"/>
      <c r="P1972" s="16"/>
      <c r="Q1972" s="16"/>
      <c r="R1972" s="16"/>
      <c r="S1972" s="16"/>
    </row>
    <row r="1973" spans="1:19" ht="13.2" hidden="1" x14ac:dyDescent="0.25">
      <c r="A1973" s="9"/>
      <c r="C1973" s="16"/>
      <c r="D1973" s="16"/>
      <c r="E1973" s="16"/>
      <c r="F1973" s="18"/>
      <c r="G1973" s="16"/>
      <c r="H1973" s="19"/>
      <c r="I1973" s="20"/>
      <c r="J1973" s="20"/>
      <c r="K1973" s="20"/>
      <c r="L1973" s="16"/>
      <c r="N1973" s="1"/>
      <c r="O1973" s="18"/>
      <c r="P1973" s="16"/>
      <c r="Q1973" s="16"/>
      <c r="R1973" s="16"/>
      <c r="S1973" s="16"/>
    </row>
    <row r="1974" spans="1:19" ht="13.2" hidden="1" x14ac:dyDescent="0.25">
      <c r="A1974" s="9"/>
      <c r="C1974" s="16"/>
      <c r="D1974" s="16"/>
      <c r="E1974" s="16"/>
      <c r="F1974" s="18"/>
      <c r="G1974" s="16"/>
      <c r="H1974" s="19"/>
      <c r="I1974" s="20"/>
      <c r="J1974" s="20"/>
      <c r="K1974" s="20"/>
      <c r="L1974" s="16"/>
      <c r="N1974" s="1"/>
      <c r="O1974" s="18"/>
      <c r="P1974" s="16"/>
      <c r="Q1974" s="16"/>
      <c r="R1974" s="16"/>
      <c r="S1974" s="16"/>
    </row>
    <row r="1975" spans="1:19" ht="13.2" hidden="1" x14ac:dyDescent="0.25">
      <c r="A1975" s="9"/>
      <c r="C1975" s="16"/>
      <c r="D1975" s="16"/>
      <c r="E1975" s="16"/>
      <c r="F1975" s="18"/>
      <c r="G1975" s="16"/>
      <c r="H1975" s="19"/>
      <c r="I1975" s="20"/>
      <c r="J1975" s="20"/>
      <c r="K1975" s="20"/>
      <c r="L1975" s="16"/>
      <c r="N1975" s="1"/>
      <c r="O1975" s="18"/>
      <c r="P1975" s="16"/>
      <c r="Q1975" s="16"/>
      <c r="R1975" s="16"/>
      <c r="S1975" s="16"/>
    </row>
    <row r="1976" spans="1:19" ht="13.2" hidden="1" x14ac:dyDescent="0.25">
      <c r="A1976" s="9"/>
      <c r="C1976" s="16"/>
      <c r="D1976" s="16"/>
      <c r="E1976" s="16"/>
      <c r="F1976" s="18"/>
      <c r="G1976" s="16"/>
      <c r="H1976" s="19"/>
      <c r="I1976" s="20"/>
      <c r="J1976" s="20"/>
      <c r="K1976" s="20"/>
      <c r="L1976" s="16"/>
      <c r="N1976" s="1"/>
      <c r="O1976" s="18"/>
      <c r="P1976" s="16"/>
      <c r="Q1976" s="16"/>
      <c r="R1976" s="16"/>
      <c r="S1976" s="16"/>
    </row>
    <row r="1977" spans="1:19" ht="13.2" hidden="1" x14ac:dyDescent="0.25">
      <c r="A1977" s="9"/>
      <c r="C1977" s="16"/>
      <c r="D1977" s="16"/>
      <c r="E1977" s="16"/>
      <c r="F1977" s="18"/>
      <c r="G1977" s="16"/>
      <c r="H1977" s="19"/>
      <c r="I1977" s="20"/>
      <c r="J1977" s="20"/>
      <c r="K1977" s="20"/>
      <c r="L1977" s="16"/>
      <c r="N1977" s="1"/>
      <c r="O1977" s="18"/>
      <c r="P1977" s="16"/>
      <c r="Q1977" s="16"/>
      <c r="R1977" s="16"/>
      <c r="S1977" s="16"/>
    </row>
    <row r="1978" spans="1:19" ht="13.2" hidden="1" x14ac:dyDescent="0.25">
      <c r="A1978" s="9"/>
      <c r="C1978" s="16"/>
      <c r="D1978" s="16"/>
      <c r="E1978" s="16"/>
      <c r="F1978" s="18"/>
      <c r="G1978" s="16"/>
      <c r="H1978" s="19"/>
      <c r="I1978" s="20"/>
      <c r="J1978" s="20"/>
      <c r="K1978" s="20"/>
      <c r="L1978" s="16"/>
      <c r="N1978" s="1"/>
      <c r="O1978" s="18"/>
      <c r="P1978" s="16"/>
      <c r="Q1978" s="16"/>
      <c r="R1978" s="16"/>
      <c r="S1978" s="16"/>
    </row>
    <row r="1979" spans="1:19" ht="13.2" hidden="1" x14ac:dyDescent="0.25">
      <c r="A1979" s="9"/>
      <c r="C1979" s="16"/>
      <c r="D1979" s="16"/>
      <c r="E1979" s="16"/>
      <c r="F1979" s="18"/>
      <c r="G1979" s="16"/>
      <c r="H1979" s="19"/>
      <c r="I1979" s="20"/>
      <c r="J1979" s="20"/>
      <c r="K1979" s="20"/>
      <c r="L1979" s="16"/>
      <c r="N1979" s="1"/>
      <c r="O1979" s="18"/>
      <c r="P1979" s="16"/>
      <c r="Q1979" s="16"/>
      <c r="R1979" s="16"/>
      <c r="S1979" s="16"/>
    </row>
    <row r="1980" spans="1:19" ht="13.2" hidden="1" x14ac:dyDescent="0.25">
      <c r="A1980" s="9"/>
      <c r="C1980" s="16"/>
      <c r="D1980" s="16"/>
      <c r="E1980" s="16"/>
      <c r="F1980" s="18"/>
      <c r="G1980" s="16"/>
      <c r="H1980" s="19"/>
      <c r="I1980" s="20"/>
      <c r="J1980" s="20"/>
      <c r="K1980" s="20"/>
      <c r="L1980" s="16"/>
      <c r="N1980" s="1"/>
      <c r="O1980" s="18"/>
      <c r="P1980" s="16"/>
      <c r="Q1980" s="16"/>
      <c r="R1980" s="16"/>
      <c r="S1980" s="16"/>
    </row>
    <row r="1981" spans="1:19" ht="13.2" hidden="1" x14ac:dyDescent="0.25">
      <c r="A1981" s="9"/>
      <c r="C1981" s="16"/>
      <c r="D1981" s="16"/>
      <c r="E1981" s="16"/>
      <c r="F1981" s="18"/>
      <c r="G1981" s="16"/>
      <c r="H1981" s="19"/>
      <c r="I1981" s="20"/>
      <c r="J1981" s="20"/>
      <c r="K1981" s="20"/>
      <c r="L1981" s="16"/>
      <c r="N1981" s="1"/>
      <c r="O1981" s="18"/>
      <c r="P1981" s="16"/>
      <c r="Q1981" s="16"/>
      <c r="R1981" s="16"/>
      <c r="S1981" s="16"/>
    </row>
    <row r="1982" spans="1:19" ht="13.2" hidden="1" x14ac:dyDescent="0.25">
      <c r="A1982" s="9"/>
      <c r="C1982" s="16"/>
      <c r="D1982" s="16"/>
      <c r="E1982" s="16"/>
      <c r="F1982" s="18"/>
      <c r="G1982" s="16"/>
      <c r="H1982" s="19"/>
      <c r="I1982" s="20"/>
      <c r="J1982" s="20"/>
      <c r="K1982" s="20"/>
      <c r="L1982" s="16"/>
      <c r="N1982" s="1"/>
      <c r="O1982" s="18"/>
      <c r="P1982" s="16"/>
      <c r="Q1982" s="16"/>
      <c r="R1982" s="16"/>
      <c r="S1982" s="16"/>
    </row>
    <row r="1984" spans="1:19" ht="15.75" customHeight="1" x14ac:dyDescent="0.25">
      <c r="G1984" s="98">
        <v>49</v>
      </c>
    </row>
  </sheetData>
  <autoFilter ref="A1:AA1982" xr:uid="{00000000-0001-0000-0300-000000000000}">
    <filterColumn colId="0">
      <filters>
        <filter val="ly, dh"/>
        <filter val="ly, hoa"/>
        <filter val="ly, linh"/>
        <filter val="ly, linh, dh"/>
        <filter val="ly, van"/>
        <filter val="ly, vinh"/>
      </filters>
    </filterColumn>
  </autoFilter>
  <customSheetViews>
    <customSheetView guid="{25375CAB-EC66-4D53-B6E8-5A8B511D8F27}" filter="1" showAutoFilter="1">
      <pageMargins left="0.7" right="0.7" top="0.75" bottom="0.75" header="0.3" footer="0.3"/>
      <autoFilter ref="A716:AA776" xr:uid="{70938F65-8E3E-4C0A-84D4-2159FC8A51BC}">
        <filterColumn colId="2">
          <filters>
            <filter val="GM"/>
            <filter val="merchize"/>
            <filter val="PG Com"/>
          </filters>
        </filterColumn>
      </autoFilter>
    </customSheetView>
    <customSheetView guid="{8E5B3CE1-9667-4430-918C-A61F99E19B49}" filter="1" showAutoFilter="1">
      <pageMargins left="0.7" right="0.7" top="0.75" bottom="0.75" header="0.3" footer="0.3"/>
      <autoFilter ref="A716:AA776" xr:uid="{906883B9-B0FA-404E-AFEE-38EAECD8CF44}">
        <filterColumn colId="0">
          <filters>
            <filter val="diep, DH"/>
            <filter val="diep, van"/>
            <filter val="diep, vinh"/>
            <filter val="lg, dh"/>
            <filter val="lg, vinh"/>
            <filter val="thl, dh"/>
            <filter val="thl, van"/>
            <filter val="uyen, hoa"/>
            <filter val="uyen, linh"/>
            <filter val="uyen, van"/>
          </filters>
        </filterColumn>
      </autoFilter>
    </customSheetView>
    <customSheetView guid="{49596498-06AD-443C-80A4-9D3AD924FAFC}" filter="1" showAutoFilter="1">
      <pageMargins left="0.7" right="0.7" top="0.75" bottom="0.75" header="0.3" footer="0.3"/>
      <autoFilter ref="A1013:AA1067" xr:uid="{CF4E385B-B5DA-4E99-B524-93F26C42A1C4}">
        <filterColumn colId="0">
          <filters>
            <filter val="uyen, dh"/>
            <filter val="uyen, hoa"/>
            <filter val="uyen, linh"/>
            <filter val="uyen, van"/>
          </filters>
        </filterColumn>
      </autoFilter>
    </customSheetView>
    <customSheetView guid="{5DC152B9-E8FC-4E4F-8AE9-6B23EB1734FB}" filter="1" showAutoFilter="1">
      <pageMargins left="0.7" right="0.7" top="0.75" bottom="0.75" header="0.3" footer="0.3"/>
      <autoFilter ref="C1:H1982" xr:uid="{2DED19D5-95C9-4F88-ADEE-CB3FB2C6AC6A}">
        <filterColumn colId="5">
          <customFilters>
            <customFilter val="*Stitch*"/>
          </customFilters>
        </filterColumn>
      </autoFilter>
    </customSheetView>
    <customSheetView guid="{2822C641-ECDF-41FC-AA68-5E832ED689FE}" filter="1" showAutoFilter="1">
      <pageMargins left="0.7" right="0.7" top="0.75" bottom="0.75" header="0.3" footer="0.3"/>
      <autoFilter ref="A1:AA1982" xr:uid="{AFDAFE38-69D7-47A7-A10F-FD1A3B156C3C}">
        <filterColumn colId="2">
          <filters>
            <filter val="merchize"/>
            <filter val="Anna"/>
          </filters>
        </filterColumn>
      </autoFilter>
    </customSheetView>
    <customSheetView guid="{2A427445-0EBA-47ED-BA95-FD1BEC94620A}" filter="1" showAutoFilter="1">
      <pageMargins left="0.7" right="0.7" top="0.75" bottom="0.75" header="0.3" footer="0.3"/>
      <autoFilter ref="A1:AA1982" xr:uid="{F15EB532-1C67-489C-9E34-79AF1695B968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A58C43A2-2708-438D-99D6-467314FA8F0F}" filter="1" showAutoFilter="1">
      <pageMargins left="0.7" right="0.7" top="0.75" bottom="0.75" header="0.3" footer="0.3"/>
      <autoFilter ref="A1:AA1982" xr:uid="{4F349581-8E2A-48B9-AF2D-A847AB8EC422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B7E0663E-68D2-467E-9D66-5D64B8327F3C}" filter="1" showAutoFilter="1">
      <pageMargins left="0.7" right="0.7" top="0.75" bottom="0.75" header="0.3" footer="0.3"/>
      <autoFilter ref="A1:AA1982" xr:uid="{1FFBC2FE-363B-4DBA-A838-358E028844B9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9EFB2B90-FCC7-4621-B0E0-53804585605D}" filter="1" showAutoFilter="1">
      <pageMargins left="0.7" right="0.7" top="0.75" bottom="0.75" header="0.3" footer="0.3"/>
      <autoFilter ref="A1:AA1982" xr:uid="{796415CE-133B-417A-B695-6AC56312C205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cf địa chỉ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AE4466FC-28D3-420C-8CCF-2113DF1FA2EF}" filter="1" showAutoFilter="1">
      <pageMargins left="0.7" right="0.7" top="0.75" bottom="0.75" header="0.3" footer="0.3"/>
      <autoFilter ref="A1:AA1982" xr:uid="{25A14162-64E4-4858-A570-77ED57E95BB8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DD410F08-4BF2-4E95-ADB9-E4E68084E973}" filter="1" showAutoFilter="1">
      <pageMargins left="0.7" right="0.7" top="0.75" bottom="0.75" header="0.3" footer="0.3"/>
      <autoFilter ref="A1:AA1982" xr:uid="{BEA12369-42FA-4644-8168-4AE6DC4BC886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514F61E6-9252-49D4-ACEA-00CCAC75C567}" filter="1" showAutoFilter="1">
      <pageMargins left="0.7" right="0.7" top="0.75" bottom="0.75" header="0.3" footer="0.3"/>
      <autoFilter ref="A1:AA1982" xr:uid="{D1FD118B-9E16-498A-878F-6B4F361E4119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506DA402-7033-4745-B5F2-C20F0DF77913}" filter="1" showAutoFilter="1">
      <pageMargins left="0.7" right="0.7" top="0.75" bottom="0.75" header="0.3" footer="0.3"/>
      <autoFilter ref="A1:AA1982" xr:uid="{45955480-16F0-44A9-B5D5-FBCCCF770AA4}">
        <filterColumn colId="2">
          <filters>
            <filter val="merchize"/>
          </filters>
        </filterColumn>
        <filterColumn colId="3">
          <filters>
            <filter val="cái chăn add #wilkinslife nữa - done"/>
            <filter val="cancel bedding set"/>
            <filter val="canvas mà địa chỉ PObox"/>
            <filter val="cc"/>
            <filter val="delay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C9EBE86F-2155-428B-9BBD-6419C1F718D7}" filter="1" showAutoFilter="1">
      <pageMargins left="0.7" right="0.7" top="0.75" bottom="0.75" header="0.3" footer="0.3"/>
      <autoFilter ref="A1:AA1982" xr:uid="{B90287E2-26B8-495E-9926-0F927E860481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4075CAFD-78B2-433A-B0AD-6521FD5FA3B2}" filter="1" showAutoFilter="1">
      <pageMargins left="0.7" right="0.7" top="0.75" bottom="0.75" header="0.3" footer="0.3"/>
      <autoFilter ref="A1:AA1982" xr:uid="{04342E03-12F9-43C5-B6C0-7B2EC1F5C03B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89A9B13C-AE3B-41D6-88B7-953DF9757174}" filter="1" showAutoFilter="1">
      <pageMargins left="0.7" right="0.7" top="0.75" bottom="0.75" header="0.3" footer="0.3"/>
      <autoFilter ref="A1:AA1982" xr:uid="{983C5F0E-A7DB-4CB3-84CA-411851181472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5941C4B9-D32B-4B09-B087-B8C1B9A5FBC8}" filter="1" showAutoFilter="1">
      <pageMargins left="0.7" right="0.7" top="0.75" bottom="0.75" header="0.3" footer="0.3"/>
      <autoFilter ref="A1:AA1982" xr:uid="{297D2F69-0125-40C3-BD77-47E8E1FF1EA2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68160FFD-2D2E-447F-BC84-DAE02302A6A6}" filter="1" showAutoFilter="1">
      <pageMargins left="0.7" right="0.7" top="0.75" bottom="0.75" header="0.3" footer="0.3"/>
      <autoFilter ref="A1:AA1982" xr:uid="{7FA0A01C-6D0D-44A7-8E6D-6664BF187542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done, báo mer"/>
            <filter val="thiếu địa chỉ 2 - 1 khách"/>
          </filters>
        </filterColumn>
      </autoFilter>
    </customSheetView>
    <customSheetView guid="{014A4FF7-B098-4804-A6A6-C1D7D59E27EA}" filter="1" showAutoFilter="1">
      <pageMargins left="0.7" right="0.7" top="0.75" bottom="0.75" header="0.3" footer="0.3"/>
      <autoFilter ref="A1:AA1982" xr:uid="{6D14A622-4566-432D-A8BD-440A1DEB1D55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59D98452-FA83-4275-ACF2-DEF26414E5E2}" filter="1" showAutoFilter="1">
      <pageMargins left="0.7" right="0.7" top="0.75" bottom="0.75" header="0.3" footer="0.3"/>
      <autoFilter ref="A1:AA1982" xr:uid="{50EFA94B-2052-4E0E-BF0C-448BC7F2A74E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8F3A199E-8880-4209-B152-783939BA7D77}" filter="1" showAutoFilter="1">
      <pageMargins left="0.7" right="0.7" top="0.75" bottom="0.75" header="0.3" footer="0.3"/>
      <autoFilter ref="A1:AA1982" xr:uid="{09C97121-FA85-4AE3-B7DD-BB8BF50E179D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done, báo mer"/>
            <filter val="done, cancel"/>
            <filter val="thiếu địa chỉ 2 - 1 khách"/>
          </filters>
        </filterColumn>
      </autoFilter>
    </customSheetView>
    <customSheetView guid="{3B42232C-C6ED-4895-B20A-75D593D5FC41}" filter="1" showAutoFilter="1">
      <pageMargins left="0.7" right="0.7" top="0.75" bottom="0.75" header="0.3" footer="0.3"/>
      <autoFilter ref="A1:AA1982" xr:uid="{A2908300-8C61-4789-ABDD-031623A8C46F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done, báo mer"/>
            <filter val="thiếu địa chỉ 2 - 1 khách"/>
          </filters>
        </filterColumn>
      </autoFilter>
    </customSheetView>
    <customSheetView guid="{F7A7B5F6-11D6-4C31-92D5-56EDC01E364F}" filter="1" showAutoFilter="1">
      <pageMargins left="0.7" right="0.7" top="0.75" bottom="0.75" header="0.3" footer="0.3"/>
      <autoFilter ref="A1:AA1982" xr:uid="{5435B3F2-885D-41D9-B8A2-AC2291BA58CB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21C0C58F-03A2-494E-8E34-008DFC8BA3AF}" filter="1" showAutoFilter="1">
      <pageMargins left="0.7" right="0.7" top="0.75" bottom="0.75" header="0.3" footer="0.3"/>
      <autoFilter ref="A1:AA1982" xr:uid="{C56E7C46-AF10-457B-8AD0-023DADB5092D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CF5A4503-52C0-4BFF-BD1E-0E29097DFBDF}" filter="1" showAutoFilter="1">
      <pageMargins left="0.7" right="0.7" top="0.75" bottom="0.75" header="0.3" footer="0.3"/>
      <autoFilter ref="A1:AA1982" xr:uid="{0BA90391-F58E-4EF9-9BF9-76C128069744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20A4DB44-048A-4EAE-8320-2749484C52D2}" filter="1" showAutoFilter="1">
      <pageMargins left="0.7" right="0.7" top="0.75" bottom="0.75" header="0.3" footer="0.3"/>
      <autoFilter ref="A1:AA1982" xr:uid="{17F9470B-D6F9-43C4-AF70-12761CA44507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9E534C6F-13FF-4807-969C-69790846A23C}" filter="1" showAutoFilter="1">
      <pageMargins left="0.7" right="0.7" top="0.75" bottom="0.75" header="0.3" footer="0.3"/>
      <autoFilter ref="A1:AA1982" xr:uid="{086E4373-678B-4B43-9BF0-D805485B7CD1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738D6BF5-1BB5-469C-A2D0-AFB9A352C360}" filter="1" showAutoFilter="1">
      <pageMargins left="0.7" right="0.7" top="0.75" bottom="0.75" header="0.3" footer="0.3"/>
      <autoFilter ref="A1:AA1982" xr:uid="{04232054-CAC3-4C4A-95C8-62FCBA28FA15}">
        <filterColumn colId="2">
          <filters>
            <filter val="Anna"/>
            <filter val="GM"/>
            <filter val="JD"/>
            <filter val="merchize"/>
            <filter val="PG Com"/>
          </filters>
        </filterColumn>
        <filterColumn colId="3">
          <filters>
            <filter val="cf địa chỉ"/>
            <filter val="thiếu địa chỉ 2 - 1 khách"/>
          </filters>
        </filterColumn>
      </autoFilter>
    </customSheetView>
    <customSheetView guid="{49D1A2FA-4557-4930-8439-A85F1AFC4BB3}" filter="1" showAutoFilter="1">
      <pageMargins left="0.7" right="0.7" top="0.75" bottom="0.75" header="0.3" footer="0.3"/>
      <autoFilter ref="A1:AA1982" xr:uid="{158AB147-F1DD-4812-9569-184F864C1211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3C7A75F5-CCB0-4309-8E39-6E3A2ED1D583}" filter="1" showAutoFilter="1">
      <pageMargins left="0.7" right="0.7" top="0.75" bottom="0.75" header="0.3" footer="0.3"/>
      <autoFilter ref="A1:AA1982" xr:uid="{5B38E1D4-3E7D-40DE-889B-4B025B97F7B9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done, báo mer"/>
            <filter val="thiếu địa chỉ 2 - 1 khách"/>
          </filters>
        </filterColumn>
      </autoFilter>
    </customSheetView>
    <customSheetView guid="{5C9FE1B5-70C9-4A3B-9A41-EBF2301F1BB2}" filter="1" showAutoFilter="1">
      <pageMargins left="0.7" right="0.7" top="0.75" bottom="0.75" header="0.3" footer="0.3"/>
      <autoFilter ref="A1:AA1982" xr:uid="{44AD684F-E79E-4FA1-903D-7DAE10DE3CF8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522EEF9F-509E-4D5E-B344-63C8FF44E52E}" filter="1" showAutoFilter="1">
      <pageMargins left="0.7" right="0.7" top="0.75" bottom="0.75" header="0.3" footer="0.3"/>
      <autoFilter ref="A1:AA1982" xr:uid="{2CF49EAD-8FAA-473C-AA1B-202071AA2BE0}">
        <filterColumn colId="2">
          <filters>
            <filter val="merchize"/>
          </filters>
        </filterColumn>
      </autoFilter>
    </customSheetView>
    <customSheetView guid="{3E183B25-5EA2-4022-8F83-AEDB33C72E15}" filter="1" showAutoFilter="1">
      <pageMargins left="0.7" right="0.7" top="0.75" bottom="0.75" header="0.3" footer="0.3"/>
      <autoFilter ref="A1:AA1982" xr:uid="{407437A4-E3A9-41E6-8025-946F63AA499E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9EEF469D-FA48-463B-956D-950ABDDE5ED8}" filter="1" showAutoFilter="1">
      <pageMargins left="0.7" right="0.7" top="0.75" bottom="0.75" header="0.3" footer="0.3"/>
      <autoFilter ref="A1:AA1982" xr:uid="{1C134AFD-2FA1-46E6-B0EA-0110678FC097}">
        <filterColumn colId="2">
          <filters>
            <filter val="merchize"/>
          </filters>
        </filterColumn>
        <filterColumn colId="3">
          <filters>
            <filter val="cái chăn add #wilkinslife nữa - done"/>
            <filter val="cancel bedding set"/>
            <filter val="canvas mà địa chỉ PObox"/>
            <filter val="cc"/>
            <filter val="delay, cancel"/>
            <filter val="done - #SB35840 1 khách"/>
            <filter val="done - thiếu địa chỉ 2"/>
            <filter val="done, cancel"/>
            <filter val="Refunded"/>
            <filter val="thiếu địa chỉ 2 - 1 khách"/>
          </filters>
        </filterColumn>
      </autoFilter>
    </customSheetView>
    <customSheetView guid="{83E41F59-5365-46F8-A16A-EF5C09176F51}" filter="1" showAutoFilter="1">
      <pageMargins left="0.7" right="0.7" top="0.75" bottom="0.75" header="0.3" footer="0.3"/>
      <autoFilter ref="A1:AA1982" xr:uid="{77C8016B-DBAA-4A12-99E0-010475CBA2BC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ne - #SB35840 1 khách"/>
            <filter val="done - thiếu địa chỉ 2"/>
            <filter val="thiếu địa chỉ 2 - 1 khách"/>
          </filters>
        </filterColumn>
      </autoFilter>
    </customSheetView>
    <customSheetView guid="{C43C408F-AF4B-40CA-9856-0F98B62DCA18}" filter="1" showAutoFilter="1">
      <pageMargins left="0.7" right="0.7" top="0.75" bottom="0.75" header="0.3" footer="0.3"/>
      <autoFilter ref="C1:E1982" xr:uid="{0BB4EA1E-C010-4462-81CC-03F619FF2E29}">
        <filterColumn colId="0">
          <filters>
            <filter val="PG Com"/>
            <filter val="merchize"/>
          </filters>
        </filterColumn>
        <filterColumn colId="1">
          <filters>
            <filter val="cái chăn add #wilkinslife nữa - done"/>
            <filter val="done - #SB35840 1 khách"/>
            <filter val="done csv"/>
            <filter val="done, báo mer"/>
            <filter val="done, báo mer rồi"/>
          </filters>
        </filterColumn>
      </autoFilter>
    </customSheetView>
    <customSheetView guid="{E212003B-A042-487E-B5DF-48974240D975}" filter="1" showAutoFilter="1">
      <pageMargins left="0.7" right="0.7" top="0.75" bottom="0.75" header="0.3" footer="0.3"/>
      <autoFilter ref="C1:D1982" xr:uid="{0F55805F-3A00-446B-B29D-0E1B9E0AE029}">
        <filterColumn colId="0">
          <filters>
            <filter val="merchize"/>
            <filter val="JD"/>
          </filters>
        </filterColumn>
      </autoFilter>
    </customSheetView>
    <customSheetView guid="{2736B87C-63DD-46FC-BB05-F99757A71904}" filter="1" showAutoFilter="1">
      <pageMargins left="0.7" right="0.7" top="0.75" bottom="0.75" header="0.3" footer="0.3"/>
      <autoFilter ref="C1:D1982" xr:uid="{53ACDA4D-B2D7-4706-90EA-74FB56950D9E}">
        <filterColumn colId="0">
          <filters>
            <filter val="merchize"/>
            <filter val="JD"/>
          </filters>
        </filterColumn>
      </autoFilter>
    </customSheetView>
    <customSheetView guid="{8C1A1A96-0217-4CE1-A9F9-CB27B4B24928}" filter="1" showAutoFilter="1">
      <pageMargins left="0.7" right="0.7" top="0.75" bottom="0.75" header="0.3" footer="0.3"/>
      <autoFilter ref="C1:D1982" xr:uid="{7FBEFC76-DD82-44C3-9212-020F3C052F90}">
        <filterColumn colId="0">
          <filters>
            <filter val="merchize"/>
            <filter val="JD"/>
          </filters>
        </filterColumn>
      </autoFilter>
    </customSheetView>
    <customSheetView guid="{367177B2-5AA5-43A9-87E1-9FF63B2DAD87}" filter="1" showAutoFilter="1">
      <pageMargins left="0.7" right="0.7" top="0.75" bottom="0.75" header="0.3" footer="0.3"/>
      <autoFilter ref="C1:D1982" xr:uid="{B99D0170-020B-49AB-8107-FBF1068D8533}">
        <filterColumn colId="0">
          <filters>
            <filter val="merchize"/>
            <filter val="JD"/>
          </filters>
        </filterColumn>
      </autoFilter>
    </customSheetView>
    <customSheetView guid="{4FB79C13-C37E-4D65-A9C2-32239CEBAC21}" filter="1" showAutoFilter="1">
      <pageMargins left="0.7" right="0.7" top="0.75" bottom="0.75" header="0.3" footer="0.3"/>
      <autoFilter ref="C1:D1982" xr:uid="{D37489FD-D9BE-4B32-BF0F-1DFDB0F604EA}">
        <filterColumn colId="0">
          <filters>
            <filter val="PG Com"/>
            <filter val="merchize"/>
          </filters>
        </filterColumn>
      </autoFilter>
    </customSheetView>
    <customSheetView guid="{103196F6-B0A0-445F-89F5-169B42DDE157}" filter="1" showAutoFilter="1">
      <pageMargins left="0.7" right="0.7" top="0.75" bottom="0.75" header="0.3" footer="0.3"/>
      <autoFilter ref="C1:D1982" xr:uid="{333AA8C3-D98F-4294-8F95-A042785716DA}">
        <filterColumn colId="0">
          <filters>
            <filter val="PG Com"/>
            <filter val="merchize"/>
          </filters>
        </filterColumn>
        <filterColumn colId="1">
          <filters blank="1">
            <filter val="cái chăn add #wilkinslife nữa - done"/>
            <filter val="cancel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248D8338-27E7-4E52-B74B-4B6D1FCE8974}" filter="1" showAutoFilter="1">
      <pageMargins left="0.7" right="0.7" top="0.75" bottom="0.75" header="0.3" footer="0.3"/>
      <autoFilter ref="C1:D1982" xr:uid="{E2EADB52-6877-4DCB-98BC-55FE1DE6A7FF}">
        <filterColumn colId="0">
          <filters>
            <filter val="merchize"/>
            <filter val="JD"/>
          </filters>
        </filterColumn>
      </autoFilter>
    </customSheetView>
    <customSheetView guid="{C226FF5E-F168-4127-AC91-14F789A2E465}" filter="1" showAutoFilter="1">
      <pageMargins left="0.7" right="0.7" top="0.75" bottom="0.75" header="0.3" footer="0.3"/>
      <autoFilter ref="C1:D1982" xr:uid="{FC50064B-1C38-42D8-92F9-07BC486AFAF6}">
        <filterColumn colId="0">
          <filters>
            <filter val="merchize"/>
            <filter val="JD"/>
          </filters>
        </filterColumn>
      </autoFilter>
    </customSheetView>
    <customSheetView guid="{5F60CA02-E5F6-43DA-927B-4BAAD90E218A}" filter="1" showAutoFilter="1">
      <pageMargins left="0.7" right="0.7" top="0.75" bottom="0.75" header="0.3" footer="0.3"/>
      <autoFilter ref="C1:D1982" xr:uid="{FF67FB15-6D23-44B4-954A-C583C17DEA20}">
        <filterColumn colId="0">
          <filters>
            <filter val="merchize"/>
            <filter val="JD"/>
          </filters>
        </filterColumn>
      </autoFilter>
    </customSheetView>
    <customSheetView guid="{A62BF4F1-19BC-4A82-8DB1-7CA6D038A36C}" filter="1" showAutoFilter="1">
      <pageMargins left="0.7" right="0.7" top="0.75" bottom="0.75" header="0.3" footer="0.3"/>
      <autoFilter ref="C1:D1982" xr:uid="{4DCA52B9-B4A7-47A4-8417-D0B101EC20D6}">
        <filterColumn colId="0">
          <filters>
            <filter val="PG Com"/>
            <filter val="merchize"/>
          </filters>
        </filterColumn>
        <filterColumn colId="1">
          <filters>
            <filter val="cái chăn add #wilkinslife nữa - done"/>
            <filter val="done - #SB35840 1 khách"/>
            <filter val="done csv"/>
            <filter val="done, báo mer"/>
            <filter val="done, báo mer rồi"/>
          </filters>
        </filterColumn>
      </autoFilter>
    </customSheetView>
    <customSheetView guid="{AAA4C4B5-FB0E-4DB7-8B57-30713AB37517}" filter="1" showAutoFilter="1">
      <pageMargins left="0.7" right="0.7" top="0.75" bottom="0.75" header="0.3" footer="0.3"/>
      <autoFilter ref="C1:D1982" xr:uid="{1AF0BA21-A326-4F52-9913-81616266B453}">
        <filterColumn colId="0">
          <filters>
            <filter val="merchize"/>
            <filter val="JD"/>
          </filters>
        </filterColumn>
        <filterColumn colId="1">
          <filters blank="1">
            <filter val="cái chăn add #wilkinslife nữa - done"/>
            <filter val="cancel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D6705364-A1FF-4D7E-B6FA-B219C49808CC}" filter="1" showAutoFilter="1">
      <pageMargins left="0.7" right="0.7" top="0.75" bottom="0.75" header="0.3" footer="0.3"/>
      <autoFilter ref="C1:D1982" xr:uid="{0D6A0771-5761-4F67-B2F8-13212D850C04}">
        <filterColumn colId="0">
          <filters>
            <filter val="merchize"/>
            <filter val="JD"/>
          </filters>
        </filterColumn>
      </autoFilter>
    </customSheetView>
    <customSheetView guid="{9FC09F4B-9484-4EB2-8521-193D63E31E87}" filter="1" showAutoFilter="1">
      <pageMargins left="0.7" right="0.7" top="0.75" bottom="0.75" header="0.3" footer="0.3"/>
      <autoFilter ref="C1:D1982" xr:uid="{99AF9324-8485-4CC8-87AD-6E5B85CE059B}">
        <filterColumn colId="0">
          <filters>
            <filter val="merchize"/>
            <filter val="JD"/>
          </filters>
        </filterColumn>
      </autoFilter>
    </customSheetView>
    <customSheetView guid="{0606465B-3C62-4DD9-B59A-CA5F585CBACF}" filter="1" showAutoFilter="1">
      <pageMargins left="0.7" right="0.7" top="0.75" bottom="0.75" header="0.3" footer="0.3"/>
      <autoFilter ref="C1:D1982" xr:uid="{55287C78-5EAF-4064-B9DD-6CF6823D14CD}">
        <filterColumn colId="0">
          <filters>
            <filter val="PG Com"/>
            <filter val="merchize"/>
          </filters>
        </filterColumn>
        <filterColumn colId="1">
          <filters>
            <filter val="cái chăn add #wilkinslife nữa - done"/>
            <filter val="done - #SB35840 1 khách"/>
            <filter val="done csv"/>
            <filter val="done, báo mer"/>
            <filter val="done, báo mer rồi"/>
          </filters>
        </filterColumn>
      </autoFilter>
    </customSheetView>
    <customSheetView guid="{68160FFD-2D2E-447F-BC84-DAE02302A6A6}" filter="1" showAutoFilter="1">
      <pageMargins left="0.7" right="0.7" top="0.75" bottom="0.75" header="0.3" footer="0.3"/>
      <autoFilter ref="C1:D1982" xr:uid="{B2F43486-F348-494B-8182-3A1CE4DD28BA}">
        <filterColumn colId="0">
          <filters>
            <filter val="merchize"/>
            <filter val="JD"/>
          </filters>
        </filterColumn>
      </autoFilter>
    </customSheetView>
    <customSheetView guid="{CE81FDC1-3403-4472-BA46-30D20EF5D730}" filter="1" showAutoFilter="1">
      <pageMargins left="0.7" right="0.7" top="0.75" bottom="0.75" header="0.3" footer="0.3"/>
      <autoFilter ref="C1:D1982" xr:uid="{BB6EF618-09B3-4647-93BC-2BCC8863F416}"/>
    </customSheetView>
    <customSheetView guid="{8A28909E-338B-4694-8466-F2E9C10EEC66}" filter="1" showAutoFilter="1">
      <pageMargins left="0.7" right="0.7" top="0.75" bottom="0.75" header="0.3" footer="0.3"/>
      <autoFilter ref="C1:D1982" xr:uid="{2BFA506D-8A23-4666-AFE7-B87514D1441F}">
        <filterColumn colId="0">
          <filters>
            <filter val="PG Com"/>
            <filter val="merchize"/>
          </filters>
        </filterColumn>
        <filterColumn colId="1">
          <filters blank="1">
            <filter val="cái chăn add #wilkinslife nữa - done"/>
            <filter val="cancel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E2D4C43B-0B5C-4596-8FDE-363D3721A1D3}" filter="1" showAutoFilter="1">
      <pageMargins left="0.7" right="0.7" top="0.75" bottom="0.75" header="0.3" footer="0.3"/>
      <autoFilter ref="C1:D1982" xr:uid="{49D294CF-0C2D-42C3-9CCE-B6429A4DD454}">
        <filterColumn colId="0">
          <filters>
            <filter val="merchize"/>
            <filter val="Anna"/>
          </filters>
        </filterColumn>
        <filterColumn colId="1">
          <filters blank="1">
            <filter val="cái chăn add #wilkinslife nữa - done"/>
            <filter val="cancel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CA33CBE5-C0F0-4873-9A2C-5BDFC8383DB8}" filter="1" showAutoFilter="1">
      <pageMargins left="0.7" right="0.7" top="0.75" bottom="0.75" header="0.3" footer="0.3"/>
      <autoFilter ref="C1:D1982" xr:uid="{3C54EAE7-8F78-471A-9B47-46708BA55597}">
        <filterColumn colId="0">
          <filters>
            <filter val="PG Com"/>
            <filter val="merchize"/>
          </filters>
        </filterColumn>
        <filterColumn colId="1">
          <filters>
            <filter val="cái chăn add #wilkinslife nữa - done"/>
            <filter val="done - #SB35840 1 khách"/>
            <filter val="done csv"/>
            <filter val="done, báo mer"/>
            <filter val="done, báo mer rồi"/>
          </filters>
        </filterColumn>
      </autoFilter>
    </customSheetView>
    <customSheetView guid="{284893C8-4C3E-4290-9786-692C089A848A}" filter="1" showAutoFilter="1">
      <pageMargins left="0.7" right="0.7" top="0.75" bottom="0.75" header="0.3" footer="0.3"/>
      <autoFilter ref="C1:D1982" xr:uid="{04544B24-3070-4856-B99D-EF1357DD34BF}">
        <filterColumn colId="0">
          <filters>
            <filter val="merchize"/>
            <filter val="JD"/>
          </filters>
        </filterColumn>
      </autoFilter>
    </customSheetView>
    <customSheetView guid="{AFB5CACE-791E-4F41-A5B4-4EDF7C8B4583}" filter="1" showAutoFilter="1">
      <pageMargins left="0.7" right="0.7" top="0.75" bottom="0.75" header="0.3" footer="0.3"/>
      <autoFilter ref="C1:D1982" xr:uid="{5F993942-18CE-4190-8E32-909C274E81BF}">
        <filterColumn colId="0">
          <filters>
            <filter val="merchize"/>
            <filter val="Anna"/>
          </filters>
        </filterColumn>
        <filterColumn colId="1">
          <filters blank="1">
            <filter val="cái chăn add #wilkinslife nữa - done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A76AA002-3E64-4ADB-AE1C-27779CA23ABF}" filter="1" showAutoFilter="1">
      <pageMargins left="0.7" right="0.7" top="0.75" bottom="0.75" header="0.3" footer="0.3"/>
      <autoFilter ref="C1:D1982" xr:uid="{96A4FAD5-4872-4EBF-A1D1-3B3EC993D539}">
        <filterColumn colId="0">
          <filters>
            <filter val="merchize"/>
            <filter val="Anna"/>
          </filters>
        </filterColumn>
      </autoFilter>
    </customSheetView>
    <customSheetView guid="{BEC1CA38-59CC-4080-BA95-E7490F4D61E1}" filter="1" showAutoFilter="1">
      <pageMargins left="0.7" right="0.7" top="0.75" bottom="0.75" header="0.3" footer="0.3"/>
      <autoFilter ref="C1:D1982" xr:uid="{70A497C7-A234-4DF8-B1BF-9EF7421D52E1}"/>
    </customSheetView>
    <customSheetView guid="{F981E4C0-057E-4553-A293-A94ECD8701E3}" filter="1" showAutoFilter="1">
      <pageMargins left="0.7" right="0.7" top="0.75" bottom="0.75" header="0.3" footer="0.3"/>
      <autoFilter ref="C1:D1982" xr:uid="{5EC67A11-0989-49E5-A175-6D38EA703B84}">
        <filterColumn colId="0">
          <filters>
            <filter val="PG Com"/>
            <filter val="merchize"/>
          </filters>
        </filterColumn>
        <filterColumn colId="1">
          <filters>
            <filter val="cái chăn add #wilkinslife nữa - done"/>
            <filter val="done - #SB35840 1 khách"/>
            <filter val="done csv"/>
            <filter val="done, báo mer"/>
            <filter val="done, báo mer rồi"/>
          </filters>
        </filterColumn>
      </autoFilter>
    </customSheetView>
    <customSheetView guid="{9F1B2F2C-2BD0-4A2B-912D-AD12CE9C529C}" filter="1" showAutoFilter="1">
      <pageMargins left="0.7" right="0.7" top="0.75" bottom="0.75" header="0.3" footer="0.3"/>
      <autoFilter ref="C1:D1982" xr:uid="{1D91D993-7691-4025-878C-4D243F012007}">
        <filterColumn colId="0">
          <filters>
            <filter val="PG Com"/>
            <filter val="merchize"/>
          </filters>
        </filterColumn>
        <filterColumn colId="1">
          <filters blank="1">
            <filter val="cái chăn add #wilkinslife nữa - done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AD85D6A7-A846-4A11-B4E3-FBDA1AA55A88}" filter="1" showAutoFilter="1">
      <pageMargins left="0.7" right="0.7" top="0.75" bottom="0.75" header="0.3" footer="0.3"/>
      <autoFilter ref="A911:AA978" xr:uid="{DBAFC60B-C423-405C-BB23-14F0AFAA13F7}">
        <filterColumn colId="0">
          <filters>
            <filter val="lg, dh"/>
            <filter val="lg, vinh"/>
            <filter val="ly, dh"/>
            <filter val="ly, hoa"/>
            <filter val="ly, linh"/>
            <filter val="ntl, hoa"/>
            <filter val="thl, dh"/>
            <filter val="thl, van"/>
            <filter val="uyen, hoa"/>
            <filter val="uyen, linh"/>
            <filter val="uyen, van"/>
            <filter val="uyen, vinh"/>
          </filters>
        </filterColumn>
      </autoFilter>
    </customSheetView>
    <customSheetView guid="{75B79436-75BB-4B29-A4F6-1C7B237CF5EE}" filter="1" showAutoFilter="1">
      <pageMargins left="0.7" right="0.7" top="0.75" bottom="0.75" header="0.3" footer="0.3"/>
      <autoFilter ref="A911:AA978" xr:uid="{F268255C-2669-4F92-BE11-6987DF107D3B}">
        <filterColumn colId="0">
          <customFilters>
            <customFilter val="*linh*"/>
          </customFilters>
        </filterColumn>
      </autoFilter>
    </customSheetView>
    <customSheetView guid="{10F79CBC-74F2-4B14-A1BB-2C266B0F6CED}" filter="1" showAutoFilter="1">
      <pageMargins left="0.7" right="0.7" top="0.75" bottom="0.75" header="0.3" footer="0.3"/>
      <autoFilter ref="A911:AA978" xr:uid="{AE6FB81E-7F8A-4278-9093-8944A95180E0}">
        <filterColumn colId="2">
          <filters>
            <filter val="PG Com"/>
            <filter val="merchize"/>
          </filters>
        </filterColumn>
      </autoFilter>
    </customSheetView>
    <customSheetView guid="{2E53A595-789F-436A-A873-E98377B9634B}" filter="1" showAutoFilter="1">
      <pageMargins left="0.7" right="0.7" top="0.75" bottom="0.75" header="0.3" footer="0.3"/>
      <autoFilter ref="A1013:AA1076" xr:uid="{3444D3FC-CA9F-4AC9-887E-1C71A8BC6654}">
        <filterColumn colId="0">
          <customFilters>
            <customFilter val="*linh*"/>
          </customFilters>
        </filterColumn>
      </autoFilter>
    </customSheetView>
    <customSheetView guid="{01433A7B-EE92-414B-A487-54DDBD209897}" filter="1" showAutoFilter="1">
      <pageMargins left="0.7" right="0.7" top="0.75" bottom="0.75" header="0.3" footer="0.3"/>
      <autoFilter ref="A1013:AA1076" xr:uid="{CEC3AE97-80B5-4374-A7CF-3E02E97A5234}">
        <filterColumn colId="0">
          <customFilters>
            <customFilter val="*linh*"/>
          </customFilters>
        </filterColumn>
      </autoFilter>
    </customSheetView>
    <customSheetView guid="{B294D893-C8A0-4CEB-8955-2F0C5B6E6815}" filter="1" showAutoFilter="1">
      <pageMargins left="0.7" right="0.7" top="0.75" bottom="0.75" header="0.3" footer="0.3"/>
      <autoFilter ref="A1013:AA1076" xr:uid="{A3D1BBEF-FF30-4B75-8057-7740DACB1301}">
        <filterColumn colId="2">
          <filters>
            <filter val="Merchize"/>
          </filters>
        </filterColumn>
      </autoFilter>
    </customSheetView>
    <customSheetView guid="{F75B5ADB-A303-4D4B-B631-3EA9D741CB9C}" filter="1" showAutoFilter="1">
      <pageMargins left="0.7" right="0.7" top="0.75" bottom="0.75" header="0.3" footer="0.3"/>
      <autoFilter ref="A1013:AA1076" xr:uid="{3BC4FB6C-29FA-4E3A-B61E-EBAA2EBA4201}">
        <filterColumn colId="0">
          <filters>
            <filter val="lg, vinh"/>
            <filter val="lg, dh"/>
          </filters>
        </filterColumn>
      </autoFilter>
    </customSheetView>
    <customSheetView guid="{803C268D-70A0-4FF7-A153-B2F88B518D96}" filter="1" showAutoFilter="1">
      <pageMargins left="0.7" right="0.7" top="0.75" bottom="0.75" header="0.3" footer="0.3"/>
      <autoFilter ref="A1013:AA1076" xr:uid="{04D7EE0D-8B85-4C54-9080-99D2C91875C4}">
        <filterColumn colId="0">
          <customFilters>
            <customFilter val="*DH*"/>
          </customFilters>
        </filterColumn>
      </autoFilter>
    </customSheetView>
    <customSheetView guid="{517C83E2-2094-495B-AB1E-B64386538496}" filter="1" showAutoFilter="1">
      <pageMargins left="0.7" right="0.7" top="0.75" bottom="0.75" header="0.3" footer="0.3"/>
      <autoFilter ref="A1:A4" xr:uid="{F9166E40-8EF9-450E-8DDE-2A39C3050C51}">
        <filterColumn colId="0">
          <customFilters>
            <customFilter val="*hoa*"/>
          </customFilters>
        </filterColumn>
      </autoFilter>
    </customSheetView>
    <customSheetView guid="{FF30A4D3-9C70-48CE-AC0F-ED33987C8182}" filter="1" showAutoFilter="1">
      <pageMargins left="0.7" right="0.7" top="0.75" bottom="0.75" header="0.3" footer="0.3"/>
      <autoFilter ref="A911:AA1008" xr:uid="{AC2B7C95-968B-4325-9C21-71CDEB54FA3E}">
        <filterColumn colId="0">
          <customFilters>
            <customFilter val="*hoa*"/>
          </customFilters>
        </filterColumn>
        <filterColumn colId="2">
          <filters>
            <filter val="merchize"/>
            <filter val="JD"/>
          </filters>
        </filterColumn>
      </autoFilter>
    </customSheetView>
    <customSheetView guid="{80E296DF-5106-490D-9484-9A63CC4E0C1D}" filter="1" showAutoFilter="1">
      <pageMargins left="0.7" right="0.7" top="0.75" bottom="0.75" header="0.3" footer="0.3"/>
      <autoFilter ref="A911:AA1008" xr:uid="{5911AA2C-1030-481B-974F-1BA585667FC0}">
        <filterColumn colId="0">
          <filters>
            <filter val="uyen, hoa"/>
            <filter val="uyen, linh"/>
            <filter val="uyen, van"/>
            <filter val="uyen, vinh"/>
          </filters>
        </filterColumn>
      </autoFilter>
    </customSheetView>
    <customSheetView guid="{5FB8D883-5E12-48DA-92D3-1D32959C50C0}" filter="1" showAutoFilter="1">
      <pageMargins left="0.7" right="0.7" top="0.75" bottom="0.75" header="0.3" footer="0.3"/>
      <autoFilter ref="A911:AA1008" xr:uid="{822E107D-F43D-4EBD-B32E-F1D63B36F6DC}">
        <filterColumn colId="7">
          <customFilters>
            <customFilter val="*canvas*"/>
          </customFilters>
        </filterColumn>
      </autoFilter>
    </customSheetView>
    <customSheetView guid="{B4F5BCCC-8425-48A4-B0BB-6783D0132B91}" filter="1" showAutoFilter="1">
      <pageMargins left="0.7" right="0.7" top="0.75" bottom="0.75" header="0.3" footer="0.3"/>
      <autoFilter ref="A911:AA1008" xr:uid="{7D686C32-4D66-480C-B476-30FCDD229359}">
        <filterColumn colId="0">
          <filters>
            <filter val="lg, vinh"/>
            <filter val="lg, dh"/>
          </filters>
        </filterColumn>
      </autoFilter>
    </customSheetView>
    <customSheetView guid="{CC6CA480-A4DA-4381-96A3-1AAD0E18679D}" filter="1" showAutoFilter="1">
      <pageMargins left="0.7" right="0.7" top="0.75" bottom="0.75" header="0.3" footer="0.3"/>
      <autoFilter ref="A911:AA1008" xr:uid="{61319EF1-807D-4F85-9443-455BB08040EE}">
        <filterColumn colId="0">
          <customFilters>
            <customFilter val="*linh*"/>
          </customFilters>
        </filterColumn>
      </autoFilter>
    </customSheetView>
    <customSheetView guid="{C3C71EBB-75E0-44B9-9538-0032C4747E5B}" filter="1" showAutoFilter="1">
      <pageMargins left="0.7" right="0.7" top="0.75" bottom="0.75" header="0.3" footer="0.3"/>
      <autoFilter ref="A716:AA793" xr:uid="{4D05C97C-FCE2-4CF5-80E6-4BAB4F466F16}">
        <filterColumn colId="0">
          <customFilters>
            <customFilter val="*DH*"/>
          </customFilters>
        </filterColumn>
      </autoFilter>
    </customSheetView>
    <customSheetView guid="{D76F529F-3CAA-4FC2-8E38-B2EF863AB964}" filter="1" showAutoFilter="1">
      <pageMargins left="0.7" right="0.7" top="0.75" bottom="0.75" header="0.3" footer="0.3"/>
      <autoFilter ref="A716:AA793" xr:uid="{8814D952-8620-4A4E-A4B4-026894130B71}">
        <filterColumn colId="2">
          <filters>
            <filter val="merchize"/>
          </filters>
        </filterColumn>
      </autoFilter>
    </customSheetView>
    <customSheetView guid="{633B71F6-E07C-4608-8331-9C5C0BBED97F}" filter="1" showAutoFilter="1">
      <pageMargins left="0.7" right="0.7" top="0.75" bottom="0.75" header="0.3" footer="0.3"/>
      <autoFilter ref="A716:AA793" xr:uid="{47D13ACC-05AF-4A95-8E0D-7579CD2F74E5}">
        <filterColumn colId="0">
          <customFilters>
            <customFilter val="*dh*"/>
          </customFilters>
        </filterColumn>
      </autoFilter>
    </customSheetView>
    <customSheetView guid="{1071BB29-0F43-44A1-B078-DBF78515F44F}" filter="1" showAutoFilter="1">
      <pageMargins left="0.7" right="0.7" top="0.75" bottom="0.75" header="0.3" footer="0.3"/>
      <autoFilter ref="A716:AA793" xr:uid="{9D4B4621-5D15-496F-ADD5-4D5A3CB15AA7}">
        <filterColumn colId="0">
          <customFilters>
            <customFilter val="*dh*"/>
          </customFilters>
        </filterColumn>
      </autoFilter>
    </customSheetView>
    <customSheetView guid="{15D2CE3C-8491-4BD9-B4F9-C781B67D1DBD}" filter="1" showAutoFilter="1">
      <pageMargins left="0.7" right="0.7" top="0.75" bottom="0.75" header="0.3" footer="0.3"/>
      <autoFilter ref="A716:AA793" xr:uid="{E32E87E5-DD4F-4455-8884-75896C8EB40C}">
        <filterColumn colId="0">
          <filters>
            <filter val="lg, vinh"/>
            <filter val="lg, dh"/>
          </filters>
        </filterColumn>
      </autoFilter>
    </customSheetView>
    <customSheetView guid="{A5C0E651-6ECF-42D7-9945-B2DA6FA977DA}" filter="1" showAutoFilter="1">
      <pageMargins left="0.7" right="0.7" top="0.75" bottom="0.75" header="0.3" footer="0.3"/>
      <autoFilter ref="C1:D2" xr:uid="{F77D5712-DA2F-4F50-BFE8-264DE167B453}"/>
    </customSheetView>
    <customSheetView guid="{20CEEDC5-223E-4246-9D3E-AF38F8DF899C}" filter="1" showAutoFilter="1">
      <pageMargins left="0.7" right="0.7" top="0.75" bottom="0.75" header="0.3" footer="0.3"/>
      <autoFilter ref="C1:D2" xr:uid="{4D34C48B-847E-44D5-BC57-88F515D26D71}"/>
    </customSheetView>
    <customSheetView guid="{64F34FE5-F596-45C9-9CA1-E07B1B1F4B3E}" filter="1" showAutoFilter="1">
      <pageMargins left="0.7" right="0.7" top="0.75" bottom="0.75" header="0.3" footer="0.3"/>
      <autoFilter ref="C1:D2" xr:uid="{03ECAD00-8BE9-4FF6-B227-F983B0B1CBDC}"/>
    </customSheetView>
    <customSheetView guid="{7A0E2EFD-73B1-4D27-97B4-28DBDFC20F92}" filter="1" showAutoFilter="1">
      <pageMargins left="0.7" right="0.7" top="0.75" bottom="0.75" header="0.3" footer="0.3"/>
      <autoFilter ref="C1:D2" xr:uid="{B3601AD7-3704-471B-A18D-BF08EFCE2965}"/>
    </customSheetView>
    <customSheetView guid="{654C5252-DCEE-482F-BA8E-6C4D3652E32A}" filter="1" showAutoFilter="1">
      <pageMargins left="0.7" right="0.7" top="0.75" bottom="0.75" header="0.3" footer="0.3"/>
      <autoFilter ref="C1:D2" xr:uid="{3D62E560-7643-4A17-A591-FB5ED0CE59A4}"/>
    </customSheetView>
    <customSheetView guid="{F5C84B77-0997-4291-A437-B2B5F354864F}" filter="1" showAutoFilter="1">
      <pageMargins left="0.7" right="0.7" top="0.75" bottom="0.75" header="0.3" footer="0.3"/>
      <autoFilter ref="C1:D2" xr:uid="{9098CCE3-C437-4B0B-8E2E-FB683F8353DC}">
        <filterColumn colId="1">
          <filters blank="1"/>
        </filterColumn>
      </autoFilter>
    </customSheetView>
    <customSheetView guid="{D2BA6DE7-1D46-4A73-B301-4731EEFB3F79}" filter="1" showAutoFilter="1">
      <pageMargins left="0.7" right="0.7" top="0.75" bottom="0.75" header="0.3" footer="0.3"/>
      <autoFilter ref="C1:D2" xr:uid="{CCA044A9-256B-4C2F-8E31-99F988C14C47}"/>
    </customSheetView>
    <customSheetView guid="{872B7CED-1219-4F76-8017-1CA4942FCC8C}" filter="1" showAutoFilter="1">
      <pageMargins left="0.7" right="0.7" top="0.75" bottom="0.75" header="0.3" footer="0.3"/>
      <autoFilter ref="C1:D2" xr:uid="{EE904D8E-5707-4340-87C3-B942B1614EFE}">
        <filterColumn colId="1">
          <filters blank="1"/>
        </filterColumn>
      </autoFilter>
    </customSheetView>
    <customSheetView guid="{BDD84782-F784-47AE-BAC0-7F774728C856}" filter="1" showAutoFilter="1">
      <pageMargins left="0.7" right="0.7" top="0.75" bottom="0.75" header="0.3" footer="0.3"/>
      <autoFilter ref="C1:D2" xr:uid="{74CB6E3F-E947-4AF3-A163-01788FE1FC59}"/>
    </customSheetView>
    <customSheetView guid="{08B6A927-0230-4CD1-BF41-0DA86D3C81C2}" filter="1" showAutoFilter="1">
      <pageMargins left="0.7" right="0.7" top="0.75" bottom="0.75" header="0.3" footer="0.3"/>
      <autoFilter ref="C1:D2" xr:uid="{9B7170A1-845E-468A-AD4B-34FDCDB3707B}">
        <filterColumn colId="1">
          <filters blank="1"/>
        </filterColumn>
      </autoFilter>
    </customSheetView>
    <customSheetView guid="{BE7D4F67-FBBC-409C-9BB6-B45554474B2F}" filter="1" showAutoFilter="1">
      <pageMargins left="0.7" right="0.7" top="0.75" bottom="0.75" header="0.3" footer="0.3"/>
      <autoFilter ref="C1:D2" xr:uid="{B71029AB-98FB-4D3E-B34F-9B5FA6381983}"/>
    </customSheetView>
    <customSheetView guid="{6C93031F-7F57-4F58-B793-A923AA0C1E4B}" filter="1" showAutoFilter="1">
      <pageMargins left="0.7" right="0.7" top="0.75" bottom="0.75" header="0.3" footer="0.3"/>
      <autoFilter ref="A2:AA685" xr:uid="{667EE496-DC6F-44CC-A301-D6AA83F8094A}">
        <filterColumn colId="0">
          <customFilters>
            <customFilter val="*vinh*"/>
          </customFilters>
        </filterColumn>
      </autoFilter>
    </customSheetView>
    <customSheetView guid="{E8565E93-8AAC-4F76-9EC0-15EC10761DC4}" filter="1" showAutoFilter="1">
      <pageMargins left="0.7" right="0.7" top="0.75" bottom="0.75" header="0.3" footer="0.3"/>
      <autoFilter ref="A2:AA685" xr:uid="{4FC6F130-9FE8-497E-A85B-84EF6F3108F8}">
        <filterColumn colId="0">
          <customFilters>
            <customFilter val="*hoa*"/>
          </customFilters>
        </filterColumn>
      </autoFilter>
    </customSheetView>
    <customSheetView guid="{B05EB7C8-BDED-42E3-A82F-B834450A42E6}" filter="1" showAutoFilter="1">
      <pageMargins left="0.7" right="0.7" top="0.75" bottom="0.75" header="0.3" footer="0.3"/>
      <autoFilter ref="A2:AA685" xr:uid="{CC28DAB4-44A7-42BD-91F1-AA8AC3C28582}">
        <filterColumn colId="2">
          <filters>
            <filter val="PG Com"/>
          </filters>
        </filterColumn>
      </autoFilter>
    </customSheetView>
    <customSheetView guid="{E46195DD-218B-4D06-AA50-4E8591C00545}" filter="1" showAutoFilter="1">
      <pageMargins left="0.7" right="0.7" top="0.75" bottom="0.75" header="0.3" footer="0.3"/>
      <autoFilter ref="A2:AA685" xr:uid="{C643A16E-66C9-4F20-A8CE-90A3AEBE6349}">
        <filterColumn colId="2">
          <filters>
            <filter val="Merchize"/>
          </filters>
        </filterColumn>
        <filterColumn colId="7">
          <customFilters>
            <customFilter val="*tank top*"/>
          </customFilters>
        </filterColumn>
      </autoFilter>
    </customSheetView>
    <customSheetView guid="{09B91E3E-10AF-4C7D-9956-E0A315352E3B}" filter="1" showAutoFilter="1">
      <pageMargins left="0.7" right="0.7" top="0.75" bottom="0.75" header="0.3" footer="0.3"/>
      <autoFilter ref="A2:AA685" xr:uid="{BD45C135-A36A-4D61-8B28-639850798391}">
        <filterColumn colId="0">
          <filters>
            <filter val="anh, linh"/>
            <filter val="diep, DH"/>
            <filter val="diep, linh, DH"/>
            <filter val="diep, linh, van"/>
            <filter val="kl, dh"/>
            <filter val="lg, dh"/>
            <filter val="lg, hoa"/>
            <filter val="lg, van"/>
            <filter val="lg, vinh"/>
            <filter val="ly, linh, dh"/>
            <filter val="uyen, dh"/>
            <filter val="uyen, linh, hoa"/>
            <filter val="uyen, vinh"/>
          </filters>
        </filterColumn>
      </autoFilter>
    </customSheetView>
    <customSheetView guid="{D7D8BABC-B8D1-49DF-9DAC-EC76E50457B4}" filter="1" showAutoFilter="1">
      <pageMargins left="0.7" right="0.7" top="0.75" bottom="0.75" header="0.3" footer="0.3"/>
      <autoFilter ref="I1:T1" xr:uid="{31FF40F0-41E4-49D0-8664-421611E81423}"/>
    </customSheetView>
    <customSheetView guid="{6F73C483-F885-4A82-9C74-4C903581580F}" filter="1" showAutoFilter="1">
      <pageMargins left="0.7" right="0.7" top="0.75" bottom="0.75" header="0.3" footer="0.3"/>
      <autoFilter ref="A1:Y1982" xr:uid="{768E908B-2336-46CD-B519-2388D899FDD8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BEA016C4-C3E7-417E-9EF6-64E215EAC2CD}" filter="1" showAutoFilter="1">
      <pageMargins left="0.7" right="0.7" top="0.75" bottom="0.75" header="0.3" footer="0.3"/>
      <autoFilter ref="A1:Y1982" xr:uid="{AB97B63A-53BC-4F51-93CF-8CB15E2EF508}">
        <filterColumn colId="2">
          <filters>
            <filter val="merchize"/>
          </filters>
        </filterColumn>
        <filterColumn colId="3">
          <filters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64C51EA5-7E67-45AF-985C-5501056E4CC9}" filter="1" showAutoFilter="1">
      <pageMargins left="0.7" right="0.7" top="0.75" bottom="0.75" header="0.3" footer="0.3"/>
      <autoFilter ref="A1:Y1982" xr:uid="{C97EFD4A-EEB2-4740-8786-5CCB2B82E64F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8463DC31-5452-4353-9D39-4DE2FC1B9277}" filter="1" showAutoFilter="1">
      <pageMargins left="0.7" right="0.7" top="0.75" bottom="0.75" header="0.3" footer="0.3"/>
      <autoFilter ref="A1:Y1982" xr:uid="{53BB6538-4279-4EE8-83D1-064490ABF04F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00A6345A-1252-4034-88C2-E447EC4AAD1F}" filter="1" showAutoFilter="1">
      <pageMargins left="0.7" right="0.7" top="0.75" bottom="0.75" header="0.3" footer="0.3"/>
      <autoFilter ref="A1:Y1982" xr:uid="{375685D5-6DF2-41EF-8110-336865CCA9B0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76CF80A2-E944-4FFD-B056-59E46480CC2E}" filter="1" showAutoFilter="1">
      <pageMargins left="0.7" right="0.7" top="0.75" bottom="0.75" header="0.3" footer="0.3"/>
      <autoFilter ref="A1:Y1982" xr:uid="{7A029C6E-6DDC-4F57-A137-2630DD90BF68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BC6EE6BB-EE41-4D56-A938-6A7D64CFE228}" filter="1" showAutoFilter="1">
      <pageMargins left="0.7" right="0.7" top="0.75" bottom="0.75" header="0.3" footer="0.3"/>
      <autoFilter ref="A1:Y1982" xr:uid="{ED228674-9DC0-46E4-89D4-7F6702929335}">
        <filterColumn colId="0">
          <customFilters>
            <customFilter val="*van*"/>
          </customFilters>
        </filterColumn>
      </autoFilter>
    </customSheetView>
    <customSheetView guid="{1721F618-BB97-4E12-AC22-1FBFFAD4FDC6}" filter="1" showAutoFilter="1">
      <pageMargins left="0.7" right="0.7" top="0.75" bottom="0.75" header="0.3" footer="0.3"/>
      <autoFilter ref="A1:Y1982" xr:uid="{2CB1509E-7105-46D7-8139-A8F1D470CC4F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E827F5A7-6F54-41DB-8329-6336799CB231}" filter="1" showAutoFilter="1">
      <pageMargins left="0.7" right="0.7" top="0.75" bottom="0.75" header="0.3" footer="0.3"/>
      <autoFilter ref="A1:Y1982" xr:uid="{8E943DE9-9EF7-4373-A461-5FF12C88DB50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14D1BE11-B3D0-4587-B791-E47F3B8C108E}" filter="1" showAutoFilter="1">
      <pageMargins left="0.7" right="0.7" top="0.75" bottom="0.75" header="0.3" footer="0.3"/>
      <autoFilter ref="A1:Y1982" xr:uid="{CAED7078-0567-4E8B-BF7F-1A864D7BC64F}">
        <filterColumn colId="2">
          <filters>
            <filter val="merchize"/>
          </filters>
        </filterColumn>
      </autoFilter>
    </customSheetView>
    <customSheetView guid="{96B1A8DC-3F4D-4487-A982-6316A356786A}" filter="1" showAutoFilter="1">
      <pageMargins left="0.7" right="0.7" top="0.75" bottom="0.75" header="0.3" footer="0.3"/>
      <autoFilter ref="A1:Y1982" xr:uid="{7B3B73F1-1455-4B0F-999A-25AD27C6F84E}">
        <filterColumn colId="0">
          <customFilters>
            <customFilter val="*dh*"/>
          </customFilters>
        </filterColumn>
      </autoFilter>
    </customSheetView>
    <customSheetView guid="{62C4DDC5-8BA1-4863-81B9-E2B18543540F}" filter="1" showAutoFilter="1">
      <pageMargins left="0.7" right="0.7" top="0.75" bottom="0.75" header="0.3" footer="0.3"/>
      <autoFilter ref="A1:Y1982" xr:uid="{DA915A98-9143-4166-BAE7-E10E38815DFA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1B178C04-1680-4138-A551-2A536B7F74D2}" filter="1" showAutoFilter="1">
      <pageMargins left="0.7" right="0.7" top="0.75" bottom="0.75" header="0.3" footer="0.3"/>
      <autoFilter ref="A1:Y1982" xr:uid="{293F7B17-B847-4C0A-8699-9FA5D2167BBB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9C07CB14-24FE-4CA2-AEFB-2A42C728ABF6}" filter="1" showAutoFilter="1">
      <pageMargins left="0.7" right="0.7" top="0.75" bottom="0.75" header="0.3" footer="0.3"/>
      <autoFilter ref="A1:Y1982" xr:uid="{85183B10-E53E-4620-AD7E-00F3BC68A080}">
        <filterColumn colId="2">
          <filters>
            <filter val="merchize"/>
          </filters>
        </filterColumn>
      </autoFilter>
    </customSheetView>
    <customSheetView guid="{C0DBD9F1-835B-4319-907C-C7FC68E91D1A}" filter="1" showAutoFilter="1">
      <pageMargins left="0.7" right="0.7" top="0.75" bottom="0.75" header="0.3" footer="0.3"/>
      <autoFilter ref="A1:Y1982" xr:uid="{5319CDE0-5BB3-4515-BB61-D2F8F4CE3D57}">
        <filterColumn colId="2">
          <filters>
            <filter val="Anna"/>
            <filter val="GM"/>
            <filter val="JD"/>
            <filter val="merchize"/>
            <filter val="PG Com"/>
          </filters>
        </filterColumn>
      </autoFilter>
    </customSheetView>
    <customSheetView guid="{CAC5767D-6332-4E0E-BE76-7A2314F4DCB1}" filter="1" showAutoFilter="1">
      <pageMargins left="0.7" right="0.7" top="0.75" bottom="0.75" header="0.3" footer="0.3"/>
      <autoFilter ref="A1:Y1982" xr:uid="{E52A5A89-6DF5-48D6-9936-2F3A6D94B962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4BC8C250-1302-4A2B-B605-0B194C115803}" filter="1" showAutoFilter="1">
      <pageMargins left="0.7" right="0.7" top="0.75" bottom="0.75" header="0.3" footer="0.3"/>
      <autoFilter ref="A1:Y1982" xr:uid="{B6450CFF-32FB-4D80-8B59-D3FC0C4320E3}"/>
    </customSheetView>
    <customSheetView guid="{5C27ABB6-DAA4-4024-ABEC-84A9A1D033F7}" filter="1" showAutoFilter="1">
      <pageMargins left="0.7" right="0.7" top="0.75" bottom="0.75" header="0.3" footer="0.3"/>
      <autoFilter ref="A1:Y1982" xr:uid="{1570B407-F83A-462F-BDEE-E19496B0B008}">
        <filterColumn colId="2">
          <filters>
            <filter val="merchize"/>
          </filters>
        </filterColumn>
      </autoFilter>
    </customSheetView>
    <customSheetView guid="{86BBA07B-71CB-408B-A383-92CFB63F2F4D}" filter="1" showAutoFilter="1">
      <pageMargins left="0.7" right="0.7" top="0.75" bottom="0.75" header="0.3" footer="0.3"/>
      <autoFilter ref="A1:Y1982" xr:uid="{9F0C7ACD-5315-4E07-8327-73AB60803757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94BCA384-6FBA-4331-8616-32679A6B5823}" filter="1" showAutoFilter="1">
      <pageMargins left="0.7" right="0.7" top="0.75" bottom="0.75" header="0.3" footer="0.3"/>
      <autoFilter ref="A1:Y1982" xr:uid="{95F0B57B-92C2-4B1B-8296-A2910A18AB6C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2350A1BE-34FC-4C45-9F4C-88648150ED61}" filter="1" showAutoFilter="1">
      <pageMargins left="0.7" right="0.7" top="0.75" bottom="0.75" header="0.3" footer="0.3"/>
      <autoFilter ref="A1:Y1982" xr:uid="{A165A88C-98FC-4F15-BDBD-D147735DD04F}">
        <filterColumn colId="2">
          <filters>
            <filter val="Anna"/>
            <filter val="GM"/>
            <filter val="JD"/>
            <filter val="merchize"/>
            <filter val="PG Com"/>
          </filters>
        </filterColumn>
      </autoFilter>
    </customSheetView>
    <customSheetView guid="{72F91BB7-0733-44FB-950D-7F5E183EDADC}" filter="1" showAutoFilter="1">
      <pageMargins left="0.7" right="0.7" top="0.75" bottom="0.75" header="0.3" footer="0.3"/>
      <autoFilter ref="A1:Y1982" xr:uid="{A13CD32E-C288-430B-B4F3-836B14B2AA8C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E22C3606-EAC6-483F-8C36-9E9CF86F4C8B}" filter="1" showAutoFilter="1">
      <pageMargins left="0.7" right="0.7" top="0.75" bottom="0.75" header="0.3" footer="0.3"/>
      <autoFilter ref="A1:Y1982" xr:uid="{A0C614C2-C075-429F-889C-EBDCF68097B1}">
        <filterColumn colId="2">
          <filters>
            <filter val="merchize"/>
          </filters>
        </filterColumn>
      </autoFilter>
    </customSheetView>
    <customSheetView guid="{1740032D-E2B7-429C-838E-8E397F6E3DA0}" filter="1" showAutoFilter="1">
      <pageMargins left="0.7" right="0.7" top="0.75" bottom="0.75" header="0.3" footer="0.3"/>
      <autoFilter ref="A1:Y1982" xr:uid="{C42BE30A-9E0B-4F64-BC28-DD57918C3E7B}">
        <filterColumn colId="2">
          <filters>
            <filter val="merchize"/>
          </filters>
        </filterColumn>
      </autoFilter>
    </customSheetView>
    <customSheetView guid="{B36250CC-0C26-4D27-A2B0-EA0165618C05}" filter="1" showAutoFilter="1">
      <pageMargins left="0.7" right="0.7" top="0.75" bottom="0.75" header="0.3" footer="0.3"/>
      <autoFilter ref="A1:Y1982" xr:uid="{D057EA5E-6DEE-4E86-90A1-00D3B72C2E07}">
        <filterColumn colId="2">
          <filters>
            <filter val="merchize"/>
          </filters>
        </filterColumn>
        <filterColumn colId="17">
          <filters blank="1">
            <filter val="Canada"/>
            <filter val="Georgia"/>
            <filter val="Netherlands"/>
          </filters>
        </filterColumn>
      </autoFilter>
    </customSheetView>
    <customSheetView guid="{00FAD761-DEE3-41A5-85F0-48184470282F}" filter="1" showAutoFilter="1">
      <pageMargins left="0.7" right="0.7" top="0.75" bottom="0.75" header="0.3" footer="0.3"/>
      <autoFilter ref="A1:Y1982" xr:uid="{03A571E6-878A-4816-9213-F7321E5DB6E0}">
        <filterColumn colId="0">
          <customFilters>
            <customFilter val="*dh*"/>
          </customFilters>
        </filterColumn>
      </autoFilter>
    </customSheetView>
    <customSheetView guid="{0C4A326D-F6E4-4374-A3FA-1729196EF1E7}" filter="1" showAutoFilter="1">
      <pageMargins left="0.7" right="0.7" top="0.75" bottom="0.75" header="0.3" footer="0.3"/>
      <autoFilter ref="A1:Y1982" xr:uid="{91AA30F2-CBCF-4A3A-A545-C00174E1950F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76AA153E-24FA-4CEC-B763-CE898EE457D4}" filter="1" showAutoFilter="1">
      <pageMargins left="0.7" right="0.7" top="0.75" bottom="0.75" header="0.3" footer="0.3"/>
      <autoFilter ref="A1:Y1982" xr:uid="{43623D38-C3D4-436E-A1AB-2CB032B8F76A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7E8BBB80-C372-459D-A26E-3383CB2E4972}" filter="1" showAutoFilter="1">
      <pageMargins left="0.7" right="0.7" top="0.75" bottom="0.75" header="0.3" footer="0.3"/>
      <autoFilter ref="A1:Y1982" xr:uid="{D079173D-DE70-4C31-9050-EFAE3552D696}"/>
    </customSheetView>
    <customSheetView guid="{7C8A9CCF-AB82-4365-86CB-3086C548F7D3}" filter="1" showAutoFilter="1">
      <pageMargins left="0.7" right="0.7" top="0.75" bottom="0.75" header="0.3" footer="0.3"/>
      <autoFilter ref="A1:Y1982" xr:uid="{D8E890A9-1A8D-443C-A705-32DB29AB1908}">
        <filterColumn colId="2">
          <filters>
            <filter val="merchize"/>
          </filters>
        </filterColumn>
      </autoFilter>
    </customSheetView>
    <customSheetView guid="{550AB11A-962E-4B66-B076-DA97BE945299}" filter="1" showAutoFilter="1">
      <pageMargins left="0.7" right="0.7" top="0.75" bottom="0.75" header="0.3" footer="0.3"/>
      <autoFilter ref="A1:Y1982" xr:uid="{0267D517-B0D7-4BD6-A0A4-B7D6E72434E9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70E3111E-A060-4853-898B-51FB67DD3DE7}" filter="1" showAutoFilter="1">
      <pageMargins left="0.7" right="0.7" top="0.75" bottom="0.75" header="0.3" footer="0.3"/>
      <autoFilter ref="A1:Y1982" xr:uid="{72AD5305-F03B-4397-9C3D-815F7647217D}">
        <filterColumn colId="2">
          <filters>
            <filter val="Anna"/>
            <filter val="GM"/>
            <filter val="JD"/>
            <filter val="merchize"/>
            <filter val="PG Com"/>
          </filters>
        </filterColumn>
      </autoFilter>
    </customSheetView>
    <customSheetView guid="{EDD3F315-DBDC-46BD-A233-97FD2A2092A0}" filter="1" showAutoFilter="1">
      <pageMargins left="0.7" right="0.7" top="0.75" bottom="0.75" header="0.3" footer="0.3"/>
      <autoFilter ref="A1:Y1982" xr:uid="{695F1A40-DA67-40A3-9891-F35C7752E964}">
        <filterColumn colId="2">
          <filters>
            <filter val="Anna"/>
            <filter val="GM"/>
            <filter val="JD"/>
            <filter val="merchize"/>
            <filter val="PG Com"/>
          </filters>
        </filterColumn>
      </autoFilter>
    </customSheetView>
    <customSheetView guid="{0477E1E4-FBB1-4DC4-8D4B-B8F841B7EEB7}" filter="1" showAutoFilter="1">
      <pageMargins left="0.7" right="0.7" top="0.75" bottom="0.75" header="0.3" footer="0.3"/>
      <autoFilter ref="A1:Y1982" xr:uid="{3093FCED-BA5B-4250-8F1C-335F527181C9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BBEE350C-2667-44FB-AAE1-705969830FEC}" filter="1" showAutoFilter="1">
      <pageMargins left="0.7" right="0.7" top="0.75" bottom="0.75" header="0.3" footer="0.3"/>
      <autoFilter ref="A1:Y1982" xr:uid="{5E0DF3BB-33DA-4C64-A857-D5160C69E5B8}">
        <filterColumn colId="2">
          <filters>
            <filter val="merchize"/>
          </filters>
        </filterColumn>
        <filterColumn colId="3">
          <filters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CE8A33F8-2D81-4C97-A6D9-77F2275F9189}" filter="1" showAutoFilter="1">
      <pageMargins left="0.7" right="0.7" top="0.75" bottom="0.75" header="0.3" footer="0.3"/>
      <autoFilter ref="A1:Y1982" xr:uid="{00BF14F2-C5D3-4EEF-BADE-80FE67454F86}">
        <filterColumn colId="2">
          <filters>
            <filter val="PG Com"/>
            <filter val="merchize"/>
          </filters>
        </filterColumn>
      </autoFilter>
    </customSheetView>
    <customSheetView guid="{912D5156-159F-489E-BE60-184FB84E9D21}" filter="1" showAutoFilter="1">
      <pageMargins left="0.7" right="0.7" top="0.75" bottom="0.75" header="0.3" footer="0.3"/>
      <autoFilter ref="A1:Y1982" xr:uid="{660FE264-E355-4EF5-9098-DCF54C68694C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DEFAA58E-AED8-4C95-ACF3-3B03964CE19C}" filter="1" showAutoFilter="1">
      <pageMargins left="0.7" right="0.7" top="0.75" bottom="0.75" header="0.3" footer="0.3"/>
      <autoFilter ref="A1:Y1982" xr:uid="{5A49427D-064E-4BFD-ACC3-AB3008C4D6D6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8F319503-7156-4877-A14B-9A39940D50BB}" filter="1" showAutoFilter="1">
      <pageMargins left="0.7" right="0.7" top="0.75" bottom="0.75" header="0.3" footer="0.3"/>
      <autoFilter ref="A1:Y1982" xr:uid="{8ECAC3B5-151A-4653-9689-E37AA598E58D}">
        <filterColumn colId="0">
          <customFilters>
            <customFilter operator="notEqual" val="*vinh*"/>
          </customFilters>
        </filterColumn>
      </autoFilter>
    </customSheetView>
    <customSheetView guid="{32A34299-B49D-4CA0-A547-11FD1FBF0F15}" filter="1" showAutoFilter="1">
      <pageMargins left="0.7" right="0.7" top="0.75" bottom="0.75" header="0.3" footer="0.3"/>
      <autoFilter ref="A1:Y1982" xr:uid="{090BF30C-609C-4DEE-879D-0FB0A9377421}">
        <filterColumn colId="2">
          <filters>
            <filter val="merchize"/>
          </filters>
        </filterColumn>
      </autoFilter>
    </customSheetView>
    <customSheetView guid="{8CD73CE9-100C-4DAB-9D2B-04E3999340A5}" filter="1" showAutoFilter="1">
      <pageMargins left="0.7" right="0.7" top="0.75" bottom="0.75" header="0.3" footer="0.3"/>
      <autoFilter ref="A1:Y1982" xr:uid="{9B99B3CB-C189-4DFE-8CD1-A5B7D1E542DB}">
        <filterColumn colId="2">
          <filters>
            <filter val="merchize"/>
          </filters>
        </filterColumn>
      </autoFilter>
    </customSheetView>
    <customSheetView guid="{30ED2990-B997-4B9A-84AA-006E3054966C}" filter="1" showAutoFilter="1">
      <pageMargins left="0.7" right="0.7" top="0.75" bottom="0.75" header="0.3" footer="0.3"/>
      <autoFilter ref="A1:Y1982" xr:uid="{4E7EFDCB-7250-4A81-86DD-59B5BC11777A}">
        <filterColumn colId="17">
          <filters>
            <filter val="Canada"/>
            <filter val="Georgia"/>
            <filter val="Netherlands"/>
          </filters>
        </filterColumn>
      </autoFilter>
    </customSheetView>
    <customSheetView guid="{46916F0D-9693-4A44-AF5D-A39CFD84F3C7}" filter="1" showAutoFilter="1">
      <pageMargins left="0.7" right="0.7" top="0.75" bottom="0.75" header="0.3" footer="0.3"/>
      <autoFilter ref="A1:Y1982" xr:uid="{D489E884-3A54-4EB2-8E0E-CFF618624886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45F00C02-F4B5-4F68-BCF3-E5C3C76B05D3}" filter="1" showAutoFilter="1">
      <pageMargins left="0.7" right="0.7" top="0.75" bottom="0.75" header="0.3" footer="0.3"/>
      <autoFilter ref="A1:Y1982" xr:uid="{556C70EE-F354-4901-839F-FF6DD3B157E0}">
        <filterColumn colId="2">
          <filters>
            <filter val="merchize"/>
          </filters>
        </filterColumn>
      </autoFilter>
    </customSheetView>
    <customSheetView guid="{ABDC67BC-3793-4476-B97F-4B6413978FE2}" filter="1" showAutoFilter="1">
      <pageMargins left="0.7" right="0.7" top="0.75" bottom="0.75" header="0.3" footer="0.3"/>
      <autoFilter ref="A1:Y1982" xr:uid="{E81EEFE6-B8A2-43C3-B180-CA2D3226F77F}"/>
    </customSheetView>
    <customSheetView guid="{AF137AA6-0D8E-4773-8F38-FE93B1F91908}" filter="1" showAutoFilter="1">
      <pageMargins left="0.7" right="0.7" top="0.75" bottom="0.75" header="0.3" footer="0.3"/>
      <autoFilter ref="A1:Y1982" xr:uid="{81410687-E4F5-407E-831F-A8F10A373FA7}"/>
    </customSheetView>
    <customSheetView guid="{46941946-9B9C-46B9-A6A8-C64976A45D47}" filter="1" showAutoFilter="1">
      <pageMargins left="0.7" right="0.7" top="0.75" bottom="0.75" header="0.3" footer="0.3"/>
      <autoFilter ref="A1:Y1982" xr:uid="{FE5E1AB3-BEC1-4530-81A7-DE2FD1A07456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C1C89704-F4D6-4FC0-8F14-E37C67996E80}" filter="1" showAutoFilter="1">
      <pageMargins left="0.7" right="0.7" top="0.75" bottom="0.75" header="0.3" footer="0.3"/>
      <autoFilter ref="A1:Y1982" xr:uid="{1C4CBF09-2C6E-494A-8412-35468EA2FEB9}">
        <filterColumn colId="3">
          <filters>
            <filter val="cái chăn add #wilkinslife nữa - done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1935D50E-69E9-4BB2-9579-9122D795190D}" filter="1" showAutoFilter="1">
      <pageMargins left="0.7" right="0.7" top="0.75" bottom="0.75" header="0.3" footer="0.3"/>
      <autoFilter ref="A1:Y1982" xr:uid="{7C095AED-91E4-4C11-815E-F1E641C62554}">
        <filterColumn colId="0">
          <customFilters>
            <customFilter val="*linh*"/>
          </customFilters>
        </filterColumn>
      </autoFilter>
    </customSheetView>
    <customSheetView guid="{5798262E-5FA6-4468-B972-0432EA70800F}" filter="1" showAutoFilter="1">
      <pageMargins left="0.7" right="0.7" top="0.75" bottom="0.75" header="0.3" footer="0.3"/>
      <autoFilter ref="A1:Y1982" xr:uid="{6844EBB8-77C3-43E0-996D-233DEE8FF5FD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0BE5C9C4-0AEF-40C1-9B39-099762E30160}" filter="1" showAutoFilter="1">
      <pageMargins left="0.7" right="0.7" top="0.75" bottom="0.75" header="0.3" footer="0.3"/>
      <autoFilter ref="A1:Y1982" xr:uid="{59E3650C-C2DD-4075-A62C-95963EB49043}">
        <filterColumn colId="0">
          <customFilters>
            <customFilter val="*vinh*"/>
          </customFilters>
        </filterColumn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4B822569-3DD0-432C-A080-E8E15CB1E3C5}" filter="1" showAutoFilter="1">
      <pageMargins left="0.7" right="0.7" top="0.75" bottom="0.75" header="0.3" footer="0.3"/>
      <autoFilter ref="A1:Y1982" xr:uid="{E76803E0-0322-48C6-8A61-C6EC8025AF95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19D5C000-0356-4348-8477-A21DE9F9C84C}" filter="1" showAutoFilter="1">
      <pageMargins left="0.7" right="0.7" top="0.75" bottom="0.75" header="0.3" footer="0.3"/>
      <autoFilter ref="A1:Y1982" xr:uid="{9F7648E5-D11E-4B66-B599-80536DD48600}">
        <filterColumn colId="2">
          <filters>
            <filter val="merchize"/>
            <filter val="JD"/>
          </filters>
        </filterColumn>
      </autoFilter>
    </customSheetView>
    <customSheetView guid="{56C62D40-85F3-4224-8A7A-5732706B29DF}" filter="1" showAutoFilter="1">
      <pageMargins left="0.7" right="0.7" top="0.75" bottom="0.75" header="0.3" footer="0.3"/>
      <autoFilter ref="A1:Y1982" xr:uid="{C0828A50-1D6C-468C-88A9-59E2AA476FBE}">
        <filterColumn colId="0">
          <customFilters>
            <customFilter val="*DH*"/>
          </customFilters>
        </filterColumn>
        <filterColumn colId="2">
          <filters>
            <filter val="Anna"/>
            <filter val="GM"/>
            <filter val="JD"/>
            <filter val="merchize"/>
            <filter val="PG Com"/>
          </filters>
        </filterColumn>
        <filterColumn colId="3">
          <filters>
            <filter val="cái chăn add #wilkinslife nữa - done"/>
            <filter val="cancel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24111918-4020-4FD6-B189-5C0D6B5D940F}" filter="1" showAutoFilter="1">
      <pageMargins left="0.7" right="0.7" top="0.75" bottom="0.75" header="0.3" footer="0.3"/>
      <autoFilter ref="A1:Y1982" xr:uid="{CFF6D6FA-8BF3-4142-A131-943D52D85EDB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D2FFFD74-7EF9-437D-9C59-3326C1CF8FFB}" filter="1" showAutoFilter="1">
      <pageMargins left="0.7" right="0.7" top="0.75" bottom="0.75" header="0.3" footer="0.3"/>
      <autoFilter ref="A1:Y1982" xr:uid="{FF0A90DE-F2A3-4C87-9FEE-7139398EDF81}">
        <filterColumn colId="2">
          <filters>
            <filter val="merchize"/>
          </filters>
        </filterColumn>
      </autoFilter>
    </customSheetView>
    <customSheetView guid="{1C79DD27-A405-427D-81A6-E386470BD356}" filter="1" showAutoFilter="1">
      <pageMargins left="0.7" right="0.7" top="0.75" bottom="0.75" header="0.3" footer="0.3"/>
      <autoFilter ref="A1:Y1982" xr:uid="{2E1699FA-4EF6-4D6D-9220-7A8A9053C3BA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21458530-48BB-458A-996A-AAB5520CBCB7}" filter="1" showAutoFilter="1">
      <pageMargins left="0.7" right="0.7" top="0.75" bottom="0.75" header="0.3" footer="0.3"/>
      <autoFilter ref="A1:Y1982" xr:uid="{979BFD2D-CA0C-4520-9014-00AFEAA2FD1D}">
        <filterColumn colId="2">
          <filters>
            <filter val="merchize"/>
          </filters>
        </filterColumn>
        <filterColumn colId="17">
          <filters blank="1">
            <filter val="Canada"/>
            <filter val="Georgia"/>
            <filter val="Netherlands"/>
          </filters>
        </filterColumn>
      </autoFilter>
    </customSheetView>
    <customSheetView guid="{8E0C5A50-8AE8-40FA-AF64-92DD595E3459}" filter="1" showAutoFilter="1">
      <pageMargins left="0.7" right="0.7" top="0.75" bottom="0.75" header="0.3" footer="0.3"/>
      <autoFilter ref="A1:Y1982" xr:uid="{40F35D8D-CACF-4380-A248-9E2F40E1AE65}">
        <filterColumn colId="0">
          <customFilters>
            <customFilter val="*hoa*"/>
          </customFilters>
        </filterColumn>
      </autoFilter>
    </customSheetView>
    <customSheetView guid="{AC73F615-D7A5-4D6B-A724-9AA457CF5057}" filter="1" showAutoFilter="1">
      <pageMargins left="0.7" right="0.7" top="0.75" bottom="0.75" header="0.3" footer="0.3"/>
      <autoFilter ref="A1:Y1982" xr:uid="{7DF0C869-ADC3-474C-A76E-DC75EAF639D0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oi sang size 32, cancel"/>
            <filter val="done - #SB35840 1 khách"/>
            <filter val="done - thiếu địa chỉ 2"/>
            <filter val="done csv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69452BEA-4441-4E9B-BB85-5A12DFD00AC4}" filter="1" showAutoFilter="1">
      <pageMargins left="0.7" right="0.7" top="0.75" bottom="0.75" header="0.3" footer="0.3"/>
      <autoFilter ref="A1:Y1982" xr:uid="{755C6B34-F274-4669-9148-7CD3A5209E74}">
        <filterColumn colId="2">
          <filters>
            <filter val="merchize"/>
          </filters>
        </filterColumn>
        <filterColumn colId="3">
          <filters blank="1">
            <filter val="cái chăn add #wilkinslife nữa - done"/>
            <filter val="cancel bedding set"/>
            <filter val="canvas mà địa chỉ PObox"/>
            <filter val="cc"/>
            <filter val="delay, cancel"/>
            <filter val="doi sang size 32, cancel"/>
            <filter val="done - #SB35840 1 khách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D27BE0FD-7EF2-427E-B0C4-92B320EC96CE}" filter="1" showAutoFilter="1">
      <pageMargins left="0.7" right="0.7" top="0.75" bottom="0.75" header="0.3" footer="0.3"/>
      <autoFilter ref="C1:E2" xr:uid="{2AFD8F27-C11C-441E-9C4A-688FD5ECA209}"/>
    </customSheetView>
    <customSheetView guid="{2BCFCDDD-34E7-4E3E-A6B7-44F2CD5169E7}" filter="1" showAutoFilter="1">
      <pageMargins left="0.7" right="0.7" top="0.75" bottom="0.75" header="0.3" footer="0.3"/>
      <autoFilter ref="A1:Y2" xr:uid="{07FB1CE8-F96A-462C-A282-C261C9737628}"/>
    </customSheetView>
    <customSheetView guid="{E62AAEE4-D68D-41D0-92DB-3833CC4140D9}" filter="1" showAutoFilter="1">
      <pageMargins left="0.7" right="0.7" top="0.75" bottom="0.75" header="0.3" footer="0.3"/>
      <autoFilter ref="A1:Y2" xr:uid="{3D2DB2BA-571C-4AF9-A16B-1441ACF67CDE}">
        <filterColumn colId="3">
          <filters blank="1"/>
        </filterColumn>
      </autoFilter>
    </customSheetView>
    <customSheetView guid="{29F4EE86-E59A-4157-8E53-0E771590C7C9}" filter="1" showAutoFilter="1">
      <pageMargins left="0.7" right="0.7" top="0.75" bottom="0.75" header="0.3" footer="0.3"/>
      <autoFilter ref="A1:Y2" xr:uid="{0E93A48D-56D6-45CA-AF1C-AA1EB0B331D6}"/>
    </customSheetView>
    <customSheetView guid="{10F299CE-F322-4E39-BBB5-26482B775C15}" filter="1" showAutoFilter="1">
      <pageMargins left="0.7" right="0.7" top="0.75" bottom="0.75" header="0.3" footer="0.3"/>
      <autoFilter ref="A1:Y2" xr:uid="{97F0DE50-1CC3-4D3D-BEC3-6392C6028B12}"/>
    </customSheetView>
    <customSheetView guid="{EAD797D0-A69E-4F6D-8D10-870723295613}" filter="1" showAutoFilter="1">
      <pageMargins left="0.7" right="0.7" top="0.75" bottom="0.75" header="0.3" footer="0.3"/>
      <autoFilter ref="A1:Y2" xr:uid="{BAF80F82-8D52-42AB-8EBC-E4CE0C469E42}"/>
    </customSheetView>
    <customSheetView guid="{D0F5317B-77E5-4F08-B4EF-666E76198B89}" filter="1" showAutoFilter="1">
      <pageMargins left="0.7" right="0.7" top="0.75" bottom="0.75" header="0.3" footer="0.3"/>
      <autoFilter ref="A1:Y2" xr:uid="{D1B8C6DF-AEE5-4CDD-BDA9-23CE86AAB9FF}">
        <filterColumn colId="0">
          <customFilters>
            <customFilter val="*linh*"/>
          </customFilters>
        </filterColumn>
      </autoFilter>
    </customSheetView>
    <customSheetView guid="{B3B3A293-5073-452A-B635-23D7C8A245BA}" filter="1" showAutoFilter="1">
      <pageMargins left="0.7" right="0.7" top="0.75" bottom="0.75" header="0.3" footer="0.3"/>
      <autoFilter ref="A1:Y2" xr:uid="{FFCF0A9A-FB2A-4AE1-8886-6E8DBFA0799C}">
        <filterColumn colId="3">
          <filters blank="1"/>
        </filterColumn>
      </autoFilter>
    </customSheetView>
    <customSheetView guid="{8AFC7DC6-A5CE-4074-B32F-9B0FCDAE4E4D}" filter="1" showAutoFilter="1">
      <pageMargins left="0.7" right="0.7" top="0.75" bottom="0.75" header="0.3" footer="0.3"/>
      <autoFilter ref="A1:Y2" xr:uid="{04B93935-19A2-4CD5-8517-1205B47900C4}"/>
    </customSheetView>
    <customSheetView guid="{B97336EF-AB47-4277-85D4-7E05C634CB35}" filter="1" showAutoFilter="1">
      <pageMargins left="0.7" right="0.7" top="0.75" bottom="0.75" header="0.3" footer="0.3"/>
      <autoFilter ref="A1:Y2" xr:uid="{F3A4D2AC-A7ED-4035-B00A-FF4ED8C0A994}"/>
    </customSheetView>
    <customSheetView guid="{B5896940-FF85-49CE-AE5E-4403CEC75FE7}" filter="1" showAutoFilter="1">
      <pageMargins left="0.7" right="0.7" top="0.75" bottom="0.75" header="0.3" footer="0.3"/>
      <autoFilter ref="A1:Y2" xr:uid="{C46F965C-61A5-4093-9E32-917D9E30BF9B}"/>
    </customSheetView>
    <customSheetView guid="{363B6978-EB50-4D4A-95A8-C6BECF6F0C79}" filter="1" showAutoFilter="1">
      <pageMargins left="0.7" right="0.7" top="0.75" bottom="0.75" header="0.3" footer="0.3"/>
      <autoFilter ref="A1:Y2" xr:uid="{3125513E-D9C8-4120-9673-8B06C048408A}">
        <filterColumn colId="3">
          <filters blank="1"/>
        </filterColumn>
      </autoFilter>
    </customSheetView>
    <customSheetView guid="{D6FECBFD-2BA3-4747-B2EF-B20C527DBCFB}" filter="1" showAutoFilter="1">
      <pageMargins left="0.7" right="0.7" top="0.75" bottom="0.75" header="0.3" footer="0.3"/>
      <autoFilter ref="A1:Y2" xr:uid="{D5FFBD41-D246-458F-9F88-98ACD4578922}"/>
    </customSheetView>
    <customSheetView guid="{D3CB64F4-7655-487A-ADCE-6C19F375B723}" filter="1" showAutoFilter="1">
      <pageMargins left="0.7" right="0.7" top="0.75" bottom="0.75" header="0.3" footer="0.3"/>
      <autoFilter ref="A1:Y2" xr:uid="{2C169516-76BE-4CA8-84B7-D7AAF02272C7}">
        <filterColumn colId="3">
          <filters blank="1"/>
        </filterColumn>
      </autoFilter>
    </customSheetView>
    <customSheetView guid="{9058C447-D3A7-4035-A684-A8435E04F2F9}" filter="1" showAutoFilter="1">
      <pageMargins left="0.7" right="0.7" top="0.75" bottom="0.75" header="0.3" footer="0.3"/>
      <autoFilter ref="A1:Y2" xr:uid="{9A24BBB6-12F4-4D4B-8B74-B51D32E76ABA}">
        <filterColumn colId="3">
          <filters blank="1"/>
        </filterColumn>
      </autoFilter>
    </customSheetView>
    <customSheetView guid="{0E05EDE0-B219-44D2-B250-2DDDE113642B}" filter="1" showAutoFilter="1">
      <pageMargins left="0.7" right="0.7" top="0.75" bottom="0.75" header="0.3" footer="0.3"/>
      <autoFilter ref="A1:Y2" xr:uid="{7C264AC3-BB51-492B-936F-1CC0A71566E5}"/>
    </customSheetView>
    <customSheetView guid="{FC2DF034-696B-4BFC-A668-92B0FB0DF6CF}" filter="1" showAutoFilter="1">
      <pageMargins left="0.7" right="0.7" top="0.75" bottom="0.75" header="0.3" footer="0.3"/>
      <autoFilter ref="A1:Y2" xr:uid="{BE2188B1-7F9A-4853-B01D-5BCCB0B2C249}">
        <filterColumn colId="3">
          <filters blank="1"/>
        </filterColumn>
      </autoFilter>
    </customSheetView>
    <customSheetView guid="{806A9591-5F75-4A4A-9DC9-A9C14B63E2FD}" filter="1" showAutoFilter="1">
      <pageMargins left="0.7" right="0.7" top="0.75" bottom="0.75" header="0.3" footer="0.3"/>
      <autoFilter ref="A1:Y2" xr:uid="{428F7510-EECD-4420-AA6A-C4CC3DF77623}"/>
    </customSheetView>
    <customSheetView guid="{0DA39944-2139-4ECF-B17A-FA604FC446B6}" filter="1" showAutoFilter="1">
      <pageMargins left="0.7" right="0.7" top="0.75" bottom="0.75" header="0.3" footer="0.3"/>
      <autoFilter ref="A1:Y2" xr:uid="{F8781D06-AFD6-4E3B-985B-3FB312EAB1F9}">
        <filterColumn colId="3">
          <filters blank="1"/>
        </filterColumn>
      </autoFilter>
    </customSheetView>
    <customSheetView guid="{CB8868F0-B6FB-439F-83F9-48DD1FAC37D8}" filter="1" showAutoFilter="1">
      <pageMargins left="0.7" right="0.7" top="0.75" bottom="0.75" header="0.3" footer="0.3"/>
      <autoFilter ref="A1:Y2" xr:uid="{65F40CDC-F675-4387-B1CE-4EE7F46FFEA7}"/>
    </customSheetView>
    <customSheetView guid="{BD2D3A6B-F54F-4CCD-905B-53831908B57F}" filter="1" showAutoFilter="1">
      <pageMargins left="0.7" right="0.7" top="0.75" bottom="0.75" header="0.3" footer="0.3"/>
      <autoFilter ref="A1:Y2" xr:uid="{B52DC87F-5809-4BB0-BFC1-F6E52B0CBCEE}"/>
    </customSheetView>
    <customSheetView guid="{D87C5775-C788-464A-8549-2B8CDFCE69BE}" filter="1" showAutoFilter="1">
      <pageMargins left="0.7" right="0.7" top="0.75" bottom="0.75" header="0.3" footer="0.3"/>
      <autoFilter ref="A1:Y2" xr:uid="{91367A14-3759-4FC0-B65B-7B94952C1BE8}">
        <filterColumn colId="0">
          <customFilters>
            <customFilter val="*vinh*"/>
          </customFilters>
        </filterColumn>
      </autoFilter>
    </customSheetView>
    <customSheetView guid="{4EA8608A-3BD5-4E60-AA1C-55D455CE1062}" filter="1" showAutoFilter="1">
      <pageMargins left="0.7" right="0.7" top="0.75" bottom="0.75" header="0.3" footer="0.3"/>
      <autoFilter ref="A1:Y2" xr:uid="{43119E4A-240A-4CFE-AB71-8A5400559812}"/>
    </customSheetView>
    <customSheetView guid="{445D385C-8066-4A57-9847-4D3E0F4F7CCA}" filter="1" showAutoFilter="1">
      <pageMargins left="0.7" right="0.7" top="0.75" bottom="0.75" header="0.3" footer="0.3"/>
      <autoFilter ref="A1:Y2" xr:uid="{7F16AADC-49DD-48E7-823F-3671C95FC46A}">
        <filterColumn colId="3">
          <filters blank="1"/>
        </filterColumn>
      </autoFilter>
    </customSheetView>
    <customSheetView guid="{4B8670E4-9B85-4B69-81A8-738CA3BFB855}" filter="1" showAutoFilter="1">
      <pageMargins left="0.7" right="0.7" top="0.75" bottom="0.75" header="0.3" footer="0.3"/>
      <autoFilter ref="A1:Y2" xr:uid="{DCA77946-8D86-4F4A-837D-69CA00F60B2F}">
        <filterColumn colId="3">
          <filters blank="1"/>
        </filterColumn>
      </autoFilter>
    </customSheetView>
    <customSheetView guid="{94A364B3-648E-493A-85DC-6B384DCEC318}" filter="1" showAutoFilter="1">
      <pageMargins left="0.7" right="0.7" top="0.75" bottom="0.75" header="0.3" footer="0.3"/>
      <autoFilter ref="A1:Y2" xr:uid="{70FACB5B-D479-4D90-80FC-0D4C997A187C}"/>
    </customSheetView>
    <customSheetView guid="{4BE5BEB7-1DD0-4513-95B6-63EBE024E783}" filter="1" showAutoFilter="1">
      <pageMargins left="0.7" right="0.7" top="0.75" bottom="0.75" header="0.3" footer="0.3"/>
      <autoFilter ref="A1:Y2" xr:uid="{FEDBBAFA-4CAE-4426-84F3-336FFC7BB0B3}"/>
    </customSheetView>
    <customSheetView guid="{5CE0B75E-7571-4A24-8050-00C802004D7F}" filter="1" showAutoFilter="1">
      <pageMargins left="0.7" right="0.7" top="0.75" bottom="0.75" header="0.3" footer="0.3"/>
      <autoFilter ref="A1:Y2" xr:uid="{F4631822-303F-40C2-8816-AE75BAE5F2AE}">
        <filterColumn colId="3">
          <filters blank="1"/>
        </filterColumn>
      </autoFilter>
    </customSheetView>
    <customSheetView guid="{721C96DB-C25D-4717-9778-A5F164A1C91C}" filter="1" showAutoFilter="1">
      <pageMargins left="0.7" right="0.7" top="0.75" bottom="0.75" header="0.3" footer="0.3"/>
      <autoFilter ref="A1:Y2" xr:uid="{C07AC32B-97CA-485E-8241-F918EE959F9C}"/>
    </customSheetView>
    <customSheetView guid="{8D238846-A1A7-4753-828A-22C9D261CD76}" filter="1" showAutoFilter="1">
      <pageMargins left="0.7" right="0.7" top="0.75" bottom="0.75" header="0.3" footer="0.3"/>
      <autoFilter ref="A1:Y2" xr:uid="{D97C65F2-1DA6-4B01-9932-12EA72DBAB67}">
        <filterColumn colId="3">
          <filters blank="1"/>
        </filterColumn>
      </autoFilter>
    </customSheetView>
    <customSheetView guid="{A1AD1DFF-6812-4650-BC0F-5D334EBB8089}" filter="1" showAutoFilter="1">
      <pageMargins left="0.7" right="0.7" top="0.75" bottom="0.75" header="0.3" footer="0.3"/>
      <autoFilter ref="A1:Y2" xr:uid="{2CDAB829-C579-4CE4-B62D-2A417688512F}"/>
    </customSheetView>
    <customSheetView guid="{D7A0F85F-63E2-49DA-89F0-AB3A7010E23C}" filter="1" showAutoFilter="1">
      <pageMargins left="0.7" right="0.7" top="0.75" bottom="0.75" header="0.3" footer="0.3"/>
      <autoFilter ref="A1:Y2" xr:uid="{91A12B30-008E-4A84-BC85-46A78996C98D}">
        <filterColumn colId="2">
          <filters blank="1"/>
        </filterColumn>
      </autoFilter>
    </customSheetView>
    <customSheetView guid="{F5316F44-9B92-4B6D-8E3A-796E6DA9B4D5}" filter="1" showAutoFilter="1">
      <pageMargins left="0.7" right="0.7" top="0.75" bottom="0.75" header="0.3" footer="0.3"/>
      <autoFilter ref="A1:Y2" xr:uid="{3B2C973C-3F3C-43E8-99AD-1EDA06E06E34}"/>
    </customSheetView>
    <customSheetView guid="{E726E7DB-A4E1-4F35-A2AF-B429DB3E2A9B}" filter="1" showAutoFilter="1">
      <pageMargins left="0.7" right="0.7" top="0.75" bottom="0.75" header="0.3" footer="0.3"/>
      <autoFilter ref="A1:Y2" xr:uid="{642149C8-D10C-4CCA-B272-3C265FDA9758}"/>
    </customSheetView>
    <customSheetView guid="{3C335E01-5F2D-4F10-BFCA-469C9E477D20}" filter="1" showAutoFilter="1">
      <pageMargins left="0.7" right="0.7" top="0.75" bottom="0.75" header="0.3" footer="0.3"/>
      <autoFilter ref="A1:Y2" xr:uid="{D718E2AF-0550-4D5F-BE16-B25B75F94B62}"/>
    </customSheetView>
    <customSheetView guid="{F46E420D-6A16-46B9-A68F-D28ACA8A3D84}" filter="1" showAutoFilter="1">
      <pageMargins left="0.7" right="0.7" top="0.75" bottom="0.75" header="0.3" footer="0.3"/>
      <autoFilter ref="A1:Y2" xr:uid="{40DF158D-2363-4BC0-A214-CAC95FD457ED}"/>
    </customSheetView>
    <customSheetView guid="{0BE7DD87-4B4B-45B8-A883-F6E8BB992A1E}" filter="1" showAutoFilter="1">
      <pageMargins left="0.7" right="0.7" top="0.75" bottom="0.75" header="0.3" footer="0.3"/>
      <autoFilter ref="A1:Y2" xr:uid="{DB0CFA4D-7792-4241-B1E5-51BB9BD94B30}"/>
    </customSheetView>
    <customSheetView guid="{64796250-A87C-4AD6-A88F-AECBB1D5B0FA}" filter="1" showAutoFilter="1">
      <pageMargins left="0.7" right="0.7" top="0.75" bottom="0.75" header="0.3" footer="0.3"/>
      <autoFilter ref="A1:Y2" xr:uid="{98C298BA-35E0-45F3-AB9E-594C0D393A8B}">
        <filterColumn colId="0">
          <customFilters>
            <customFilter val="*linh*"/>
          </customFilters>
        </filterColumn>
      </autoFilter>
    </customSheetView>
    <customSheetView guid="{E2A474DA-BCA4-47E9-8353-D892628C5739}" filter="1" showAutoFilter="1">
      <pageMargins left="0.7" right="0.7" top="0.75" bottom="0.75" header="0.3" footer="0.3"/>
      <autoFilter ref="A1:Y2" xr:uid="{31CCBB4E-D2F5-4EFC-97FC-4C9E1C92413A}">
        <filterColumn colId="7">
          <customFilters>
            <customFilter val="*fleece*"/>
          </customFilters>
        </filterColumn>
      </autoFilter>
    </customSheetView>
    <customSheetView guid="{C45EF850-ADD3-4C82-BBE5-41C9011522C1}" filter="1" showAutoFilter="1">
      <pageMargins left="0.7" right="0.7" top="0.75" bottom="0.75" header="0.3" footer="0.3"/>
      <autoFilter ref="A1:Y2" xr:uid="{BE6FDB02-4F4A-4A4E-AB1B-CA87DE41C4B1}"/>
    </customSheetView>
    <customSheetView guid="{9E05C8AA-F61B-46F8-95FC-84FF680CC751}" filter="1" showAutoFilter="1">
      <pageMargins left="0.7" right="0.7" top="0.75" bottom="0.75" header="0.3" footer="0.3"/>
      <autoFilter ref="A1:Y2" xr:uid="{608E9D51-68E8-487A-9400-2EEEF9951B9A}">
        <filterColumn colId="3">
          <filters blank="1"/>
        </filterColumn>
      </autoFilter>
    </customSheetView>
    <customSheetView guid="{825EE85B-E52E-412F-91B4-F2CCE9E79EEC}" filter="1" showAutoFilter="1">
      <pageMargins left="0.7" right="0.7" top="0.75" bottom="0.75" header="0.3" footer="0.3"/>
      <autoFilter ref="A861:AA900" xr:uid="{6E389BE5-B1B0-46E6-88CD-6D1D6E537188}">
        <filterColumn colId="2">
          <filters>
            <filter val="Anna"/>
            <filter val="JD"/>
            <filter val="merchize"/>
            <filter val="PG Com"/>
          </filters>
        </filterColumn>
      </autoFilter>
    </customSheetView>
    <customSheetView guid="{C2D4D0BD-6D4C-4502-974D-18212404F80C}" filter="1" showAutoFilter="1">
      <pageMargins left="0.7" right="0.7" top="0.75" bottom="0.75" header="0.3" footer="0.3"/>
      <autoFilter ref="A1:T2" xr:uid="{602E06BE-5492-46CC-8629-9B0A3D4FC94A}"/>
    </customSheetView>
    <customSheetView guid="{14CD90D6-53DD-4766-BEAD-72B55EF74C5C}" filter="1" showAutoFilter="1">
      <pageMargins left="0.7" right="0.7" top="0.75" bottom="0.75" header="0.3" footer="0.3"/>
      <autoFilter ref="A1:T2" xr:uid="{8A2CC026-EAB5-42E9-85BE-D7A31BDC9728}"/>
    </customSheetView>
    <customSheetView guid="{C349F3B0-E26C-4F8F-B242-0CF75A260160}" filter="1" showAutoFilter="1">
      <pageMargins left="0.7" right="0.7" top="0.75" bottom="0.75" header="0.3" footer="0.3"/>
      <autoFilter ref="A1:T2" xr:uid="{B359DB41-A5C0-4661-8EE0-A5E00E78E463}"/>
    </customSheetView>
    <customSheetView guid="{9C8C61D9-3BB3-441F-B6F4-AB5BA62879F3}" filter="1" showAutoFilter="1">
      <pageMargins left="0.7" right="0.7" top="0.75" bottom="0.75" header="0.3" footer="0.3"/>
      <autoFilter ref="A2:AA712" xr:uid="{8ABD0F02-F8D2-4153-886F-4B4FFFF0C656}">
        <filterColumn colId="7">
          <filters>
            <filter val="Phenomenal Woman Canvas Prints #V - 12X18in"/>
            <filter val="Secretariat Horse Racing Canvas #KV - 12X18in"/>
          </filters>
        </filterColumn>
      </autoFilter>
    </customSheetView>
    <customSheetView guid="{2A0E4428-B901-4FE4-B8FC-1E7219B5CC84}" filter="1" showAutoFilter="1">
      <pageMargins left="0.7" right="0.7" top="0.75" bottom="0.75" header="0.3" footer="0.3"/>
      <autoFilter ref="A2:AA712" xr:uid="{F8FA6627-595E-4D75-9023-7474C2474077}">
        <filterColumn colId="2">
          <filters>
            <filter val="Merchize"/>
          </filters>
        </filterColumn>
        <filterColumn colId="3">
          <filters>
            <filter val="cancel bedding set"/>
            <filter val="canvas mà địa chỉ PObox"/>
            <filter val="cc"/>
            <filter val="done - thiếu địa chỉ 2"/>
            <filter val="done, báo mer"/>
            <filter val="done, cancel"/>
            <filter val="Refunded"/>
            <filter val="thiếu địa chỉ 2 - 1 khách"/>
          </filters>
        </filterColumn>
      </autoFilter>
    </customSheetView>
    <customSheetView guid="{DD9D2FE0-DA0F-4A94-9D4E-3DDBCECE81E4}" filter="1" showAutoFilter="1">
      <pageMargins left="0.7" right="0.7" top="0.75" bottom="0.75" header="0.3" footer="0.3"/>
      <autoFilter ref="A2:AA712" xr:uid="{5E7D1497-61CF-4EDD-B872-6C24D726D8B8}">
        <filterColumn colId="0">
          <customFilters>
            <customFilter val="*linh*"/>
          </customFilters>
        </filterColumn>
        <filterColumn colId="2">
          <filters>
            <filter val="Merchize"/>
          </filters>
        </filterColumn>
        <sortState xmlns:xlrd2="http://schemas.microsoft.com/office/spreadsheetml/2017/richdata2" ref="A2:AA712">
          <sortCondition ref="E2:E712"/>
        </sortState>
      </autoFilter>
    </customSheetView>
    <customSheetView guid="{F99E84DA-8796-49CC-A0A8-6C4E0F518494}" filter="1" showAutoFilter="1">
      <pageMargins left="0.7" right="0.7" top="0.75" bottom="0.75" header="0.3" footer="0.3"/>
      <autoFilter ref="A2:AA712" xr:uid="{ED288F6C-FB81-47AD-B34A-D3415C449E08}">
        <filterColumn colId="0">
          <filters>
            <filter val="lg, dh"/>
            <filter val="lg, hoa"/>
            <filter val="lg, van"/>
            <filter val="lg, vinh"/>
          </filters>
        </filterColumn>
      </autoFilter>
    </customSheetView>
    <customSheetView guid="{4F2EF3CC-BEE5-4E7E-B637-1D368517EC02}" filter="1" showAutoFilter="1">
      <pageMargins left="0.7" right="0.7" top="0.75" bottom="0.75" header="0.3" footer="0.3"/>
      <autoFilter ref="A2:AA712" xr:uid="{F37D18F0-69B4-40A8-911F-57140D3CA3A9}">
        <filterColumn colId="2">
          <filters>
            <filter val="Merchize"/>
          </filters>
        </filterColumn>
      </autoFilter>
    </customSheetView>
    <customSheetView guid="{02EC9DF2-3E3A-4B42-A70B-A8080615A5FF}" filter="1" showAutoFilter="1">
      <pageMargins left="0.7" right="0.7" top="0.75" bottom="0.75" header="0.3" footer="0.3"/>
      <autoFilter ref="A2:AA712" xr:uid="{F8AB8138-4A08-41D8-84CF-D95BD7ACCEBB}">
        <filterColumn colId="0">
          <customFilters>
            <customFilter val="*linh*"/>
          </customFilters>
        </filterColumn>
      </autoFilter>
    </customSheetView>
    <customSheetView guid="{9AD7188D-4B45-42C8-B61F-7965E052BC6E}" filter="1" showAutoFilter="1">
      <pageMargins left="0.7" right="0.7" top="0.75" bottom="0.75" header="0.3" footer="0.3"/>
      <autoFilter ref="A2:AA712" xr:uid="{D51C386A-C067-41A7-BE0F-CC0886506325}">
        <filterColumn colId="0">
          <customFilters>
            <customFilter val="*dh*"/>
          </customFilters>
        </filterColumn>
      </autoFilter>
    </customSheetView>
    <customSheetView guid="{A64E35F9-95EF-4C8F-A800-F065779E0318}" filter="1" showAutoFilter="1">
      <pageMargins left="0.7" right="0.7" top="0.75" bottom="0.75" header="0.3" footer="0.3"/>
      <autoFilter ref="A2:AA712" xr:uid="{31C728D8-6D64-4386-8C51-36E19BB77631}">
        <filterColumn colId="0">
          <customFilters>
            <customFilter val="*DH*"/>
          </customFilters>
        </filterColumn>
        <filterColumn colId="2">
          <filters>
            <filter val="Merchize"/>
          </filters>
        </filterColumn>
        <filterColumn colId="3">
          <filters>
            <filter val="cancel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BBE93305-D5F3-4910-BB29-FD7800374A90}" filter="1" showAutoFilter="1">
      <pageMargins left="0.7" right="0.7" top="0.75" bottom="0.75" header="0.3" footer="0.3"/>
      <autoFilter ref="A2:AA712" xr:uid="{E734095D-46A5-460B-B643-8F1B423D1484}">
        <filterColumn colId="2">
          <filters>
            <filter val="Merchize"/>
          </filters>
        </filterColumn>
      </autoFilter>
    </customSheetView>
    <customSheetView guid="{EB9D5BC3-A508-4F8D-BA0A-9AD62CEF36B8}" filter="1" showAutoFilter="1">
      <pageMargins left="0.7" right="0.7" top="0.75" bottom="0.75" header="0.3" footer="0.3"/>
      <autoFilter ref="A2:AA712" xr:uid="{870CA017-4D1C-479D-95FD-D3845EFEBBCD}">
        <filterColumn colId="3">
          <filters>
            <filter val="cancel"/>
            <filter val="cancel bedding set"/>
            <filter val="canvas mà địa chỉ PObox"/>
            <filter val="cc"/>
            <filter val="cf địa chỉ"/>
            <filter val="delay, cancel"/>
            <filter val="done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4D61293C-CE51-4574-AA31-299418D88D02}" filter="1" showAutoFilter="1">
      <pageMargins left="0.7" right="0.7" top="0.75" bottom="0.75" header="0.3" footer="0.3"/>
      <autoFilter ref="A2:AA712" xr:uid="{7E5C5869-E51E-48CD-A329-8C20F39D2F2F}">
        <filterColumn colId="2">
          <filters>
            <filter val="Merchize"/>
          </filters>
        </filterColumn>
        <filterColumn colId="3">
          <filters>
            <filter val="cancel bedding set"/>
            <filter val="canvas mà địa chỉ PObox"/>
            <filter val="cc"/>
            <filter val="delay, cancel"/>
            <filter val="doi sang size 32, cancel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3E04ADF9-E35C-4A3C-9040-FC1C727D32CB}" filter="1" showAutoFilter="1">
      <pageMargins left="0.7" right="0.7" top="0.75" bottom="0.75" header="0.3" footer="0.3"/>
      <autoFilter ref="A2:AA712" xr:uid="{9202B8D8-C780-4BEA-9462-F4F17D2DD8CE}">
        <filterColumn colId="2">
          <filters>
            <filter val="Merchize"/>
          </filters>
        </filterColumn>
        <filterColumn colId="3">
          <filters>
            <filter val="cancel bedding set"/>
            <filter val="canvas mà địa chỉ PObox"/>
            <filter val="cc"/>
            <filter val="delay, cancel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6F555B2A-815F-44E2-8C23-475290AEAF7F}" filter="1" showAutoFilter="1">
      <pageMargins left="0.7" right="0.7" top="0.75" bottom="0.75" header="0.3" footer="0.3"/>
      <autoFilter ref="A2:AA712" xr:uid="{6A2A5F67-1CCA-4D96-A78B-C1E7C8B8397C}">
        <filterColumn colId="0">
          <customFilters>
            <customFilter val="*vinh*"/>
          </customFilters>
        </filterColumn>
        <filterColumn colId="2">
          <filters>
            <filter val="Merchize"/>
          </filters>
        </filterColumn>
      </autoFilter>
    </customSheetView>
    <customSheetView guid="{C29C0EAE-E5B1-4D85-A5C5-1D11F3612BD1}" filter="1" showAutoFilter="1">
      <pageMargins left="0.7" right="0.7" top="0.75" bottom="0.75" header="0.3" footer="0.3"/>
      <autoFilter ref="A2:AA712" xr:uid="{6FEF5502-13F6-4B7D-A9B7-FF011F0CD5EC}">
        <filterColumn colId="2">
          <filters>
            <filter val="Merchize"/>
          </filters>
        </filterColumn>
        <filterColumn colId="3">
          <filters>
            <filter val="cancel bedding set"/>
            <filter val="canvas mà địa chỉ PObox"/>
            <filter val="cc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79A26A3F-A525-4E2F-BADA-7467724D6402}" filter="1" showAutoFilter="1">
      <pageMargins left="0.7" right="0.7" top="0.75" bottom="0.75" header="0.3" footer="0.3"/>
      <autoFilter ref="A2:AA712" xr:uid="{4970632F-A2B4-4273-89CA-68F51E2D1D76}"/>
    </customSheetView>
    <customSheetView guid="{C6837C82-4F6F-4B2C-BC92-6E639AE72F6F}" filter="1" showAutoFilter="1">
      <pageMargins left="0.7" right="0.7" top="0.75" bottom="0.75" header="0.3" footer="0.3"/>
      <autoFilter ref="A2:AA712" xr:uid="{F0B6D353-5452-45C6-9F12-38D10A451F35}">
        <filterColumn colId="0">
          <customFilters>
            <customFilter val="*van*"/>
          </customFilters>
        </filterColumn>
        <filterColumn colId="2">
          <filters>
            <filter val="Merchize"/>
          </filters>
        </filterColumn>
      </autoFilter>
    </customSheetView>
    <customSheetView guid="{9018A122-3A24-4219-BA5B-DF049D3F4760}" filter="1" showAutoFilter="1">
      <pageMargins left="0.7" right="0.7" top="0.75" bottom="0.75" header="0.3" footer="0.3"/>
      <autoFilter ref="A2:AA712" xr:uid="{3E0E09FD-07C0-4844-8FB9-12C133893C04}">
        <filterColumn colId="0">
          <customFilters>
            <customFilter val="*DH*"/>
          </customFilters>
        </filterColumn>
        <filterColumn colId="2">
          <filters>
            <filter val="Merchize"/>
          </filters>
        </filterColumn>
        <filterColumn colId="3">
          <filters>
            <filter val="cancel"/>
            <filter val="cancel bedding set"/>
            <filter val="canvas mà địa chỉ PObox"/>
            <filter val="cc"/>
            <filter val="cf địa chỉ"/>
            <filter val="delay, cancel"/>
            <filter val="doi sang size 32, cancel"/>
            <filter val="done - thiếu địa chỉ 2"/>
            <filter val="done csv"/>
            <filter val="done, báo mer"/>
            <filter val="done, báo mer rồi"/>
            <filter val="done, cancel"/>
            <filter val="Refunded"/>
            <filter val="thiếu địa chỉ 2 - 1 khách"/>
          </filters>
        </filterColumn>
      </autoFilter>
    </customSheetView>
    <customSheetView guid="{6F97009C-A56E-4DAB-9664-B5B39A6E233F}" filter="1" showAutoFilter="1">
      <pageMargins left="0.7" right="0.7" top="0.75" bottom="0.75" header="0.3" footer="0.3"/>
      <autoFilter ref="A2:Y2" xr:uid="{46A2B999-1D1C-402B-8E10-02D2DA465FF8}">
        <filterColumn colId="0">
          <customFilters>
            <customFilter val="*linh*"/>
          </customFilters>
        </filterColumn>
      </autoFilter>
    </customSheetView>
    <customSheetView guid="{E558F453-64E6-462A-AD07-26F424FEAF6A}" filter="1" showAutoFilter="1">
      <pageMargins left="0.7" right="0.7" top="0.75" bottom="0.75" header="0.3" footer="0.3"/>
      <autoFilter ref="A2:Y2" xr:uid="{EB243670-D8C2-402A-94E1-409E8C17FF32}"/>
    </customSheetView>
    <customSheetView guid="{D189EB14-0E91-4559-9EBC-AD460D0AF098}" filter="1" showAutoFilter="1">
      <pageMargins left="0.7" right="0.7" top="0.75" bottom="0.75" header="0.3" footer="0.3"/>
      <autoFilter ref="A2:Y2" xr:uid="{F10A7EF0-F139-4BDF-831D-A4ACD5157F1D}"/>
    </customSheetView>
    <customSheetView guid="{0482EBD7-7467-4832-9FF3-2FE0D657C2E1}" filter="1" showAutoFilter="1">
      <pageMargins left="0.7" right="0.7" top="0.75" bottom="0.75" header="0.3" footer="0.3"/>
      <autoFilter ref="A2:Y2" xr:uid="{B983BAFA-1B54-463A-9C52-647C6B4225D6}">
        <filterColumn colId="0">
          <customFilters>
            <customFilter val="*DH*"/>
          </customFilters>
        </filterColumn>
      </autoFilter>
    </customSheetView>
    <customSheetView guid="{694BA8C6-5769-49DA-824E-1375BC7F8455}" filter="1" showAutoFilter="1">
      <pageMargins left="0.7" right="0.7" top="0.75" bottom="0.75" header="0.3" footer="0.3"/>
      <autoFilter ref="A2:Y2" xr:uid="{C9859C0C-E1B0-43A8-B754-26D071906DED}"/>
    </customSheetView>
    <customSheetView guid="{178C3778-649E-41CD-84BB-8D5A7981F347}" filter="1" showAutoFilter="1">
      <pageMargins left="0.7" right="0.7" top="0.75" bottom="0.75" header="0.3" footer="0.3"/>
      <autoFilter ref="A2:Y2" xr:uid="{39FFA3CB-47EC-4E1C-B109-1D40D9768F26}"/>
    </customSheetView>
    <customSheetView guid="{2CCF5CB1-EE16-48EF-B09B-583BF848E1BC}" filter="1" showAutoFilter="1">
      <pageMargins left="0.7" right="0.7" top="0.75" bottom="0.75" header="0.3" footer="0.3"/>
      <autoFilter ref="A2:Y2" xr:uid="{4832763F-2135-40F5-B6BB-C485EB5B120F}"/>
    </customSheetView>
    <customSheetView guid="{BEC55D09-BABD-4503-8A49-A454ED7A5D93}" filter="1" showAutoFilter="1">
      <pageMargins left="0.7" right="0.7" top="0.75" bottom="0.75" header="0.3" footer="0.3"/>
      <autoFilter ref="A2:Y2" xr:uid="{99EAEACF-CF40-4CD7-A942-D550CDA873DD}"/>
    </customSheetView>
    <customSheetView guid="{C0D71719-FF11-4300-936F-0A6EFE49CB96}" filter="1" showAutoFilter="1">
      <pageMargins left="0.7" right="0.7" top="0.75" bottom="0.75" header="0.3" footer="0.3"/>
      <autoFilter ref="A2:Y2" xr:uid="{5ED012D8-D1CD-44FA-8810-BCFFE964B9CB}"/>
    </customSheetView>
    <customSheetView guid="{68722D25-4332-4DDD-A3CB-A99A6A67A7AE}" filter="1" showAutoFilter="1">
      <pageMargins left="0.7" right="0.7" top="0.75" bottom="0.75" header="0.3" footer="0.3"/>
      <autoFilter ref="A2:Y2" xr:uid="{E4BE0CE4-7FA2-48DF-A2BB-8273A1DBF364}">
        <filterColumn colId="0">
          <customFilters>
            <customFilter val="*DH*"/>
          </customFilters>
        </filterColumn>
      </autoFilter>
    </customSheetView>
    <customSheetView guid="{1A05B01B-0818-411B-B2C3-878911116D78}" filter="1" showAutoFilter="1">
      <pageMargins left="0.7" right="0.7" top="0.75" bottom="0.75" header="0.3" footer="0.3"/>
      <autoFilter ref="A2:Y2" xr:uid="{7A19624A-5BAD-4E29-A104-28F9A4DEEACD}"/>
    </customSheetView>
    <customSheetView guid="{08DE217E-B4A2-41ED-8FBA-356099666124}" filter="1" showAutoFilter="1">
      <pageMargins left="0.7" right="0.7" top="0.75" bottom="0.75" header="0.3" footer="0.3"/>
      <autoFilter ref="A2:Y2" xr:uid="{5FFE0BB3-F294-4ACC-BC65-BC4AEECCC692}"/>
    </customSheetView>
    <customSheetView guid="{61ED9113-3049-4041-818B-4FEE5535F758}" filter="1" showAutoFilter="1">
      <pageMargins left="0.7" right="0.7" top="0.75" bottom="0.75" header="0.3" footer="0.3"/>
      <autoFilter ref="A2:Y2" xr:uid="{6D7FFDC2-7BFB-4F08-BCC7-188D78ADCA8D}"/>
    </customSheetView>
    <customSheetView guid="{76C78192-D9D1-4EFE-A6FB-47595E080325}" filter="1" showAutoFilter="1">
      <pageMargins left="0.7" right="0.7" top="0.75" bottom="0.75" header="0.3" footer="0.3"/>
      <autoFilter ref="A2:Y2" xr:uid="{787F2548-CCA1-4D90-93FC-CD2DCCFC04E2}"/>
    </customSheetView>
    <customSheetView guid="{A05E2CE3-9194-4019-A0A3-5D9C0D71B6EB}" filter="1" showAutoFilter="1">
      <pageMargins left="0.7" right="0.7" top="0.75" bottom="0.75" header="0.3" footer="0.3"/>
      <autoFilter ref="A2:Y2" xr:uid="{143AE24E-9B54-4F1D-9F31-303062C47EF7}"/>
    </customSheetView>
    <customSheetView guid="{A6420E26-6B34-4CAB-9DC3-B3F5F6B15911}" filter="1" showAutoFilter="1">
      <pageMargins left="0.7" right="0.7" top="0.75" bottom="0.75" header="0.3" footer="0.3"/>
      <autoFilter ref="A2:Y2" xr:uid="{E3BD697A-ADBC-4410-8336-E3218ADFA9B4}"/>
    </customSheetView>
    <customSheetView guid="{DB79CFC1-677F-4A0A-BEB0-D882062123F6}" filter="1" showAutoFilter="1">
      <pageMargins left="0.7" right="0.7" top="0.75" bottom="0.75" header="0.3" footer="0.3"/>
      <autoFilter ref="A2:Y2" xr:uid="{439EFCE5-8441-47AC-ACAD-F289E67CBD3E}"/>
    </customSheetView>
    <customSheetView guid="{ABCB56BD-7CB3-4127-AE98-BC6E3626CBE6}" filter="1" showAutoFilter="1">
      <pageMargins left="0.7" right="0.7" top="0.75" bottom="0.75" header="0.3" footer="0.3"/>
      <autoFilter ref="A2:Y2" xr:uid="{1BA409D6-4B9A-4AEC-B76F-D2BFA58198CD}"/>
    </customSheetView>
    <customSheetView guid="{9C400ABF-FF91-40F2-B784-405228AE80AF}" filter="1" showAutoFilter="1">
      <pageMargins left="0.7" right="0.7" top="0.75" bottom="0.75" header="0.3" footer="0.3"/>
      <autoFilter ref="A2:Y2" xr:uid="{F7601477-9335-4107-A9CF-FBFEA750D022}"/>
    </customSheetView>
    <customSheetView guid="{B0BF0B93-CD13-4146-95EC-19FE7E6A7451}" filter="1" showAutoFilter="1">
      <pageMargins left="0.7" right="0.7" top="0.75" bottom="0.75" header="0.3" footer="0.3"/>
      <autoFilter ref="A2:Y2" xr:uid="{1CA1B8BB-0F0A-46B2-B4A1-43263E3F493D}"/>
    </customSheetView>
    <customSheetView guid="{0CA9569E-A5CD-41C8-BDB6-4C727F0168B1}" filter="1" showAutoFilter="1">
      <pageMargins left="0.7" right="0.7" top="0.75" bottom="0.75" header="0.3" footer="0.3"/>
      <autoFilter ref="A2:Y2" xr:uid="{07E04BE0-1CB1-4C38-A304-2E64D50D5C4C}">
        <filterColumn colId="0">
          <customFilters>
            <customFilter val="*dh*"/>
          </customFilters>
        </filterColumn>
      </autoFilter>
    </customSheetView>
    <customSheetView guid="{038EE604-D0F8-4053-8ED7-AF3EA00DE245}" filter="1" showAutoFilter="1">
      <pageMargins left="0.7" right="0.7" top="0.75" bottom="0.75" header="0.3" footer="0.3"/>
      <autoFilter ref="A2:Y2" xr:uid="{C42F882B-622A-461A-9A50-87C47214FE93}"/>
    </customSheetView>
    <customSheetView guid="{FB0E9E33-31D6-4DDE-A911-BDE00A431144}" filter="1" showAutoFilter="1">
      <pageMargins left="0.7" right="0.7" top="0.75" bottom="0.75" header="0.3" footer="0.3"/>
      <autoFilter ref="A2:Y2" xr:uid="{34EDEB66-32E9-46CC-8E19-B7C7E80F57B1}"/>
    </customSheetView>
    <customSheetView guid="{BD151E05-FF5A-4DC0-97E6-A424C5E4A2A7}" filter="1" showAutoFilter="1">
      <pageMargins left="0.7" right="0.7" top="0.75" bottom="0.75" header="0.3" footer="0.3"/>
      <autoFilter ref="A2:Y2" xr:uid="{25B47A2B-4F4F-4398-A204-2DE05943D6D9}">
        <filterColumn colId="0">
          <customFilters>
            <customFilter val="*van*"/>
          </customFilters>
        </filterColumn>
      </autoFilter>
    </customSheetView>
    <customSheetView guid="{4898E79E-CCDA-41DA-9B11-E6CD53130ECE}" filter="1" showAutoFilter="1">
      <pageMargins left="0.7" right="0.7" top="0.75" bottom="0.75" header="0.3" footer="0.3"/>
      <autoFilter ref="A2:Y2" xr:uid="{17501643-B8E1-4D03-8166-D0211EF8F575}"/>
    </customSheetView>
    <customSheetView guid="{3B1076F8-55C9-413A-A107-273D04C2EF5C}" filter="1" showAutoFilter="1">
      <pageMargins left="0.7" right="0.7" top="0.75" bottom="0.75" header="0.3" footer="0.3"/>
      <autoFilter ref="A2:Y2" xr:uid="{B406B79E-A7FE-46EF-831A-A5E46979C969}"/>
    </customSheetView>
    <customSheetView guid="{142D16C3-DE6E-46EE-A628-6B5C88EF1322}" filter="1" showAutoFilter="1">
      <pageMargins left="0.7" right="0.7" top="0.75" bottom="0.75" header="0.3" footer="0.3"/>
      <autoFilter ref="A2:Y2" xr:uid="{94BE587A-964F-4388-A2BF-F64AAEEFC1E9}">
        <sortState xmlns:xlrd2="http://schemas.microsoft.com/office/spreadsheetml/2017/richdata2" ref="A2:Y2">
          <sortCondition descending="1" sortBy="cellColor" ref="D2" dxfId="0"/>
        </sortState>
      </autoFilter>
    </customSheetView>
    <customSheetView guid="{C56AE436-1A78-4752-B446-A1BE5BABED48}" filter="1" showAutoFilter="1">
      <pageMargins left="0.7" right="0.7" top="0.75" bottom="0.75" header="0.3" footer="0.3"/>
      <autoFilter ref="A2:Y2" xr:uid="{55BA0C92-F645-439D-B7EA-348FA03AFB6E}"/>
    </customSheetView>
    <customSheetView guid="{4F36B80F-73F9-4D68-BC7D-665FBBEAE81D}" filter="1" showAutoFilter="1">
      <pageMargins left="0.7" right="0.7" top="0.75" bottom="0.75" header="0.3" footer="0.3"/>
      <autoFilter ref="A2:Y2" xr:uid="{B083F59D-88BE-40A1-AEB5-43F27F2F8326}">
        <filterColumn colId="0">
          <customFilters>
            <customFilter val="*linh*"/>
          </customFilters>
        </filterColumn>
      </autoFilter>
    </customSheetView>
    <customSheetView guid="{5C5C1D54-FAF9-41ED-A16C-DB5B9EDFAAAF}" filter="1" showAutoFilter="1">
      <pageMargins left="0.7" right="0.7" top="0.75" bottom="0.75" header="0.3" footer="0.3"/>
      <autoFilter ref="A2:Y2" xr:uid="{71BBE042-ACD1-47C5-914A-2190EC38F262}">
        <filterColumn colId="0">
          <customFilters>
            <customFilter val="*DH*"/>
          </customFilters>
        </filterColumn>
      </autoFilter>
    </customSheetView>
    <customSheetView guid="{0A94C395-10FB-41DE-BF24-153A6D64E2C1}" filter="1" showAutoFilter="1">
      <pageMargins left="0.7" right="0.7" top="0.75" bottom="0.75" header="0.3" footer="0.3"/>
      <autoFilter ref="A2:Y2" xr:uid="{8DBA126B-187E-4F70-8F6D-1B24752DDEAD}"/>
    </customSheetView>
    <customSheetView guid="{914E1963-80B0-4089-9973-2497D6BFDD15}" filter="1" showAutoFilter="1">
      <pageMargins left="0.7" right="0.7" top="0.75" bottom="0.75" header="0.3" footer="0.3"/>
      <autoFilter ref="A2:Y2" xr:uid="{3CF84AA2-541A-4224-A01A-882045BCF713}">
        <filterColumn colId="0">
          <customFilters>
            <customFilter val="*van*"/>
          </customFilters>
        </filterColumn>
      </autoFilter>
    </customSheetView>
    <customSheetView guid="{0C65EE8C-BC34-4605-9274-E7EC21864F38}" filter="1" showAutoFilter="1">
      <pageMargins left="0.7" right="0.7" top="0.75" bottom="0.75" header="0.3" footer="0.3"/>
      <autoFilter ref="A2:Y2" xr:uid="{229F2457-1A69-4E4A-9566-017D975D3E3E}">
        <filterColumn colId="0">
          <customFilters>
            <customFilter val="*vinh*"/>
          </customFilters>
        </filterColumn>
      </autoFilter>
    </customSheetView>
    <customSheetView guid="{DD59C2E3-9DA4-48BF-AD30-0B36D823F792}" filter="1" showAutoFilter="1">
      <pageMargins left="0.7" right="0.7" top="0.75" bottom="0.75" header="0.3" footer="0.3"/>
      <autoFilter ref="A2:Y2" xr:uid="{5AEAD525-476C-4D60-9A8D-F71B7A60F2B9}">
        <filterColumn colId="0">
          <customFilters>
            <customFilter val="*linh*"/>
          </customFilters>
        </filterColumn>
      </autoFilter>
    </customSheetView>
    <customSheetView guid="{69B1427F-A054-4983-875B-DC1C88902074}" filter="1" showAutoFilter="1">
      <pageMargins left="0.7" right="0.7" top="0.75" bottom="0.75" header="0.3" footer="0.3"/>
      <autoFilter ref="A2:Y2" xr:uid="{18D8D186-B57F-4A8F-B946-E7F3680B010D}"/>
    </customSheetView>
    <customSheetView guid="{B2034F1A-82A8-4BD7-89A6-CF64BCAD46DE}" filter="1" showAutoFilter="1">
      <pageMargins left="0.7" right="0.7" top="0.75" bottom="0.75" header="0.3" footer="0.3"/>
      <autoFilter ref="A2:Y2" xr:uid="{E8543393-1782-4329-A803-FE4548D01297}"/>
    </customSheetView>
    <customSheetView guid="{AB9792B7-0ABD-41DA-A682-0884F34DC76B}" filter="1" showAutoFilter="1">
      <pageMargins left="0.7" right="0.7" top="0.75" bottom="0.75" header="0.3" footer="0.3"/>
      <autoFilter ref="A2:Y2" xr:uid="{68BD7175-2E8C-4F63-BFA6-7A76289D1D9C}">
        <filterColumn colId="0">
          <customFilters>
            <customFilter val="*vinh*"/>
          </customFilters>
        </filterColumn>
      </autoFilter>
    </customSheetView>
    <customSheetView guid="{C4DCCB39-F9C9-4956-B676-319EA168DE95}" filter="1" showAutoFilter="1">
      <pageMargins left="0.7" right="0.7" top="0.75" bottom="0.75" header="0.3" footer="0.3"/>
      <autoFilter ref="A2:Y2" xr:uid="{85D96212-9C9A-4543-952D-014BAD57B5AB}"/>
    </customSheetView>
    <customSheetView guid="{8E64031B-6F17-48E6-B3FD-FF838891670A}" filter="1" showAutoFilter="1">
      <pageMargins left="0.7" right="0.7" top="0.75" bottom="0.75" header="0.3" footer="0.3"/>
      <autoFilter ref="A2:Y2" xr:uid="{52B48466-3FB9-4FBB-9631-9DE70AF9AB9F}"/>
    </customSheetView>
    <customSheetView guid="{CA150955-4E5E-4F4D-BC07-C8DE24EE4938}" filter="1" showAutoFilter="1">
      <pageMargins left="0.7" right="0.7" top="0.75" bottom="0.75" header="0.3" footer="0.3"/>
      <autoFilter ref="A2:Y2" xr:uid="{DCFD1E85-FBF4-450F-8FBE-694C550571F5}">
        <filterColumn colId="0">
          <customFilters>
            <customFilter val="*van*"/>
          </customFilters>
        </filterColumn>
      </autoFilter>
    </customSheetView>
    <customSheetView guid="{7E8EA4A9-1A6C-4783-AD35-D3B91F5079BA}" filter="1" showAutoFilter="1">
      <pageMargins left="0.7" right="0.7" top="0.75" bottom="0.75" header="0.3" footer="0.3"/>
      <autoFilter ref="A2:Y2" xr:uid="{943C496D-8040-4FD9-9CCB-86EE3E843B95}">
        <filterColumn colId="0">
          <customFilters>
            <customFilter val="*linh*"/>
          </customFilters>
        </filterColumn>
      </autoFilter>
    </customSheetView>
    <customSheetView guid="{0D246741-086A-49D5-82CE-8E9C509C280A}" filter="1" showAutoFilter="1">
      <pageMargins left="0.7" right="0.7" top="0.75" bottom="0.75" header="0.3" footer="0.3"/>
      <autoFilter ref="A2:Y2" xr:uid="{CCCEA665-4790-4100-AD01-A20ACED2B9F4}"/>
    </customSheetView>
    <customSheetView guid="{85ED28CA-6BE6-471E-B0D0-BD8E0D0AC29E}" filter="1" showAutoFilter="1">
      <pageMargins left="0.7" right="0.7" top="0.75" bottom="0.75" header="0.3" footer="0.3"/>
      <autoFilter ref="A2:Y2" xr:uid="{4576F19A-D490-4D27-89E8-C7A0EF704A6E}"/>
    </customSheetView>
    <customSheetView guid="{E0B0EA3B-7135-4663-829D-EB492AF338E1}" filter="1" showAutoFilter="1">
      <pageMargins left="0.7" right="0.7" top="0.75" bottom="0.75" header="0.3" footer="0.3"/>
      <autoFilter ref="A2:Y2" xr:uid="{8CE0C819-2393-4B46-8235-CC8F4BCB344B}"/>
    </customSheetView>
    <customSheetView guid="{31B22E49-8B4D-4432-84BC-B3B1D603975A}" filter="1" showAutoFilter="1">
      <pageMargins left="0.7" right="0.7" top="0.75" bottom="0.75" header="0.3" footer="0.3"/>
      <autoFilter ref="A2:Y2" xr:uid="{5425A8D3-3C16-4B52-BC54-97B9FA68EAD8}"/>
    </customSheetView>
    <customSheetView guid="{58A42B1C-0620-4426-941A-7B98FBBF1101}" filter="1" showAutoFilter="1">
      <pageMargins left="0.7" right="0.7" top="0.75" bottom="0.75" header="0.3" footer="0.3"/>
      <autoFilter ref="A2:Y2" xr:uid="{F7197BE7-1CD0-4E9B-93B0-A67F2098F23E}"/>
    </customSheetView>
    <customSheetView guid="{A889F8AF-60E4-4C44-9082-34ABB39A2343}" filter="1" showAutoFilter="1">
      <pageMargins left="0.7" right="0.7" top="0.75" bottom="0.75" header="0.3" footer="0.3"/>
      <autoFilter ref="A2:Y2" xr:uid="{91983AB4-FB0D-464A-A7B2-D57AC3CBD063}"/>
    </customSheetView>
    <customSheetView guid="{729C0DA0-15C6-4C8C-81F4-410044AC628F}" filter="1" showAutoFilter="1">
      <pageMargins left="0.7" right="0.7" top="0.75" bottom="0.75" header="0.3" footer="0.3"/>
      <autoFilter ref="A2:Y2" xr:uid="{CD82EA1A-F792-49EE-B98F-CBEBAD38CD98}"/>
    </customSheetView>
    <customSheetView guid="{8E1CA09D-E324-4052-B14A-7FC7576FD573}" filter="1" showAutoFilter="1">
      <pageMargins left="0.7" right="0.7" top="0.75" bottom="0.75" header="0.3" footer="0.3"/>
      <autoFilter ref="A2:Y2" xr:uid="{EBD6D439-0853-4F64-9807-CF3C0616F4A4}"/>
    </customSheetView>
    <customSheetView guid="{A0B360F7-169F-4B27-AA4C-C5248AEB34D3}" filter="1" showAutoFilter="1">
      <pageMargins left="0.7" right="0.7" top="0.75" bottom="0.75" header="0.3" footer="0.3"/>
      <autoFilter ref="A2:Y2" xr:uid="{1118EA7B-AC40-4340-BDC2-6611FA194467}">
        <filterColumn colId="0">
          <customFilters>
            <customFilter val="*van*"/>
          </customFilters>
        </filterColumn>
      </autoFilter>
    </customSheetView>
    <customSheetView guid="{BDFBBEA6-D4EA-4AE3-B8E1-B445A59560D6}" filter="1" showAutoFilter="1">
      <pageMargins left="0.7" right="0.7" top="0.75" bottom="0.75" header="0.3" footer="0.3"/>
      <autoFilter ref="A2:Y2" xr:uid="{0845F8FA-9016-4D8C-B4F2-7D0056DE7EC0}"/>
    </customSheetView>
    <customSheetView guid="{EE0D89A4-AA82-4C74-A6B6-63E322AF494C}" filter="1" showAutoFilter="1">
      <pageMargins left="0.7" right="0.7" top="0.75" bottom="0.75" header="0.3" footer="0.3"/>
      <autoFilter ref="A2:Y2" xr:uid="{2B9A2672-65D5-496A-B393-45552CD4B8B6}"/>
    </customSheetView>
    <customSheetView guid="{7EE61525-7D86-4ADA-9A1F-726FA9675E61}" filter="1" showAutoFilter="1">
      <pageMargins left="0.7" right="0.7" top="0.75" bottom="0.75" header="0.3" footer="0.3"/>
      <autoFilter ref="A2:Y2" xr:uid="{AC9468AF-F1E8-4FDD-BAC1-D636227950FF}">
        <filterColumn colId="0">
          <customFilters>
            <customFilter val="*van*"/>
          </customFilters>
        </filterColumn>
      </autoFilter>
    </customSheetView>
    <customSheetView guid="{63AD3501-7431-4A68-BB17-30FE123DB16B}" filter="1" showAutoFilter="1">
      <pageMargins left="0.7" right="0.7" top="0.75" bottom="0.75" header="0.3" footer="0.3"/>
      <autoFilter ref="A2:Y2" xr:uid="{20C071AC-06FD-4093-AEE8-161ADFACB5BE}"/>
    </customSheetView>
    <customSheetView guid="{AA0950A5-1D56-4B49-A1D3-41FF1079DE07}" filter="1" showAutoFilter="1">
      <pageMargins left="0.7" right="0.7" top="0.75" bottom="0.75" header="0.3" footer="0.3"/>
      <autoFilter ref="A2:Y2" xr:uid="{4E3F4659-F46D-44D5-9DD2-12E5E179595C}"/>
    </customSheetView>
    <customSheetView guid="{C4FBF411-B9A8-46A1-B693-C0B41C0124B6}" filter="1" showAutoFilter="1">
      <pageMargins left="0.7" right="0.7" top="0.75" bottom="0.75" header="0.3" footer="0.3"/>
      <autoFilter ref="A2:Y2" xr:uid="{95A0D09F-EF27-4944-9CC9-25C06901F53E}">
        <filterColumn colId="8">
          <customFilters>
            <customFilter val="*joggers*"/>
          </customFilters>
        </filterColumn>
      </autoFilter>
    </customSheetView>
    <customSheetView guid="{D746DEB8-D0C1-4A63-B377-658A5FA513CA}" filter="1" showAutoFilter="1">
      <pageMargins left="0.7" right="0.7" top="0.75" bottom="0.75" header="0.3" footer="0.3"/>
      <autoFilter ref="A2:Y2" xr:uid="{FB7947D7-EB8D-493A-A144-2DA6E78E92D5}"/>
    </customSheetView>
    <customSheetView guid="{589A642B-200C-44FA-A5E0-601114846918}" filter="1" showAutoFilter="1">
      <pageMargins left="0.7" right="0.7" top="0.75" bottom="0.75" header="0.3" footer="0.3"/>
      <autoFilter ref="A2:Y2" xr:uid="{8FA50764-6207-44B2-993D-A5D8E2F87977}">
        <filterColumn colId="0">
          <customFilters>
            <customFilter val="*linh*"/>
          </customFilters>
        </filterColumn>
      </autoFilter>
    </customSheetView>
    <customSheetView guid="{A1AC52F0-9B12-4C4C-9258-1EEF3E0D8A5D}" filter="1" showAutoFilter="1">
      <pageMargins left="0.7" right="0.7" top="0.75" bottom="0.75" header="0.3" footer="0.3"/>
      <autoFilter ref="A2:Y2" xr:uid="{C00DB19E-2906-4AF5-AE18-D449AAE59853}"/>
    </customSheetView>
    <customSheetView guid="{1523E0B0-E55B-425A-93F1-E922EEA0CB87}" filter="1" showAutoFilter="1">
      <pageMargins left="0.7" right="0.7" top="0.75" bottom="0.75" header="0.3" footer="0.3"/>
      <autoFilter ref="A2:Y2" xr:uid="{CA77E935-6FD0-4499-84EF-09D3FE91A778}"/>
    </customSheetView>
    <customSheetView guid="{1CD15D4C-6510-4476-856C-473224D4071E}" filter="1" showAutoFilter="1">
      <pageMargins left="0.7" right="0.7" top="0.75" bottom="0.75" header="0.3" footer="0.3"/>
      <autoFilter ref="A2:Y2" xr:uid="{5E9147A1-AE9E-48F2-BE49-9D3831DEB23A}">
        <filterColumn colId="0">
          <customFilters>
            <customFilter val="*linh*"/>
          </customFilters>
        </filterColumn>
      </autoFilter>
    </customSheetView>
    <customSheetView guid="{D3AF4015-D96A-450D-A53E-DC963C19C4D0}" filter="1" showAutoFilter="1">
      <pageMargins left="0.7" right="0.7" top="0.75" bottom="0.75" header="0.3" footer="0.3"/>
      <autoFilter ref="A2:Y2" xr:uid="{E37769E0-64D0-43F9-A38A-46F380E459B2}"/>
    </customSheetView>
    <customSheetView guid="{06FFAC2D-749B-4C7D-BE61-DDE0A4E800B6}" filter="1" showAutoFilter="1">
      <pageMargins left="0.7" right="0.7" top="0.75" bottom="0.75" header="0.3" footer="0.3"/>
      <autoFilter ref="A2:Y2" xr:uid="{05942071-7FB4-444D-8399-696444669014}"/>
    </customSheetView>
    <customSheetView guid="{ADF84BAB-7C2D-4047-829E-A604132B03B3}" filter="1" showAutoFilter="1">
      <pageMargins left="0.7" right="0.7" top="0.75" bottom="0.75" header="0.3" footer="0.3"/>
      <autoFilter ref="A2:Y2" xr:uid="{F99C9C41-7A58-4C89-A46B-D37B6ADC3248}"/>
    </customSheetView>
    <customSheetView guid="{105060DA-A580-4F44-B78B-06E50A7DAAE6}" filter="1" showAutoFilter="1">
      <pageMargins left="0.7" right="0.7" top="0.75" bottom="0.75" header="0.3" footer="0.3"/>
      <autoFilter ref="A2:Y2" xr:uid="{BB095BC1-CED3-4212-9360-DA6AB2C53D82}"/>
    </customSheetView>
    <customSheetView guid="{C04D4003-B580-4067-9D23-9678A56FAFEC}" filter="1" showAutoFilter="1">
      <pageMargins left="0.7" right="0.7" top="0.75" bottom="0.75" header="0.3" footer="0.3"/>
      <autoFilter ref="A2:Y2" xr:uid="{7D75E326-FF20-480F-9DEB-F49772B7D5F2}"/>
    </customSheetView>
    <customSheetView guid="{CD74AEE1-A787-4970-BF4F-DA9B107665FD}" filter="1" showAutoFilter="1">
      <pageMargins left="0.7" right="0.7" top="0.75" bottom="0.75" header="0.3" footer="0.3"/>
      <autoFilter ref="A2:Y2" xr:uid="{6D26E484-F032-4805-9C7E-70B234A3F353}"/>
    </customSheetView>
    <customSheetView guid="{42BEC9B0-E1F4-4060-81B9-4974793337A4}" filter="1" showAutoFilter="1">
      <pageMargins left="0.7" right="0.7" top="0.75" bottom="0.75" header="0.3" footer="0.3"/>
      <autoFilter ref="A2:Y2" xr:uid="{BBDF9AAF-01C2-4190-A4EA-5FB21F929D48}"/>
    </customSheetView>
    <customSheetView guid="{FD7CE434-AD52-4367-AA2A-9676D3BB409C}" filter="1" showAutoFilter="1">
      <pageMargins left="0.7" right="0.7" top="0.75" bottom="0.75" header="0.3" footer="0.3"/>
      <autoFilter ref="A2:Y2" xr:uid="{CBCE749B-EAC9-4BAC-9618-87F057111D22}">
        <filterColumn colId="0">
          <customFilters>
            <customFilter val="*van*"/>
          </customFilters>
        </filterColumn>
      </autoFilter>
    </customSheetView>
    <customSheetView guid="{2C9973D0-98CB-40A0-9D33-A2C62BB13668}" filter="1" showAutoFilter="1">
      <pageMargins left="0.7" right="0.7" top="0.75" bottom="0.75" header="0.3" footer="0.3"/>
      <autoFilter ref="A2:Y2" xr:uid="{74A6AAD2-C334-42B6-9FD1-D487D48D95CA}">
        <filterColumn colId="0">
          <customFilters>
            <customFilter val="*hoa*"/>
          </customFilters>
        </filterColumn>
      </autoFilter>
    </customSheetView>
    <customSheetView guid="{0D7D8A23-D28A-4834-A9D4-F53EB4F021B2}" filter="1" showAutoFilter="1">
      <pageMargins left="0.7" right="0.7" top="0.75" bottom="0.75" header="0.3" footer="0.3"/>
      <autoFilter ref="A2:Y2" xr:uid="{6A21FC10-FB75-4C67-A44F-7E0988A5F6A4}"/>
    </customSheetView>
    <customSheetView guid="{64A3EC98-2444-4CE9-9FA0-F38DBBF577EC}" filter="1" showAutoFilter="1">
      <pageMargins left="0.7" right="0.7" top="0.75" bottom="0.75" header="0.3" footer="0.3"/>
      <autoFilter ref="A2:Y2" xr:uid="{7145E556-A72D-4755-AC1E-CF3B7BB6252C}"/>
    </customSheetView>
    <customSheetView guid="{28174882-4E7C-46D6-A3B6-825585DB2AA9}" filter="1" showAutoFilter="1">
      <pageMargins left="0.7" right="0.7" top="0.75" bottom="0.75" header="0.3" footer="0.3"/>
      <autoFilter ref="A2:Y2" xr:uid="{A95EE9E0-C344-4565-B4A0-C0B812A82979}"/>
    </customSheetView>
    <customSheetView guid="{95C6ABF5-C2B4-4476-B00F-2A26184FA2C5}" filter="1" showAutoFilter="1">
      <pageMargins left="0.7" right="0.7" top="0.75" bottom="0.75" header="0.3" footer="0.3"/>
      <autoFilter ref="A2:Y2" xr:uid="{17C4E176-030F-43E7-9882-1B030A606828}"/>
    </customSheetView>
    <customSheetView guid="{7B716EA3-2225-4779-AD4F-52FA8C8A4182}" filter="1" showAutoFilter="1">
      <pageMargins left="0.7" right="0.7" top="0.75" bottom="0.75" header="0.3" footer="0.3"/>
      <autoFilter ref="A2:Y2" xr:uid="{778E3220-A264-43C7-8E00-44B55ED16E83}">
        <filterColumn colId="0">
          <customFilters>
            <customFilter val="*van*"/>
          </customFilters>
        </filterColumn>
      </autoFilter>
    </customSheetView>
    <customSheetView guid="{CB6D8F0E-3541-4C97-8732-8376D1AD4D1E}" filter="1" showAutoFilter="1">
      <pageMargins left="0.7" right="0.7" top="0.75" bottom="0.75" header="0.3" footer="0.3"/>
      <autoFilter ref="A2:Y2" xr:uid="{A83B7249-C204-49EC-B9A0-8ECD96F9602A}"/>
    </customSheetView>
    <customSheetView guid="{A9D0553D-1A87-4539-B8E6-336A1312FCC7}" filter="1" showAutoFilter="1">
      <pageMargins left="0.7" right="0.7" top="0.75" bottom="0.75" header="0.3" footer="0.3"/>
      <autoFilter ref="A2:Y2" xr:uid="{5A1C9E14-4763-404D-B3D9-AC3F937B181C}">
        <filterColumn colId="7">
          <customFilters>
            <customFilter val="*leather*"/>
          </customFilters>
        </filterColumn>
      </autoFilter>
    </customSheetView>
    <customSheetView guid="{043D4B92-FEC0-4A09-9244-1F4D5A464F1C}" filter="1" showAutoFilter="1">
      <pageMargins left="0.7" right="0.7" top="0.75" bottom="0.75" header="0.3" footer="0.3"/>
      <autoFilter ref="A2:Y2" xr:uid="{457936A1-A84E-4A43-BC7E-8DC322E5C4FF}"/>
    </customSheetView>
    <customSheetView guid="{614F3360-A2BA-49F6-81D9-6730ECDDE2A3}" filter="1" showAutoFilter="1">
      <pageMargins left="0.7" right="0.7" top="0.75" bottom="0.75" header="0.3" footer="0.3"/>
      <autoFilter ref="A2:Y2" xr:uid="{1CBE6957-B433-4DBC-ACD2-CD905ECD31D0}">
        <filterColumn colId="0">
          <customFilters>
            <customFilter val="*vinh*"/>
          </customFilters>
        </filterColumn>
      </autoFilter>
    </customSheetView>
    <customSheetView guid="{7BDF4C52-EB14-48B1-900E-AD10F70F2521}" filter="1" showAutoFilter="1">
      <pageMargins left="0.7" right="0.7" top="0.75" bottom="0.75" header="0.3" footer="0.3"/>
      <autoFilter ref="A2:Y2" xr:uid="{3CCFE141-4F68-40E5-905A-94C5A03EE69A}"/>
    </customSheetView>
    <customSheetView guid="{4E08AF3E-A96D-488E-BCE4-BBAD16B990A9}" filter="1" showAutoFilter="1">
      <pageMargins left="0.7" right="0.7" top="0.75" bottom="0.75" header="0.3" footer="0.3"/>
      <autoFilter ref="A2:Y2" xr:uid="{D329F0E8-199B-4A67-A56B-328CA8C31DEC}"/>
    </customSheetView>
    <customSheetView guid="{1A3B07F7-FDE5-437D-9D9F-BA587FDCF1CB}" filter="1" showAutoFilter="1">
      <pageMargins left="0.7" right="0.7" top="0.75" bottom="0.75" header="0.3" footer="0.3"/>
      <autoFilter ref="A2:Y2" xr:uid="{C2A1FDF5-98F8-491D-AE8E-2C68A77B6A68}">
        <filterColumn colId="0">
          <customFilters>
            <customFilter val="*hoa*"/>
          </customFilters>
        </filterColumn>
      </autoFilter>
    </customSheetView>
    <customSheetView guid="{041B1D84-BC8A-43B3-913D-11744845C4C5}" filter="1" showAutoFilter="1">
      <pageMargins left="0.7" right="0.7" top="0.75" bottom="0.75" header="0.3" footer="0.3"/>
      <autoFilter ref="A2:Y2" xr:uid="{F99F249B-7167-4B28-B694-592FED9A7EDB}"/>
    </customSheetView>
    <customSheetView guid="{D407E56C-E3C7-4951-A3CA-22A2034DAF52}" filter="1" showAutoFilter="1">
      <pageMargins left="0.7" right="0.7" top="0.75" bottom="0.75" header="0.3" footer="0.3"/>
      <autoFilter ref="A2:Y2" xr:uid="{788204B6-2C20-4E80-8348-E3BA8F644D57}"/>
    </customSheetView>
    <customSheetView guid="{3C8F5E4B-E583-4EB4-B4B7-5180805088C4}" filter="1" showAutoFilter="1">
      <pageMargins left="0.7" right="0.7" top="0.75" bottom="0.75" header="0.3" footer="0.3"/>
      <autoFilter ref="A2:Y2" xr:uid="{A33BA2C6-A7E4-43F8-94B1-D1F9B9608274}"/>
    </customSheetView>
    <customSheetView guid="{E9DE385F-12CE-4712-9FE2-F993C096C3BA}" filter="1" showAutoFilter="1">
      <pageMargins left="0.7" right="0.7" top="0.75" bottom="0.75" header="0.3" footer="0.3"/>
      <autoFilter ref="A2:Y2" xr:uid="{6DECF8F0-7FE1-4925-9615-C0EA511821CC}">
        <filterColumn colId="0">
          <customFilters>
            <customFilter val="*vinh*"/>
          </customFilters>
        </filterColumn>
      </autoFilter>
    </customSheetView>
    <customSheetView guid="{A361E81E-15DD-41D0-8E4D-70870EB0F2D0}" filter="1" showAutoFilter="1">
      <pageMargins left="0.7" right="0.7" top="0.75" bottom="0.75" header="0.3" footer="0.3"/>
      <autoFilter ref="A2:Y2" xr:uid="{BF33E78A-D98C-4873-AFF5-DC3D22AFD4B6}"/>
    </customSheetView>
    <customSheetView guid="{5D30F505-302F-440C-915C-6E52C40F74DA}" filter="1" showAutoFilter="1">
      <pageMargins left="0.7" right="0.7" top="0.75" bottom="0.75" header="0.3" footer="0.3"/>
      <autoFilter ref="A2:Y2" xr:uid="{3146525D-D4E1-49E8-AF91-0302A6D06114}"/>
    </customSheetView>
    <customSheetView guid="{5D1557D6-CF71-4448-9896-C7A80E0001B2}" filter="1" showAutoFilter="1">
      <pageMargins left="0.7" right="0.7" top="0.75" bottom="0.75" header="0.3" footer="0.3"/>
      <autoFilter ref="A2:Y2" xr:uid="{D5ED3BA1-EC74-436F-A59A-EAD0D52713D0}"/>
    </customSheetView>
    <customSheetView guid="{1770EDA7-D59F-440C-9018-E87D73E2E38C}" filter="1" showAutoFilter="1">
      <pageMargins left="0.7" right="0.7" top="0.75" bottom="0.75" header="0.3" footer="0.3"/>
      <autoFilter ref="A2:Y2" xr:uid="{E1AD53A9-2B05-4A3F-A677-D6ED95AD8998}">
        <filterColumn colId="0">
          <customFilters>
            <customFilter val="*vinh*"/>
          </customFilters>
        </filterColumn>
      </autoFilter>
    </customSheetView>
    <customSheetView guid="{F20AB95E-7312-4A6D-95F3-F2AF29B86E7A}" filter="1" showAutoFilter="1">
      <pageMargins left="0.7" right="0.7" top="0.75" bottom="0.75" header="0.3" footer="0.3"/>
      <autoFilter ref="A2:Y2" xr:uid="{CF5C92D3-A63E-4D88-8FEF-AC04CE6FAA3B}"/>
    </customSheetView>
    <customSheetView guid="{E0D4AF82-791E-40BB-A1F9-D05A9C7E26E9}" filter="1" showAutoFilter="1">
      <pageMargins left="0.7" right="0.7" top="0.75" bottom="0.75" header="0.3" footer="0.3"/>
      <autoFilter ref="A2:Y2" xr:uid="{B9001B0F-A7F3-4F78-B895-145D6C0C4D8F}">
        <filterColumn colId="0">
          <customFilters>
            <customFilter val="*DH*"/>
          </customFilters>
        </filterColumn>
      </autoFilter>
    </customSheetView>
    <customSheetView guid="{D5E56055-3A58-4BFA-997E-4B77F055C23F}" filter="1" showAutoFilter="1">
      <pageMargins left="0.7" right="0.7" top="0.75" bottom="0.75" header="0.3" footer="0.3"/>
      <autoFilter ref="A2:Y2" xr:uid="{59F0FBF2-93EE-4263-9408-C23D4C7D3A5A}"/>
    </customSheetView>
    <customSheetView guid="{83FEDC91-5BF5-4813-BDF7-4C550EA06537}" filter="1" showAutoFilter="1">
      <pageMargins left="0.7" right="0.7" top="0.75" bottom="0.75" header="0.3" footer="0.3"/>
      <autoFilter ref="A2:Y2" xr:uid="{56FE3BCB-8EF2-4078-9870-4143ED23CD55}"/>
    </customSheetView>
    <customSheetView guid="{6C5B56A3-CFD9-4325-BC26-ED0AE4B1520C}" filter="1" showAutoFilter="1">
      <pageMargins left="0.7" right="0.7" top="0.75" bottom="0.75" header="0.3" footer="0.3"/>
      <autoFilter ref="A2:Y2" xr:uid="{EBCBF23C-0E88-4703-B348-7FD5CAAB9C5D}"/>
    </customSheetView>
    <customSheetView guid="{E2BBFE41-41DA-43EE-AD98-57D85D70070A}" filter="1" showAutoFilter="1">
      <pageMargins left="0.7" right="0.7" top="0.75" bottom="0.75" header="0.3" footer="0.3"/>
      <autoFilter ref="A2:Y2" xr:uid="{0E83A472-B8BB-48FA-BADC-C8106E47047B}"/>
    </customSheetView>
    <customSheetView guid="{D0B1A77B-04F1-4EDB-A76C-5FA855ABB384}" filter="1" showAutoFilter="1">
      <pageMargins left="0.7" right="0.7" top="0.75" bottom="0.75" header="0.3" footer="0.3"/>
      <autoFilter ref="A2:Y2" xr:uid="{607F7EC0-8A90-4FF9-AF23-368DA29CB77A}">
        <filterColumn colId="0">
          <customFilters>
            <customFilter val="*dh*"/>
          </customFilters>
        </filterColumn>
      </autoFilter>
    </customSheetView>
    <customSheetView guid="{7410D061-5D80-4A3E-9E48-6F4DD90B50A0}" filter="1" showAutoFilter="1">
      <pageMargins left="0.7" right="0.7" top="0.75" bottom="0.75" header="0.3" footer="0.3"/>
      <autoFilter ref="A2:Y2" xr:uid="{38F8936F-4AD7-42CF-A005-030CD66882E4}">
        <filterColumn colId="0">
          <customFilters>
            <customFilter val="*hoa*"/>
          </customFilters>
        </filterColumn>
      </autoFilter>
    </customSheetView>
    <customSheetView guid="{D22D4252-105A-431D-A5DA-F9BB3A3536F4}" filter="1" showAutoFilter="1">
      <pageMargins left="0.7" right="0.7" top="0.75" bottom="0.75" header="0.3" footer="0.3"/>
      <autoFilter ref="A2:Y2" xr:uid="{156A4F00-5C62-4351-A743-A411977A3160}"/>
    </customSheetView>
    <customSheetView guid="{2D3A55FD-1E97-4A3B-870A-C9A838D3F595}" filter="1" showAutoFilter="1">
      <pageMargins left="0.7" right="0.7" top="0.75" bottom="0.75" header="0.3" footer="0.3"/>
      <autoFilter ref="A2:Y2" xr:uid="{AAE1B254-32E9-4AD5-AC5A-3B263CDC6D4A}"/>
    </customSheetView>
    <customSheetView guid="{9754C323-73FC-4109-8BEF-3DA5BCD4D013}" filter="1" showAutoFilter="1">
      <pageMargins left="0.7" right="0.7" top="0.75" bottom="0.75" header="0.3" footer="0.3"/>
      <autoFilter ref="A2:Y2" xr:uid="{C14BC105-8777-45EE-8BEC-212CC4EAF3A8}"/>
    </customSheetView>
    <customSheetView guid="{2BB54DF5-E086-482E-BF02-207BCFA5EBF0}" filter="1" showAutoFilter="1">
      <pageMargins left="0.7" right="0.7" top="0.75" bottom="0.75" header="0.3" footer="0.3"/>
      <autoFilter ref="A2:Y2" xr:uid="{23026C03-61EE-44E5-9CAA-DAC526746989}"/>
    </customSheetView>
    <customSheetView guid="{ACD5F926-DC64-42AF-B2AA-5D04B457E8F6}" filter="1" showAutoFilter="1">
      <pageMargins left="0.7" right="0.7" top="0.75" bottom="0.75" header="0.3" footer="0.3"/>
      <autoFilter ref="A2:Y2" xr:uid="{6239DAE0-9140-449D-9F60-E0F82F843EF1}"/>
    </customSheetView>
    <customSheetView guid="{3541FE1F-9F1E-4600-8112-F9FA7069451E}" filter="1" showAutoFilter="1">
      <pageMargins left="0.7" right="0.7" top="0.75" bottom="0.75" header="0.3" footer="0.3"/>
      <autoFilter ref="A2:Y2" xr:uid="{7B62F596-B986-4964-B7D9-7113C237358C}"/>
    </customSheetView>
    <customSheetView guid="{9980680C-0E63-4A53-96C5-B0F3A7152A1B}" filter="1" showAutoFilter="1">
      <pageMargins left="0.7" right="0.7" top="0.75" bottom="0.75" header="0.3" footer="0.3"/>
      <autoFilter ref="A2:Y2" xr:uid="{B1BDC5FC-0275-4124-8515-73FA91C9482F}"/>
    </customSheetView>
    <customSheetView guid="{3045CB95-567C-46A5-BEE5-D94B53D15307}" filter="1" showAutoFilter="1">
      <pageMargins left="0.7" right="0.7" top="0.75" bottom="0.75" header="0.3" footer="0.3"/>
      <autoFilter ref="A2:Y2" xr:uid="{DE48F10C-D7E8-427A-ADAD-36DEC91A8DCB}"/>
    </customSheetView>
    <customSheetView guid="{65E9BAA5-DD58-4D43-87C7-DA5446645646}" filter="1" showAutoFilter="1">
      <pageMargins left="0.7" right="0.7" top="0.75" bottom="0.75" header="0.3" footer="0.3"/>
      <autoFilter ref="A2:Y2" xr:uid="{F3D49090-E193-4ECF-B57C-0D6C3D25CC19}"/>
    </customSheetView>
    <customSheetView guid="{D46BE7F4-2772-4F2B-AF74-1627605B46C4}" filter="1" showAutoFilter="1">
      <pageMargins left="0.7" right="0.7" top="0.75" bottom="0.75" header="0.3" footer="0.3"/>
      <autoFilter ref="A2:Y2" xr:uid="{E904E1E8-435D-4D1D-BC12-02C7A4D8FB27}"/>
    </customSheetView>
    <customSheetView guid="{8EC0E3B7-E53D-4E64-AD8E-ECD22C328975}" filter="1" showAutoFilter="1">
      <pageMargins left="0.7" right="0.7" top="0.75" bottom="0.75" header="0.3" footer="0.3"/>
      <autoFilter ref="A2:Y2" xr:uid="{E1A9604A-7F0B-4B0F-9B69-2B75A1958C5F}"/>
    </customSheetView>
    <customSheetView guid="{B5AD20ED-B943-4FB6-802C-FD9939D36539}" filter="1" showAutoFilter="1">
      <pageMargins left="0.7" right="0.7" top="0.75" bottom="0.75" header="0.3" footer="0.3"/>
      <autoFilter ref="A2:Y2" xr:uid="{20FE61B6-F233-4B5E-8A7F-8AC9B48CA8DA}"/>
    </customSheetView>
    <customSheetView guid="{0D0552A4-E3E1-48FD-B05B-9F9398DB6F7D}" filter="1" showAutoFilter="1">
      <pageMargins left="0.7" right="0.7" top="0.75" bottom="0.75" header="0.3" footer="0.3"/>
      <autoFilter ref="A2:Y2" xr:uid="{BA560EC6-4C0E-440B-9B7C-4F68A4E4BF8D}"/>
    </customSheetView>
    <customSheetView guid="{46BAF670-11B0-4365-AE5E-4F0B7ABB87B4}" filter="1" showAutoFilter="1">
      <pageMargins left="0.7" right="0.7" top="0.75" bottom="0.75" header="0.3" footer="0.3"/>
      <autoFilter ref="A2:Y2" xr:uid="{EF9E948E-BBCF-4634-AA3E-029046680B4F}"/>
    </customSheetView>
    <customSheetView guid="{96451E87-8696-4634-8395-0A96073E1C11}" filter="1" showAutoFilter="1">
      <pageMargins left="0.7" right="0.7" top="0.75" bottom="0.75" header="0.3" footer="0.3"/>
      <autoFilter ref="A2:Y2" xr:uid="{043B87DC-157B-408B-B60B-CDA68E420AF2}"/>
    </customSheetView>
    <customSheetView guid="{19C60AE6-45A6-4F4D-B6ED-709242107F3F}" filter="1" showAutoFilter="1">
      <pageMargins left="0.7" right="0.7" top="0.75" bottom="0.75" header="0.3" footer="0.3"/>
      <autoFilter ref="A2:Y2" xr:uid="{2C00F106-4275-494E-98BB-B3E7BEF93627}">
        <filterColumn colId="0">
          <customFilters>
            <customFilter val="*hoa*"/>
          </customFilters>
        </filterColumn>
      </autoFilter>
    </customSheetView>
    <customSheetView guid="{57C607FF-40B2-4838-8816-C9CBE6429653}" filter="1" showAutoFilter="1">
      <pageMargins left="0.7" right="0.7" top="0.75" bottom="0.75" header="0.3" footer="0.3"/>
      <autoFilter ref="A2:Y2" xr:uid="{9231F99D-AB81-4356-9BB4-EF7958EC6476}">
        <filterColumn colId="0">
          <customFilters>
            <customFilter val="*van*"/>
          </customFilters>
        </filterColumn>
      </autoFilter>
    </customSheetView>
    <customSheetView guid="{BD05A097-3A8F-48F4-B82F-AA868A2FDDD2}" filter="1" showAutoFilter="1">
      <pageMargins left="0.7" right="0.7" top="0.75" bottom="0.75" header="0.3" footer="0.3"/>
      <autoFilter ref="A2:Y2" xr:uid="{EA949132-DAB0-4277-BD00-47C510D36973}"/>
    </customSheetView>
    <customSheetView guid="{5351C535-78AB-44BA-815B-643EDC5FB757}" filter="1" showAutoFilter="1">
      <pageMargins left="0.7" right="0.7" top="0.75" bottom="0.75" header="0.3" footer="0.3"/>
      <autoFilter ref="A2:Y2" xr:uid="{C80C3D73-C0AA-4ACA-B903-E73E006B4005}"/>
    </customSheetView>
    <customSheetView guid="{4811A3E0-8FBF-4FA3-A875-546637619523}" filter="1" showAutoFilter="1">
      <pageMargins left="0.7" right="0.7" top="0.75" bottom="0.75" header="0.3" footer="0.3"/>
      <autoFilter ref="A2:Y2" xr:uid="{072DDD6B-DFB6-40AB-95D6-D3821F11DBBC}"/>
    </customSheetView>
    <customSheetView guid="{5684D754-D409-45F6-AE9C-95812574E4D1}" filter="1" showAutoFilter="1">
      <pageMargins left="0.7" right="0.7" top="0.75" bottom="0.75" header="0.3" footer="0.3"/>
      <autoFilter ref="A2:Y2" xr:uid="{317F2524-E02B-4F4C-80AE-CD0D360DCAC7}"/>
    </customSheetView>
    <customSheetView guid="{74768411-B07E-4BAA-99EF-165F6BC5076E}" filter="1" showAutoFilter="1">
      <pageMargins left="0.7" right="0.7" top="0.75" bottom="0.75" header="0.3" footer="0.3"/>
      <autoFilter ref="A2:Y2" xr:uid="{8EC59E40-1886-446E-A29B-496254218B1E}">
        <filterColumn colId="0">
          <customFilters>
            <customFilter val="*DH*"/>
          </customFilters>
        </filterColumn>
      </autoFilter>
    </customSheetView>
    <customSheetView guid="{6CD66DC7-7A7D-412A-8C20-7A1F0A585CA9}" filter="1" showAutoFilter="1">
      <pageMargins left="0.7" right="0.7" top="0.75" bottom="0.75" header="0.3" footer="0.3"/>
      <autoFilter ref="A2:Y2" xr:uid="{671DA59E-C850-45FA-AA88-0763F09D9D8A}"/>
    </customSheetView>
    <customSheetView guid="{0E5EC875-1DBE-4326-90BD-7E69861EC5FB}" filter="1" showAutoFilter="1">
      <pageMargins left="0.7" right="0.7" top="0.75" bottom="0.75" header="0.3" footer="0.3"/>
      <autoFilter ref="A2:Y2" xr:uid="{60E335D9-425E-429C-A37C-78C0B819D822}">
        <filterColumn colId="0">
          <colorFilter dxfId="1"/>
        </filterColumn>
      </autoFilter>
    </customSheetView>
    <customSheetView guid="{198CDC0A-BABC-4910-90BC-691BF4B405DE}" filter="1" showAutoFilter="1">
      <pageMargins left="0.7" right="0.7" top="0.75" bottom="0.75" header="0.3" footer="0.3"/>
      <autoFilter ref="A2:Y2" xr:uid="{C9697B97-1C15-47FE-B69E-BB125D12ECA7}"/>
    </customSheetView>
    <customSheetView guid="{ACBD698D-C7D4-4188-94A5-BDCF6B7509C5}" filter="1" showAutoFilter="1">
      <pageMargins left="0.7" right="0.7" top="0.75" bottom="0.75" header="0.3" footer="0.3"/>
      <autoFilter ref="A2:Y2" xr:uid="{3B304710-A233-432B-8B98-0B7820D0D575}">
        <filterColumn colId="0">
          <customFilters>
            <customFilter val="*linh*"/>
          </customFilters>
        </filterColumn>
      </autoFilter>
    </customSheetView>
    <customSheetView guid="{6830B7A9-97E4-4E91-B2CD-9905A698DECB}" filter="1" showAutoFilter="1">
      <pageMargins left="0.7" right="0.7" top="0.75" bottom="0.75" header="0.3" footer="0.3"/>
      <autoFilter ref="A2:Y2" xr:uid="{4FB11310-15BA-4244-83CE-547CA19F1FF5}"/>
    </customSheetView>
    <customSheetView guid="{E780F372-3B61-443F-A63D-E622AD884273}" filter="1" showAutoFilter="1">
      <pageMargins left="0.7" right="0.7" top="0.75" bottom="0.75" header="0.3" footer="0.3"/>
      <autoFilter ref="A2:Y2" xr:uid="{64D899F3-C256-4CC2-BF58-93C9FF736375}"/>
    </customSheetView>
    <customSheetView guid="{7CB30085-1D1D-4F0F-AABB-5802BC81E28E}" filter="1" showAutoFilter="1">
      <pageMargins left="0.7" right="0.7" top="0.75" bottom="0.75" header="0.3" footer="0.3"/>
      <autoFilter ref="A2:Y2" xr:uid="{A2C07954-598D-41B3-B871-6EB89BB058E7}">
        <filterColumn colId="0">
          <customFilters>
            <customFilter val="*van*"/>
          </customFilters>
        </filterColumn>
      </autoFilter>
    </customSheetView>
    <customSheetView guid="{1729A0DB-0F23-44D3-A457-FB4E3FBAF0AA}" filter="1" showAutoFilter="1">
      <pageMargins left="0.7" right="0.7" top="0.75" bottom="0.75" header="0.3" footer="0.3"/>
      <autoFilter ref="A2:Y2" xr:uid="{17984885-FC25-4183-B406-7082BDAE3C72}"/>
    </customSheetView>
    <customSheetView guid="{3535D756-778F-4117-83C2-6822E1EF877C}" filter="1" showAutoFilter="1">
      <pageMargins left="0.7" right="0.7" top="0.75" bottom="0.75" header="0.3" footer="0.3"/>
      <autoFilter ref="A2:Y2" xr:uid="{5AA0FFB0-0720-4F8E-A71A-2FE9C0F6FC5B}"/>
    </customSheetView>
    <customSheetView guid="{1A0E89AB-F879-44C8-81F6-6A286F0BB518}" filter="1" showAutoFilter="1">
      <pageMargins left="0.7" right="0.7" top="0.75" bottom="0.75" header="0.3" footer="0.3"/>
      <autoFilter ref="A2:Y2" xr:uid="{48AB989B-4B4D-47F4-8047-8AC1BF1673E3}"/>
    </customSheetView>
    <customSheetView guid="{B2FA1891-CFAC-4D25-AA29-42E73FC91E24}" filter="1" showAutoFilter="1">
      <pageMargins left="0.7" right="0.7" top="0.75" bottom="0.75" header="0.3" footer="0.3"/>
      <autoFilter ref="A2:Y2" xr:uid="{E975D065-0E1B-4856-B4D3-84494376B056}">
        <filterColumn colId="0">
          <customFilters>
            <customFilter val="*van*"/>
          </customFilters>
        </filterColumn>
      </autoFilter>
    </customSheetView>
    <customSheetView guid="{129C7B0F-2B04-4EA1-A308-DB6DC91E1177}" filter="1" showAutoFilter="1">
      <pageMargins left="0.7" right="0.7" top="0.75" bottom="0.75" header="0.3" footer="0.3"/>
      <autoFilter ref="A2:Y2" xr:uid="{FF19967A-52B3-47BA-B085-AF9AE589C26C}"/>
    </customSheetView>
    <customSheetView guid="{FDD8EEF2-C5DA-4C07-9C1A-7E08B36439AE}" filter="1" showAutoFilter="1">
      <pageMargins left="0.7" right="0.7" top="0.75" bottom="0.75" header="0.3" footer="0.3"/>
      <autoFilter ref="A2:Y2" xr:uid="{0083845F-B2EF-4B91-B645-19E018385BEA}"/>
    </customSheetView>
    <customSheetView guid="{4AF17893-DB79-4BA8-9768-AD57764BD63F}" filter="1" showAutoFilter="1">
      <pageMargins left="0.7" right="0.7" top="0.75" bottom="0.75" header="0.3" footer="0.3"/>
      <autoFilter ref="A2:Y712" xr:uid="{AC934DD9-C23F-408E-BAF7-E8339B7CF4C9}">
        <filterColumn colId="0">
          <filters>
            <filter val="diep, hoa"/>
            <filter val="diep, linh, DH"/>
            <filter val="diep, linh, van"/>
            <filter val="kl, hoa"/>
            <filter val="lg, hoa"/>
            <filter val="ly, hoa"/>
            <filter val="ly, linh, dh"/>
            <filter val="thl, hoa"/>
            <filter val="uyen, hoa"/>
            <filter val="uyen, linh, hoa"/>
          </filters>
        </filterColumn>
      </autoFilter>
    </customSheetView>
    <customSheetView guid="{50AF5A0C-C665-42A9-9E30-E1B271AC240D}" filter="1" showAutoFilter="1">
      <pageMargins left="0.7" right="0.7" top="0.75" bottom="0.75" header="0.3" footer="0.3"/>
      <autoFilter ref="A797:AA906" xr:uid="{6A98E3DF-F048-4E5A-8300-54434ECBBF1A}">
        <filterColumn colId="0">
          <customFilters>
            <customFilter val="*hoa*"/>
          </customFilters>
        </filterColumn>
        <filterColumn colId="1">
          <customFilters>
            <customFilter val="*dh*"/>
          </customFilters>
        </filterColumn>
      </autoFilter>
    </customSheetView>
    <customSheetView guid="{14E0219C-09CF-447F-89AE-A09719C965B7}" filter="1" showAutoFilter="1">
      <pageMargins left="0.7" right="0.7" top="0.75" bottom="0.75" header="0.3" footer="0.3"/>
      <autoFilter ref="A797:AA906" xr:uid="{A5EDBB19-3907-4719-BEFD-6C2E1B22A60E}">
        <filterColumn colId="2">
          <filters>
            <filter val="merchize"/>
          </filters>
        </filterColumn>
      </autoFilter>
    </customSheetView>
    <customSheetView guid="{4DD35CC2-E161-467C-9FE2-F8AFB7FE875A}" filter="1" showAutoFilter="1">
      <pageMargins left="0.7" right="0.7" top="0.75" bottom="0.75" header="0.3" footer="0.3"/>
      <autoFilter ref="A797:AA906" xr:uid="{00379FD0-C2B9-49C1-B252-C0A2A019356E}">
        <filterColumn colId="0">
          <filters>
            <filter val="lg, vinh"/>
            <filter val="lg, dh"/>
          </filters>
        </filterColumn>
      </autoFilter>
    </customSheetView>
    <customSheetView guid="{6AB134E1-AD24-42A0-A6B4-1447E6B82848}" filter="1" showAutoFilter="1">
      <pageMargins left="0.7" right="0.7" top="0.75" bottom="0.75" header="0.3" footer="0.3"/>
      <autoFilter ref="A797:AA906" xr:uid="{4583D150-32A7-4333-9DB1-BA4E4745ED2F}">
        <filterColumn colId="0">
          <customFilters>
            <customFilter val="*dh*"/>
          </customFilters>
        </filterColumn>
      </autoFilter>
    </customSheetView>
    <customSheetView guid="{8B8D7232-17BB-442E-BAD1-A16AB26876C6}" filter="1" showAutoFilter="1">
      <pageMargins left="0.7" right="0.7" top="0.75" bottom="0.75" header="0.3" footer="0.3"/>
      <autoFilter ref="A2:AA708" xr:uid="{19795FB8-0FF7-468B-9439-709F8629A63B}">
        <filterColumn colId="0">
          <customFilters>
            <customFilter val="*vinh*"/>
          </customFilters>
        </filterColumn>
      </autoFilter>
    </customSheetView>
    <customSheetView guid="{740A9A5C-D067-439B-8AE6-4E6C27A99BFA}" filter="1" showAutoFilter="1">
      <pageMargins left="0.7" right="0.7" top="0.75" bottom="0.75" header="0.3" footer="0.3"/>
      <autoFilter ref="C3:M712" xr:uid="{BD0B7B98-6497-468B-8E89-7DF5FB199B83}">
        <filterColumn colId="5">
          <filters>
            <filter val="Phenomenal Woman Canvas Prints #V - 12X18in"/>
            <filter val="Secretariat Horse Racing Canvas #KV - 12X18in"/>
          </filters>
        </filterColumn>
      </autoFilter>
    </customSheetView>
    <customSheetView guid="{94C9D6A5-F482-4A35-AA2D-053AD35DAE59}" filter="1" showAutoFilter="1">
      <pageMargins left="0.7" right="0.7" top="0.75" bottom="0.75" header="0.3" footer="0.3"/>
      <autoFilter ref="A1080:AA1116" xr:uid="{E9A757D9-876D-4181-9140-934ECDE033F7}">
        <filterColumn colId="0">
          <customFilters>
            <customFilter val="*linh*"/>
          </customFilters>
        </filterColumn>
      </autoFilter>
    </customSheetView>
    <customSheetView guid="{86D3BF94-6BB0-406F-BE81-F41F25C0456A}" filter="1" showAutoFilter="1">
      <pageMargins left="0.7" right="0.7" top="0.75" bottom="0.75" header="0.3" footer="0.3"/>
      <autoFilter ref="A1080:AA1116" xr:uid="{971DB094-A866-4CD3-9427-922C48FBA77D}">
        <filterColumn colId="0">
          <filters>
            <filter val="lg, dh"/>
            <filter val="lg, vinh"/>
          </filters>
        </filterColumn>
      </autoFilter>
    </customSheetView>
    <customSheetView guid="{E0599561-0B63-494A-B68F-ACEC188127BB}" filter="1" showAutoFilter="1">
      <pageMargins left="0.7" right="0.7" top="0.75" bottom="0.75" header="0.3" footer="0.3"/>
      <autoFilter ref="A1080:AA1116" xr:uid="{89F4AE67-2C4E-4ED2-9B34-C1DCE1A63CDC}">
        <filterColumn colId="2">
          <filters>
            <filter val="Merchize"/>
          </filters>
        </filterColumn>
      </autoFilter>
    </customSheetView>
    <customSheetView guid="{39AF948F-E2BB-4043-B04C-CA65757A31EB}" filter="1" showAutoFilter="1">
      <pageMargins left="0.7" right="0.7" top="0.75" bottom="0.75" header="0.3" footer="0.3"/>
      <autoFilter ref="A1080:AA1116" xr:uid="{897CAF23-5745-43DA-85B7-5DDFC09D6338}">
        <filterColumn colId="0">
          <filters>
            <filter val="lg, dh"/>
            <filter val="lg, vinh"/>
            <filter val="ly, hoa"/>
            <filter val="uyen, linh"/>
          </filters>
        </filterColumn>
      </autoFilter>
    </customSheetView>
    <customSheetView guid="{3A65BAC1-7C43-40D7-BEC4-F4995D0ED665}" filter="1" showAutoFilter="1">
      <pageMargins left="0.7" right="0.7" top="0.75" bottom="0.75" header="0.3" footer="0.3"/>
      <autoFilter ref="A1080:AA1116" xr:uid="{33066B06-6A56-4D31-B2C0-DC98A76E12CD}">
        <filterColumn colId="0">
          <customFilters>
            <customFilter val="*linh*"/>
          </customFilters>
        </filterColumn>
      </autoFilter>
    </customSheetView>
    <customSheetView guid="{5D40B833-5921-496C-BFBD-3B6E1EA9A7F9}" filter="1" showAutoFilter="1">
      <pageMargins left="0.7" right="0.7" top="0.75" bottom="0.75" header="0.3" footer="0.3"/>
      <autoFilter ref="A1:A2" xr:uid="{7C872F3F-6E4A-4527-AF4A-20ED609EBDD4}">
        <filterColumn colId="0">
          <customFilters>
            <customFilter val="*hoa*"/>
          </customFilters>
        </filterColumn>
      </autoFilter>
    </customSheetView>
    <customSheetView guid="{374A2DBC-16D6-4396-B4B3-1837F366E74F}" filter="1" showAutoFilter="1">
      <pageMargins left="0.7" right="0.7" top="0.75" bottom="0.75" header="0.3" footer="0.3"/>
      <autoFilter ref="A797:AA861" xr:uid="{1B7AC341-AFA8-4622-8E1E-9B9AFD0F5228}">
        <filterColumn colId="0">
          <customFilters>
            <customFilter val="*dh*"/>
          </customFilters>
        </filterColumn>
      </autoFilter>
    </customSheetView>
    <customSheetView guid="{51A428C1-C477-4221-87EB-1D1889D56053}" filter="1" showAutoFilter="1">
      <pageMargins left="0.7" right="0.7" top="0.75" bottom="0.75" header="0.3" footer="0.3"/>
      <autoFilter ref="A797:AA861" xr:uid="{0DE8F5F9-AC2B-4594-B485-022C33E41FE0}">
        <filterColumn colId="0">
          <customFilters>
            <customFilter val="*linh*"/>
          </customFilters>
        </filterColumn>
      </autoFilter>
    </customSheetView>
    <customSheetView guid="{57CFE246-E35B-4885-BD04-28539F53A10A}" filter="1" showAutoFilter="1">
      <pageMargins left="0.7" right="0.7" top="0.75" bottom="0.75" header="0.3" footer="0.3"/>
      <autoFilter ref="A1:D1982" xr:uid="{44251096-8EBB-4F41-8DD0-8C8EA22D345E}">
        <filterColumn colId="2">
          <filters>
            <filter val="merchize"/>
            <filter val="JD"/>
          </filters>
        </filterColumn>
      </autoFilter>
    </customSheetView>
    <customSheetView guid="{BE1BB6EA-4D16-4831-ADD3-7911D2AA39F5}" filter="1" showAutoFilter="1">
      <pageMargins left="0.7" right="0.7" top="0.75" bottom="0.75" header="0.3" footer="0.3"/>
      <autoFilter ref="A1:A1982" xr:uid="{1F1AC2CC-87E6-465B-9217-04403CF3DFF2}">
        <filterColumn colId="0">
          <customFilters>
            <customFilter val="*ly*"/>
          </customFilters>
        </filterColumn>
      </autoFilter>
    </customSheetView>
    <customSheetView guid="{F2CA80D9-B05E-4032-9E42-43D29394E7DB}" filter="1" showAutoFilter="1">
      <pageMargins left="0.7" right="0.7" top="0.75" bottom="0.75" header="0.3" footer="0.3"/>
      <autoFilter ref="A1:A1982" xr:uid="{4A8372CD-11F4-4027-A563-C043D5003ECF}">
        <filterColumn colId="0">
          <customFilters>
            <customFilter val="*linh*"/>
          </customFilters>
        </filterColumn>
      </autoFilter>
    </customSheetView>
    <customSheetView guid="{F01447E8-1F04-4369-BBD1-7750342FAF48}" filter="1" showAutoFilter="1">
      <pageMargins left="0.7" right="0.7" top="0.75" bottom="0.75" header="0.3" footer="0.3"/>
      <autoFilter ref="A1:A1982" xr:uid="{142EB34D-CE3C-4362-A434-9618F72FAD21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AA186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66" sqref="H1866"/>
    </sheetView>
  </sheetViews>
  <sheetFormatPr defaultColWidth="14.44140625" defaultRowHeight="15.75" customHeight="1" x14ac:dyDescent="0.25"/>
  <cols>
    <col min="1" max="1" width="17.44140625" customWidth="1"/>
    <col min="2" max="2" width="17.6640625" customWidth="1"/>
    <col min="3" max="3" width="17.5546875" customWidth="1"/>
    <col min="4" max="4" width="25.109375" customWidth="1"/>
    <col min="5" max="5" width="15.5546875" customWidth="1"/>
    <col min="6" max="6" width="10.88671875" hidden="1" customWidth="1"/>
    <col min="7" max="7" width="12.109375" customWidth="1"/>
    <col min="8" max="8" width="86.33203125" customWidth="1"/>
    <col min="9" max="9" width="51" customWidth="1"/>
    <col min="10" max="10" width="32.33203125" customWidth="1"/>
    <col min="11" max="11" width="24.44140625" customWidth="1"/>
    <col min="12" max="12" width="29.109375" customWidth="1"/>
    <col min="13" max="13" width="18.109375" customWidth="1"/>
    <col min="14" max="14" width="28.6640625" customWidth="1"/>
    <col min="19" max="19" width="27.6640625" customWidth="1"/>
  </cols>
  <sheetData>
    <row r="1" spans="1:27" ht="13.2" x14ac:dyDescent="0.25">
      <c r="A1" s="84" t="s">
        <v>6</v>
      </c>
      <c r="B1" s="5" t="s">
        <v>0</v>
      </c>
      <c r="C1" s="6" t="s">
        <v>7</v>
      </c>
      <c r="D1" s="6" t="s">
        <v>2</v>
      </c>
      <c r="E1" s="6" t="s">
        <v>1</v>
      </c>
      <c r="F1" s="5" t="s">
        <v>8</v>
      </c>
      <c r="G1" s="6" t="s">
        <v>9</v>
      </c>
      <c r="H1" s="6" t="s">
        <v>10</v>
      </c>
      <c r="I1" s="7" t="s">
        <v>11</v>
      </c>
      <c r="J1" s="7" t="s">
        <v>12</v>
      </c>
      <c r="K1" s="7" t="s">
        <v>13</v>
      </c>
      <c r="L1" s="6" t="s">
        <v>14</v>
      </c>
      <c r="M1" s="5" t="s">
        <v>15</v>
      </c>
      <c r="N1" s="5" t="s">
        <v>16</v>
      </c>
      <c r="O1" s="5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5" t="s">
        <v>22</v>
      </c>
      <c r="U1" s="8"/>
      <c r="V1" s="8"/>
      <c r="W1" s="8"/>
      <c r="X1" s="8"/>
      <c r="Y1" s="8"/>
      <c r="Z1" s="8"/>
      <c r="AA1" s="8"/>
    </row>
    <row r="2" spans="1:27" ht="15" hidden="1" customHeight="1" x14ac:dyDescent="0.25">
      <c r="A2" s="9"/>
      <c r="B2" s="10" t="s">
        <v>5606</v>
      </c>
      <c r="C2" s="11"/>
      <c r="D2" s="17"/>
      <c r="E2" s="11"/>
      <c r="F2" s="12"/>
      <c r="G2" s="11"/>
      <c r="H2" s="13"/>
      <c r="I2" s="14"/>
      <c r="J2" s="14"/>
      <c r="K2" s="14"/>
      <c r="L2" s="11"/>
      <c r="O2" s="12"/>
      <c r="P2" s="11"/>
      <c r="Q2" s="11"/>
      <c r="R2" s="11"/>
      <c r="S2" s="11"/>
    </row>
    <row r="3" spans="1:27" ht="13.2" hidden="1" x14ac:dyDescent="0.25">
      <c r="A3" s="28" t="s">
        <v>5607</v>
      </c>
      <c r="C3" s="16" t="s">
        <v>25</v>
      </c>
      <c r="D3" s="18" t="s">
        <v>26</v>
      </c>
      <c r="E3" s="16" t="s">
        <v>5608</v>
      </c>
      <c r="F3" s="18" t="s">
        <v>5609</v>
      </c>
      <c r="G3" s="16">
        <v>1</v>
      </c>
      <c r="H3" s="19" t="s">
        <v>5610</v>
      </c>
      <c r="I3" t="str">
        <f t="shared" ref="I3:I145" si="0">RIGHT(H3,LEN(H3) - (FIND("-",H3) + 1))</f>
        <v>HOODIE RAGLAN SLEEVE / 2XL / All Print</v>
      </c>
      <c r="J3" s="20" t="s">
        <v>5611</v>
      </c>
      <c r="K3" s="20" t="s">
        <v>5612</v>
      </c>
      <c r="L3" s="20" t="s">
        <v>5613</v>
      </c>
      <c r="M3" s="16"/>
      <c r="O3" s="1" t="s">
        <v>5614</v>
      </c>
      <c r="P3" s="18">
        <v>96002</v>
      </c>
      <c r="Q3" s="16" t="s">
        <v>546</v>
      </c>
      <c r="R3" s="16" t="s">
        <v>35</v>
      </c>
      <c r="S3" s="16">
        <v>7072963908</v>
      </c>
      <c r="T3" s="16" t="s">
        <v>547</v>
      </c>
    </row>
    <row r="4" spans="1:27" ht="13.2" hidden="1" x14ac:dyDescent="0.25">
      <c r="A4" s="28" t="s">
        <v>5607</v>
      </c>
      <c r="C4" s="16" t="s">
        <v>25</v>
      </c>
      <c r="D4" s="18" t="s">
        <v>26</v>
      </c>
      <c r="E4" s="16" t="s">
        <v>5608</v>
      </c>
      <c r="F4" s="18" t="s">
        <v>5609</v>
      </c>
      <c r="G4" s="16">
        <v>1</v>
      </c>
      <c r="H4" s="19" t="s">
        <v>5615</v>
      </c>
      <c r="I4" t="str">
        <f t="shared" si="0"/>
        <v>AOP Unisex Raglan Hoodie / 2XL / All Print</v>
      </c>
      <c r="J4" s="20" t="s">
        <v>495</v>
      </c>
      <c r="K4" s="20" t="s">
        <v>5612</v>
      </c>
      <c r="L4" s="20" t="s">
        <v>5613</v>
      </c>
      <c r="M4" s="16"/>
      <c r="O4" s="1" t="s">
        <v>5614</v>
      </c>
      <c r="P4" s="18">
        <v>96002</v>
      </c>
      <c r="Q4" s="16" t="s">
        <v>546</v>
      </c>
      <c r="R4" s="16" t="s">
        <v>35</v>
      </c>
      <c r="S4" s="16">
        <v>7072963908</v>
      </c>
      <c r="T4" s="16" t="s">
        <v>547</v>
      </c>
    </row>
    <row r="5" spans="1:27" ht="13.2" hidden="1" x14ac:dyDescent="0.25">
      <c r="A5" s="28" t="s">
        <v>246</v>
      </c>
      <c r="C5" s="16" t="s">
        <v>25</v>
      </c>
      <c r="D5" s="18" t="s">
        <v>26</v>
      </c>
      <c r="E5" s="16" t="s">
        <v>5616</v>
      </c>
      <c r="F5" s="18" t="s">
        <v>5617</v>
      </c>
      <c r="G5" s="16">
        <v>1</v>
      </c>
      <c r="H5" s="19" t="s">
        <v>5618</v>
      </c>
      <c r="I5" t="str">
        <f t="shared" si="0"/>
        <v>hirt 3D - M / Full Print</v>
      </c>
      <c r="J5" s="20" t="s">
        <v>5619</v>
      </c>
      <c r="K5" s="20" t="s">
        <v>5620</v>
      </c>
      <c r="L5" s="20" t="s">
        <v>5621</v>
      </c>
      <c r="M5" s="16"/>
      <c r="O5" s="1" t="s">
        <v>5622</v>
      </c>
      <c r="P5" s="18">
        <v>62269</v>
      </c>
      <c r="Q5" s="16" t="s">
        <v>69</v>
      </c>
      <c r="R5" s="16" t="s">
        <v>35</v>
      </c>
      <c r="S5" s="16">
        <v>6182501395</v>
      </c>
      <c r="T5" s="16" t="s">
        <v>71</v>
      </c>
    </row>
    <row r="6" spans="1:27" ht="13.2" hidden="1" x14ac:dyDescent="0.25">
      <c r="A6" s="21" t="s">
        <v>5623</v>
      </c>
      <c r="C6" s="16" t="s">
        <v>25</v>
      </c>
      <c r="D6" s="17" t="s">
        <v>26</v>
      </c>
      <c r="E6" s="16" t="s">
        <v>5624</v>
      </c>
      <c r="F6" s="18" t="s">
        <v>5625</v>
      </c>
      <c r="G6" s="16">
        <v>1</v>
      </c>
      <c r="H6" s="19" t="s">
        <v>41</v>
      </c>
      <c r="I6" t="str">
        <f t="shared" si="0"/>
        <v>AOP Unisex Raglan Hoodie / L / All print</v>
      </c>
      <c r="J6" s="20" t="s">
        <v>42</v>
      </c>
      <c r="K6" s="20" t="s">
        <v>5626</v>
      </c>
      <c r="L6" s="20" t="s">
        <v>5627</v>
      </c>
      <c r="M6" s="16"/>
      <c r="O6" s="1" t="s">
        <v>5628</v>
      </c>
      <c r="P6" s="18">
        <v>53094</v>
      </c>
      <c r="Q6" s="16" t="s">
        <v>1115</v>
      </c>
      <c r="R6" s="16" t="s">
        <v>35</v>
      </c>
      <c r="S6" s="16">
        <v>9312925699</v>
      </c>
      <c r="T6" s="16" t="s">
        <v>1116</v>
      </c>
    </row>
    <row r="7" spans="1:27" ht="13.2" hidden="1" x14ac:dyDescent="0.25">
      <c r="A7" s="21" t="s">
        <v>761</v>
      </c>
      <c r="C7" s="17" t="s">
        <v>61</v>
      </c>
      <c r="D7" s="17" t="s">
        <v>26</v>
      </c>
      <c r="E7" s="16" t="s">
        <v>5629</v>
      </c>
      <c r="F7" s="18" t="s">
        <v>5630</v>
      </c>
      <c r="G7" s="16">
        <v>1</v>
      </c>
      <c r="H7" s="19" t="s">
        <v>5631</v>
      </c>
      <c r="I7" t="str">
        <f t="shared" si="0"/>
        <v>Fleece Hoodie / M / All print</v>
      </c>
      <c r="J7" s="20" t="s">
        <v>5632</v>
      </c>
      <c r="K7" s="20" t="s">
        <v>5633</v>
      </c>
      <c r="L7" s="20" t="s">
        <v>5634</v>
      </c>
      <c r="M7" s="16" t="s">
        <v>5635</v>
      </c>
      <c r="O7" s="1" t="s">
        <v>5636</v>
      </c>
      <c r="P7" s="18">
        <v>8873</v>
      </c>
      <c r="Q7" s="16" t="s">
        <v>464</v>
      </c>
      <c r="R7" s="16" t="s">
        <v>35</v>
      </c>
      <c r="S7" s="16">
        <v>17324843515</v>
      </c>
      <c r="T7" s="16" t="s">
        <v>465</v>
      </c>
    </row>
    <row r="8" spans="1:27" ht="13.2" hidden="1" x14ac:dyDescent="0.25">
      <c r="A8" s="28" t="s">
        <v>5607</v>
      </c>
      <c r="C8" s="16" t="s">
        <v>25</v>
      </c>
      <c r="D8" s="17" t="s">
        <v>26</v>
      </c>
      <c r="E8" s="16" t="s">
        <v>5637</v>
      </c>
      <c r="F8" s="18" t="s">
        <v>5638</v>
      </c>
      <c r="G8" s="16">
        <v>1</v>
      </c>
      <c r="H8" s="19" t="s">
        <v>5639</v>
      </c>
      <c r="I8" t="str">
        <f t="shared" si="0"/>
        <v>AOP Unisex Raglan Hoodie / XL / All print</v>
      </c>
      <c r="J8" s="20" t="s">
        <v>5640</v>
      </c>
      <c r="K8" s="20" t="s">
        <v>5641</v>
      </c>
      <c r="L8" s="20" t="s">
        <v>5642</v>
      </c>
      <c r="M8" s="16"/>
      <c r="O8" s="1" t="s">
        <v>5643</v>
      </c>
      <c r="P8" s="18">
        <v>63376</v>
      </c>
      <c r="Q8" s="16" t="s">
        <v>34</v>
      </c>
      <c r="R8" s="16" t="s">
        <v>35</v>
      </c>
      <c r="S8" s="16">
        <v>6189468495</v>
      </c>
      <c r="T8" s="16" t="s">
        <v>36</v>
      </c>
    </row>
    <row r="9" spans="1:27" ht="13.2" hidden="1" x14ac:dyDescent="0.25">
      <c r="A9" s="28" t="s">
        <v>5607</v>
      </c>
      <c r="C9" s="16" t="s">
        <v>25</v>
      </c>
      <c r="D9" s="17" t="s">
        <v>26</v>
      </c>
      <c r="E9" s="16" t="s">
        <v>5644</v>
      </c>
      <c r="F9" s="18" t="s">
        <v>5645</v>
      </c>
      <c r="G9" s="16">
        <v>1</v>
      </c>
      <c r="H9" s="19" t="s">
        <v>5646</v>
      </c>
      <c r="I9" t="str">
        <f t="shared" si="0"/>
        <v>All print / 32 inches / Spare Tire Cover With Backup Camera Hole</v>
      </c>
      <c r="J9" s="45">
        <v>1000000000000000</v>
      </c>
      <c r="K9" s="20" t="s">
        <v>5647</v>
      </c>
      <c r="L9" s="20" t="s">
        <v>5648</v>
      </c>
      <c r="M9" s="16"/>
      <c r="O9" s="1" t="s">
        <v>5649</v>
      </c>
      <c r="P9" s="18">
        <v>8012</v>
      </c>
      <c r="Q9" s="16" t="s">
        <v>464</v>
      </c>
      <c r="R9" s="16" t="s">
        <v>35</v>
      </c>
      <c r="S9" s="16" t="s">
        <v>5650</v>
      </c>
      <c r="T9" s="16" t="s">
        <v>465</v>
      </c>
    </row>
    <row r="10" spans="1:27" ht="13.2" hidden="1" x14ac:dyDescent="0.25">
      <c r="A10" s="15" t="s">
        <v>24</v>
      </c>
      <c r="C10" s="16" t="s">
        <v>25</v>
      </c>
      <c r="D10" s="17" t="s">
        <v>26</v>
      </c>
      <c r="E10" s="16" t="s">
        <v>5644</v>
      </c>
      <c r="F10" s="18" t="s">
        <v>5645</v>
      </c>
      <c r="G10" s="16">
        <v>1</v>
      </c>
      <c r="H10" s="19" t="s">
        <v>5651</v>
      </c>
      <c r="I10" t="str">
        <f t="shared" si="0"/>
        <v>All print / 32 inches</v>
      </c>
      <c r="J10" s="20" t="s">
        <v>5652</v>
      </c>
      <c r="K10" s="20" t="s">
        <v>5647</v>
      </c>
      <c r="L10" s="20" t="s">
        <v>5648</v>
      </c>
      <c r="M10" s="16"/>
      <c r="O10" s="1" t="s">
        <v>5649</v>
      </c>
      <c r="P10" s="18">
        <v>8012</v>
      </c>
      <c r="Q10" s="16" t="s">
        <v>464</v>
      </c>
      <c r="R10" s="16" t="s">
        <v>35</v>
      </c>
      <c r="S10" s="16" t="s">
        <v>5650</v>
      </c>
      <c r="T10" s="16" t="s">
        <v>465</v>
      </c>
    </row>
    <row r="11" spans="1:27" ht="13.2" hidden="1" x14ac:dyDescent="0.25">
      <c r="A11" s="15" t="s">
        <v>24</v>
      </c>
      <c r="C11" s="17" t="s">
        <v>61</v>
      </c>
      <c r="D11" s="17" t="s">
        <v>26</v>
      </c>
      <c r="E11" s="16" t="s">
        <v>5653</v>
      </c>
      <c r="F11" s="18" t="s">
        <v>5654</v>
      </c>
      <c r="G11" s="16">
        <v>1</v>
      </c>
      <c r="H11" s="19" t="s">
        <v>2267</v>
      </c>
      <c r="I11" t="str">
        <f t="shared" si="0"/>
        <v>L / Full Print</v>
      </c>
      <c r="J11" s="20" t="s">
        <v>97</v>
      </c>
      <c r="K11" s="20" t="s">
        <v>5655</v>
      </c>
      <c r="L11" s="20" t="s">
        <v>5656</v>
      </c>
      <c r="M11" s="16" t="s">
        <v>5657</v>
      </c>
      <c r="O11" s="1" t="s">
        <v>2358</v>
      </c>
      <c r="P11" s="18">
        <v>85202</v>
      </c>
      <c r="Q11" s="16" t="s">
        <v>447</v>
      </c>
      <c r="R11" s="16" t="s">
        <v>35</v>
      </c>
      <c r="S11" s="16" t="s">
        <v>5658</v>
      </c>
      <c r="T11" s="16" t="s">
        <v>448</v>
      </c>
    </row>
    <row r="12" spans="1:27" ht="13.2" hidden="1" x14ac:dyDescent="0.25">
      <c r="A12" s="28" t="s">
        <v>5607</v>
      </c>
      <c r="C12" s="17" t="s">
        <v>61</v>
      </c>
      <c r="D12" s="17" t="s">
        <v>26</v>
      </c>
      <c r="E12" s="16" t="s">
        <v>5659</v>
      </c>
      <c r="F12" s="18" t="s">
        <v>512</v>
      </c>
      <c r="G12" s="16">
        <v>1</v>
      </c>
      <c r="H12" s="19" t="s">
        <v>513</v>
      </c>
      <c r="I12" t="str">
        <f t="shared" si="0"/>
        <v>3XL / All print</v>
      </c>
      <c r="J12" s="20" t="s">
        <v>97</v>
      </c>
      <c r="K12" s="20" t="s">
        <v>514</v>
      </c>
      <c r="L12" s="20" t="s">
        <v>515</v>
      </c>
      <c r="M12" s="16" t="s">
        <v>5660</v>
      </c>
      <c r="O12" s="1" t="s">
        <v>68</v>
      </c>
      <c r="P12" s="18">
        <v>60644</v>
      </c>
      <c r="Q12" s="16" t="s">
        <v>69</v>
      </c>
      <c r="R12" s="16" t="s">
        <v>35</v>
      </c>
      <c r="S12" s="16">
        <v>17737462066</v>
      </c>
      <c r="T12" s="16" t="s">
        <v>71</v>
      </c>
    </row>
    <row r="13" spans="1:27" ht="13.2" hidden="1" x14ac:dyDescent="0.25">
      <c r="A13" s="28" t="s">
        <v>5607</v>
      </c>
      <c r="C13" s="17" t="s">
        <v>61</v>
      </c>
      <c r="D13" s="17" t="s">
        <v>26</v>
      </c>
      <c r="E13" s="16" t="s">
        <v>5659</v>
      </c>
      <c r="F13" s="18" t="s">
        <v>512</v>
      </c>
      <c r="G13" s="16">
        <v>1</v>
      </c>
      <c r="H13" s="19" t="s">
        <v>5661</v>
      </c>
      <c r="I13" t="str">
        <f t="shared" si="0"/>
        <v>XL / All print</v>
      </c>
      <c r="J13" s="20" t="s">
        <v>97</v>
      </c>
      <c r="K13" s="20" t="s">
        <v>514</v>
      </c>
      <c r="L13" s="20" t="s">
        <v>515</v>
      </c>
      <c r="M13" s="16" t="s">
        <v>5660</v>
      </c>
      <c r="O13" s="1" t="s">
        <v>68</v>
      </c>
      <c r="P13" s="18">
        <v>60644</v>
      </c>
      <c r="Q13" s="16" t="s">
        <v>69</v>
      </c>
      <c r="R13" s="16" t="s">
        <v>35</v>
      </c>
      <c r="S13" s="16">
        <v>17737462066</v>
      </c>
      <c r="T13" s="16" t="s">
        <v>71</v>
      </c>
    </row>
    <row r="14" spans="1:27" ht="13.2" hidden="1" x14ac:dyDescent="0.25">
      <c r="A14" s="15" t="s">
        <v>24</v>
      </c>
      <c r="C14" s="16" t="s">
        <v>25</v>
      </c>
      <c r="D14" s="17" t="s">
        <v>26</v>
      </c>
      <c r="E14" s="16" t="s">
        <v>5662</v>
      </c>
      <c r="F14" s="18" t="s">
        <v>5663</v>
      </c>
      <c r="G14" s="16">
        <v>1</v>
      </c>
      <c r="H14" s="19" t="s">
        <v>5664</v>
      </c>
      <c r="I14" t="str">
        <f t="shared" si="0"/>
        <v>hirt - hoodie 3D #v - UNISEX T-SHIRT 3D / XL / All print</v>
      </c>
      <c r="J14" s="20" t="s">
        <v>808</v>
      </c>
      <c r="K14" s="20" t="s">
        <v>5665</v>
      </c>
      <c r="L14" s="20" t="s">
        <v>5666</v>
      </c>
      <c r="M14" s="16" t="s">
        <v>5667</v>
      </c>
      <c r="O14" s="1" t="s">
        <v>1850</v>
      </c>
      <c r="P14" s="18">
        <v>94533</v>
      </c>
      <c r="Q14" s="16" t="s">
        <v>546</v>
      </c>
      <c r="R14" s="16" t="s">
        <v>35</v>
      </c>
      <c r="S14" s="16">
        <v>4152401974</v>
      </c>
      <c r="T14" s="16" t="s">
        <v>547</v>
      </c>
    </row>
    <row r="15" spans="1:27" ht="13.2" hidden="1" x14ac:dyDescent="0.25">
      <c r="A15" s="21" t="s">
        <v>548</v>
      </c>
      <c r="C15" s="16" t="s">
        <v>202</v>
      </c>
      <c r="D15" s="17" t="s">
        <v>26</v>
      </c>
      <c r="E15" s="16" t="s">
        <v>5668</v>
      </c>
      <c r="F15" s="18" t="s">
        <v>5669</v>
      </c>
      <c r="G15" s="16">
        <v>1</v>
      </c>
      <c r="H15" s="19" t="s">
        <v>5670</v>
      </c>
      <c r="I15" t="str">
        <f t="shared" si="0"/>
        <v>S / Full print</v>
      </c>
      <c r="J15" s="20" t="s">
        <v>5671</v>
      </c>
      <c r="K15" s="20" t="s">
        <v>5672</v>
      </c>
      <c r="L15" s="20" t="s">
        <v>5673</v>
      </c>
      <c r="M15" s="16"/>
      <c r="O15" s="1" t="s">
        <v>5674</v>
      </c>
      <c r="P15" s="18">
        <v>34951</v>
      </c>
      <c r="Q15" s="16" t="s">
        <v>46</v>
      </c>
      <c r="R15" s="16" t="s">
        <v>35</v>
      </c>
      <c r="S15" s="16">
        <v>7724759698</v>
      </c>
      <c r="T15" s="16" t="s">
        <v>47</v>
      </c>
    </row>
    <row r="16" spans="1:27" ht="13.2" hidden="1" x14ac:dyDescent="0.25">
      <c r="A16" s="15" t="s">
        <v>110</v>
      </c>
      <c r="C16" s="16" t="s">
        <v>25</v>
      </c>
      <c r="D16" s="17" t="s">
        <v>26</v>
      </c>
      <c r="E16" s="16" t="s">
        <v>5675</v>
      </c>
      <c r="F16" s="18" t="s">
        <v>5663</v>
      </c>
      <c r="G16" s="16">
        <v>1</v>
      </c>
      <c r="H16" s="19" t="s">
        <v>5676</v>
      </c>
      <c r="I16" t="str">
        <f t="shared" si="0"/>
        <v>hirt 3D - XL / Full Print</v>
      </c>
      <c r="J16" s="20" t="s">
        <v>5677</v>
      </c>
      <c r="K16" s="20" t="s">
        <v>5665</v>
      </c>
      <c r="L16" s="20" t="s">
        <v>5666</v>
      </c>
      <c r="M16" s="16" t="s">
        <v>5667</v>
      </c>
      <c r="O16" s="1" t="s">
        <v>1850</v>
      </c>
      <c r="P16" s="18">
        <v>94533</v>
      </c>
      <c r="Q16" s="16" t="s">
        <v>546</v>
      </c>
      <c r="R16" s="16" t="s">
        <v>35</v>
      </c>
      <c r="S16" s="16">
        <v>4152401974</v>
      </c>
      <c r="T16" s="16" t="s">
        <v>547</v>
      </c>
    </row>
    <row r="17" spans="1:20" ht="13.2" hidden="1" x14ac:dyDescent="0.25">
      <c r="A17" s="21" t="s">
        <v>761</v>
      </c>
      <c r="C17" s="17" t="s">
        <v>61</v>
      </c>
      <c r="D17" s="17" t="s">
        <v>26</v>
      </c>
      <c r="E17" s="16" t="s">
        <v>5678</v>
      </c>
      <c r="F17" s="18" t="s">
        <v>5679</v>
      </c>
      <c r="G17" s="16">
        <v>1</v>
      </c>
      <c r="H17" s="19" t="s">
        <v>5680</v>
      </c>
      <c r="I17" t="str">
        <f t="shared" si="0"/>
        <v>2XL / All Print</v>
      </c>
      <c r="J17" s="20" t="s">
        <v>5681</v>
      </c>
      <c r="K17" s="20" t="s">
        <v>5682</v>
      </c>
      <c r="L17" s="20" t="s">
        <v>5683</v>
      </c>
      <c r="M17" s="16"/>
      <c r="O17" s="1" t="s">
        <v>5684</v>
      </c>
      <c r="P17" s="18">
        <v>37075</v>
      </c>
      <c r="Q17" s="16" t="s">
        <v>211</v>
      </c>
      <c r="R17" s="16" t="s">
        <v>35</v>
      </c>
      <c r="S17" s="16">
        <v>9514968890</v>
      </c>
      <c r="T17" s="16" t="s">
        <v>212</v>
      </c>
    </row>
    <row r="18" spans="1:20" ht="13.2" hidden="1" x14ac:dyDescent="0.25">
      <c r="A18" s="28" t="s">
        <v>5607</v>
      </c>
      <c r="C18" s="16" t="s">
        <v>25</v>
      </c>
      <c r="D18" s="18" t="s">
        <v>26</v>
      </c>
      <c r="E18" s="16" t="s">
        <v>5685</v>
      </c>
      <c r="F18" s="18" t="s">
        <v>5686</v>
      </c>
      <c r="G18" s="16">
        <v>1</v>
      </c>
      <c r="H18" s="19" t="s">
        <v>5687</v>
      </c>
      <c r="I18" t="str">
        <f t="shared" si="0"/>
        <v>AOP Unisex Raglan Hoodie / M / All print</v>
      </c>
      <c r="J18" s="20" t="s">
        <v>1386</v>
      </c>
      <c r="K18" s="20" t="s">
        <v>5688</v>
      </c>
      <c r="L18" s="20" t="s">
        <v>5689</v>
      </c>
      <c r="M18" s="16"/>
      <c r="O18" s="1" t="s">
        <v>5690</v>
      </c>
      <c r="P18" s="18">
        <v>13035</v>
      </c>
      <c r="Q18" s="16" t="s">
        <v>305</v>
      </c>
      <c r="R18" s="16" t="s">
        <v>35</v>
      </c>
      <c r="S18" s="16">
        <v>3152645479</v>
      </c>
      <c r="T18" s="16" t="s">
        <v>306</v>
      </c>
    </row>
    <row r="19" spans="1:20" ht="13.2" hidden="1" x14ac:dyDescent="0.25">
      <c r="A19" s="15" t="s">
        <v>24</v>
      </c>
      <c r="C19" s="17" t="s">
        <v>61</v>
      </c>
      <c r="D19" s="17" t="s">
        <v>26</v>
      </c>
      <c r="E19" s="17" t="s">
        <v>5691</v>
      </c>
      <c r="F19" s="18" t="s">
        <v>5692</v>
      </c>
      <c r="G19" s="16">
        <v>1</v>
      </c>
      <c r="H19" s="19" t="s">
        <v>5693</v>
      </c>
      <c r="I19" t="str">
        <f t="shared" si="0"/>
        <v>M / Full Print</v>
      </c>
      <c r="J19" s="20" t="s">
        <v>1326</v>
      </c>
      <c r="K19" s="20" t="s">
        <v>5694</v>
      </c>
      <c r="L19" s="20" t="s">
        <v>5695</v>
      </c>
      <c r="M19" s="16"/>
      <c r="O19" s="1" t="s">
        <v>1169</v>
      </c>
      <c r="P19" s="18">
        <v>77017</v>
      </c>
      <c r="Q19" s="16" t="s">
        <v>151</v>
      </c>
      <c r="R19" s="16" t="s">
        <v>35</v>
      </c>
      <c r="S19" s="16">
        <v>3463177863</v>
      </c>
      <c r="T19" s="16" t="s">
        <v>152</v>
      </c>
    </row>
    <row r="20" spans="1:20" ht="13.2" hidden="1" x14ac:dyDescent="0.25">
      <c r="A20" s="15" t="s">
        <v>24</v>
      </c>
      <c r="C20" s="16" t="s">
        <v>25</v>
      </c>
      <c r="D20" s="17" t="s">
        <v>26</v>
      </c>
      <c r="E20" s="16" t="s">
        <v>5696</v>
      </c>
      <c r="F20" s="18" t="s">
        <v>5697</v>
      </c>
      <c r="G20" s="16">
        <v>1</v>
      </c>
      <c r="H20" s="19" t="s">
        <v>5698</v>
      </c>
      <c r="I20" t="str">
        <f t="shared" si="0"/>
        <v>AOP Unisex Raglan Hoodie / L / All print</v>
      </c>
      <c r="J20" s="20" t="s">
        <v>4095</v>
      </c>
      <c r="K20" s="20" t="s">
        <v>5699</v>
      </c>
      <c r="L20" s="20" t="s">
        <v>5700</v>
      </c>
      <c r="M20" s="16"/>
      <c r="O20" s="1" t="s">
        <v>3425</v>
      </c>
      <c r="P20" s="18">
        <v>45106</v>
      </c>
      <c r="Q20" s="16" t="s">
        <v>105</v>
      </c>
      <c r="R20" s="16" t="s">
        <v>35</v>
      </c>
      <c r="S20" s="16">
        <v>5135498176</v>
      </c>
      <c r="T20" s="16" t="s">
        <v>107</v>
      </c>
    </row>
    <row r="21" spans="1:20" ht="13.2" hidden="1" x14ac:dyDescent="0.25">
      <c r="A21" s="28" t="s">
        <v>5607</v>
      </c>
      <c r="C21" s="16" t="s">
        <v>25</v>
      </c>
      <c r="D21" s="18" t="s">
        <v>26</v>
      </c>
      <c r="E21" s="16" t="s">
        <v>5701</v>
      </c>
      <c r="F21" s="18" t="s">
        <v>5702</v>
      </c>
      <c r="G21" s="16">
        <v>1</v>
      </c>
      <c r="H21" s="19" t="s">
        <v>3601</v>
      </c>
      <c r="I21" t="str">
        <f t="shared" si="0"/>
        <v>AOP Unisex Raglan Hoodie / M / All print</v>
      </c>
      <c r="J21" s="20" t="s">
        <v>3602</v>
      </c>
      <c r="K21" s="20" t="s">
        <v>5703</v>
      </c>
      <c r="L21" s="20" t="s">
        <v>5704</v>
      </c>
      <c r="M21" s="16"/>
      <c r="O21" s="1" t="s">
        <v>1910</v>
      </c>
      <c r="P21" s="18">
        <v>53208</v>
      </c>
      <c r="Q21" s="16" t="s">
        <v>1115</v>
      </c>
      <c r="R21" s="16" t="s">
        <v>35</v>
      </c>
      <c r="S21" s="16">
        <v>4145812821</v>
      </c>
      <c r="T21" s="16" t="s">
        <v>1116</v>
      </c>
    </row>
    <row r="22" spans="1:20" ht="13.2" hidden="1" x14ac:dyDescent="0.25">
      <c r="A22" s="28" t="s">
        <v>524</v>
      </c>
      <c r="C22" s="16" t="s">
        <v>25</v>
      </c>
      <c r="D22" s="17" t="s">
        <v>26</v>
      </c>
      <c r="E22" s="16" t="s">
        <v>5705</v>
      </c>
      <c r="F22" s="18" t="s">
        <v>5706</v>
      </c>
      <c r="G22" s="16">
        <v>1</v>
      </c>
      <c r="H22" s="19" t="s">
        <v>5707</v>
      </c>
      <c r="I22" t="str">
        <f t="shared" si="0"/>
        <v>hirt 3D - 2XL / Full Print</v>
      </c>
      <c r="J22" s="20" t="s">
        <v>5708</v>
      </c>
      <c r="K22" s="20" t="s">
        <v>5709</v>
      </c>
      <c r="L22" s="20" t="s">
        <v>5710</v>
      </c>
      <c r="M22" s="16"/>
      <c r="O22" s="1" t="s">
        <v>5711</v>
      </c>
      <c r="P22" s="18">
        <v>92284</v>
      </c>
      <c r="Q22" s="16" t="s">
        <v>546</v>
      </c>
      <c r="R22" s="16" t="s">
        <v>35</v>
      </c>
      <c r="S22" s="16">
        <v>7604476605</v>
      </c>
      <c r="T22" s="16" t="s">
        <v>547</v>
      </c>
    </row>
    <row r="23" spans="1:20" ht="13.2" hidden="1" x14ac:dyDescent="0.25">
      <c r="A23" s="28" t="s">
        <v>5607</v>
      </c>
      <c r="C23" s="17" t="s">
        <v>61</v>
      </c>
      <c r="D23" s="17" t="s">
        <v>26</v>
      </c>
      <c r="E23" s="17" t="s">
        <v>5712</v>
      </c>
      <c r="F23" s="18" t="s">
        <v>5713</v>
      </c>
      <c r="G23" s="16">
        <v>1</v>
      </c>
      <c r="H23" s="19" t="s">
        <v>5714</v>
      </c>
      <c r="I23" t="str">
        <f t="shared" si="0"/>
        <v>Tank Top + Legging / 3XL / ALL PRINT</v>
      </c>
      <c r="J23" s="20" t="s">
        <v>5715</v>
      </c>
      <c r="K23" s="20" t="s">
        <v>5716</v>
      </c>
      <c r="L23" s="20" t="s">
        <v>5717</v>
      </c>
      <c r="M23" s="16">
        <v>1</v>
      </c>
      <c r="O23" s="1" t="s">
        <v>3267</v>
      </c>
      <c r="P23" s="18">
        <v>61104</v>
      </c>
      <c r="Q23" s="16" t="s">
        <v>69</v>
      </c>
      <c r="R23" s="16" t="s">
        <v>35</v>
      </c>
      <c r="S23" s="16">
        <v>8159950271</v>
      </c>
      <c r="T23" s="16" t="s">
        <v>71</v>
      </c>
    </row>
    <row r="24" spans="1:20" ht="13.2" hidden="1" x14ac:dyDescent="0.25">
      <c r="A24" s="28" t="s">
        <v>5607</v>
      </c>
      <c r="C24" s="17" t="s">
        <v>61</v>
      </c>
      <c r="D24" s="17" t="s">
        <v>26</v>
      </c>
      <c r="E24" s="17" t="s">
        <v>5718</v>
      </c>
      <c r="F24" s="18" t="s">
        <v>5719</v>
      </c>
      <c r="G24" s="16">
        <v>1</v>
      </c>
      <c r="H24" s="19" t="s">
        <v>2839</v>
      </c>
      <c r="I24" t="str">
        <f t="shared" si="0"/>
        <v>991 Veteran Classic Cap Head Wear #KV - One size / All print</v>
      </c>
      <c r="J24" s="20" t="s">
        <v>2840</v>
      </c>
      <c r="K24" s="20" t="s">
        <v>5720</v>
      </c>
      <c r="L24" s="20" t="s">
        <v>5721</v>
      </c>
      <c r="M24" s="16"/>
      <c r="O24" s="1" t="s">
        <v>5722</v>
      </c>
      <c r="P24" s="18">
        <v>18002</v>
      </c>
      <c r="Q24" s="16" t="s">
        <v>422</v>
      </c>
      <c r="R24" s="16" t="s">
        <v>35</v>
      </c>
      <c r="S24" s="16">
        <v>4125193313</v>
      </c>
      <c r="T24" s="16" t="s">
        <v>423</v>
      </c>
    </row>
    <row r="25" spans="1:20" ht="13.2" hidden="1" x14ac:dyDescent="0.25">
      <c r="A25" s="28" t="s">
        <v>5607</v>
      </c>
      <c r="C25" s="16" t="s">
        <v>25</v>
      </c>
      <c r="D25" s="18" t="s">
        <v>26</v>
      </c>
      <c r="E25" s="16" t="s">
        <v>5723</v>
      </c>
      <c r="F25" s="18" t="s">
        <v>5724</v>
      </c>
      <c r="G25" s="16">
        <v>1</v>
      </c>
      <c r="H25" s="19" t="s">
        <v>5725</v>
      </c>
      <c r="I25" t="str">
        <f t="shared" si="0"/>
        <v>AOP Unisex Raglan Hoodie / L / All print</v>
      </c>
      <c r="J25" s="20" t="s">
        <v>888</v>
      </c>
      <c r="K25" s="20" t="s">
        <v>5726</v>
      </c>
      <c r="L25" s="20" t="s">
        <v>5727</v>
      </c>
      <c r="M25" s="16"/>
      <c r="O25" s="1" t="s">
        <v>5728</v>
      </c>
      <c r="P25" s="18">
        <v>30260</v>
      </c>
      <c r="Q25" s="16" t="s">
        <v>286</v>
      </c>
      <c r="R25" s="16" t="s">
        <v>35</v>
      </c>
      <c r="S25" s="16">
        <v>0</v>
      </c>
      <c r="T25" s="16" t="s">
        <v>287</v>
      </c>
    </row>
    <row r="26" spans="1:20" ht="13.2" hidden="1" x14ac:dyDescent="0.25">
      <c r="A26" s="28" t="s">
        <v>5607</v>
      </c>
      <c r="C26" s="16" t="s">
        <v>25</v>
      </c>
      <c r="D26" s="18" t="s">
        <v>26</v>
      </c>
      <c r="E26" s="16" t="s">
        <v>5723</v>
      </c>
      <c r="F26" s="18" t="s">
        <v>5724</v>
      </c>
      <c r="G26" s="16">
        <v>1</v>
      </c>
      <c r="H26" s="19" t="s">
        <v>5729</v>
      </c>
      <c r="I26" t="str">
        <f t="shared" si="0"/>
        <v>AOP Unisex Raglan Hoodie / XL / All print</v>
      </c>
      <c r="J26" s="20" t="s">
        <v>808</v>
      </c>
      <c r="K26" s="20" t="s">
        <v>5726</v>
      </c>
      <c r="L26" s="20" t="s">
        <v>5727</v>
      </c>
      <c r="M26" s="16"/>
      <c r="O26" s="1" t="s">
        <v>5728</v>
      </c>
      <c r="P26" s="18">
        <v>30260</v>
      </c>
      <c r="Q26" s="16" t="s">
        <v>286</v>
      </c>
      <c r="R26" s="16" t="s">
        <v>35</v>
      </c>
      <c r="S26" s="16">
        <v>0</v>
      </c>
      <c r="T26" s="16" t="s">
        <v>287</v>
      </c>
    </row>
    <row r="27" spans="1:20" ht="13.2" hidden="1" x14ac:dyDescent="0.25">
      <c r="A27" s="28" t="s">
        <v>5607</v>
      </c>
      <c r="C27" s="16" t="s">
        <v>25</v>
      </c>
      <c r="D27" s="17" t="s">
        <v>26</v>
      </c>
      <c r="E27" s="16" t="s">
        <v>5723</v>
      </c>
      <c r="F27" s="18" t="s">
        <v>5724</v>
      </c>
      <c r="G27" s="16">
        <v>1</v>
      </c>
      <c r="H27" s="19" t="s">
        <v>5730</v>
      </c>
      <c r="I27" t="str">
        <f t="shared" si="0"/>
        <v>hirt #KV - L / Black</v>
      </c>
      <c r="J27" s="20" t="s">
        <v>5731</v>
      </c>
      <c r="K27" s="20" t="s">
        <v>5726</v>
      </c>
      <c r="L27" s="20" t="s">
        <v>5727</v>
      </c>
      <c r="M27" s="16"/>
      <c r="O27" s="1" t="s">
        <v>5728</v>
      </c>
      <c r="P27" s="18">
        <v>30260</v>
      </c>
      <c r="Q27" s="16" t="s">
        <v>286</v>
      </c>
      <c r="R27" s="16" t="s">
        <v>35</v>
      </c>
      <c r="S27" s="16">
        <v>0</v>
      </c>
      <c r="T27" s="16" t="s">
        <v>287</v>
      </c>
    </row>
    <row r="28" spans="1:20" ht="13.2" hidden="1" x14ac:dyDescent="0.25">
      <c r="A28" s="28" t="s">
        <v>5607</v>
      </c>
      <c r="C28" s="16" t="s">
        <v>25</v>
      </c>
      <c r="D28" s="17" t="s">
        <v>26</v>
      </c>
      <c r="E28" s="16" t="s">
        <v>5723</v>
      </c>
      <c r="F28" s="18" t="s">
        <v>5724</v>
      </c>
      <c r="G28" s="16">
        <v>1</v>
      </c>
      <c r="H28" s="19" t="s">
        <v>5732</v>
      </c>
      <c r="I28" t="str">
        <f t="shared" si="0"/>
        <v>hirt #KV - XL / Black</v>
      </c>
      <c r="J28" s="20" t="s">
        <v>5733</v>
      </c>
      <c r="K28" s="20" t="s">
        <v>5726</v>
      </c>
      <c r="L28" s="20" t="s">
        <v>5727</v>
      </c>
      <c r="M28" s="16"/>
      <c r="O28" s="1" t="s">
        <v>5728</v>
      </c>
      <c r="P28" s="18">
        <v>30260</v>
      </c>
      <c r="Q28" s="16" t="s">
        <v>286</v>
      </c>
      <c r="R28" s="16" t="s">
        <v>35</v>
      </c>
      <c r="S28" s="16">
        <v>0</v>
      </c>
      <c r="T28" s="16" t="s">
        <v>287</v>
      </c>
    </row>
    <row r="29" spans="1:20" ht="13.2" hidden="1" x14ac:dyDescent="0.25">
      <c r="A29" s="15" t="s">
        <v>24</v>
      </c>
      <c r="C29" s="16" t="s">
        <v>25</v>
      </c>
      <c r="D29" s="17" t="s">
        <v>26</v>
      </c>
      <c r="E29" s="16" t="s">
        <v>5734</v>
      </c>
      <c r="F29" s="18" t="s">
        <v>5735</v>
      </c>
      <c r="G29" s="16">
        <v>1</v>
      </c>
      <c r="H29" s="19" t="s">
        <v>800</v>
      </c>
      <c r="I29" t="str">
        <f t="shared" si="0"/>
        <v>Welcome to our home roll for initiative doormat #v - M (18 x 24 inch) / Full print</v>
      </c>
      <c r="J29" s="20" t="s">
        <v>801</v>
      </c>
      <c r="K29" s="20" t="s">
        <v>5736</v>
      </c>
      <c r="L29" s="20" t="s">
        <v>5737</v>
      </c>
      <c r="M29" s="16"/>
      <c r="O29" s="1" t="s">
        <v>1237</v>
      </c>
      <c r="P29" s="18">
        <v>85027</v>
      </c>
      <c r="Q29" s="16" t="s">
        <v>447</v>
      </c>
      <c r="R29" s="16" t="s">
        <v>35</v>
      </c>
      <c r="S29" s="16">
        <v>6236876617</v>
      </c>
      <c r="T29" s="16" t="s">
        <v>448</v>
      </c>
    </row>
    <row r="30" spans="1:20" ht="13.2" hidden="1" x14ac:dyDescent="0.25">
      <c r="A30" s="15" t="s">
        <v>24</v>
      </c>
      <c r="C30" s="16" t="s">
        <v>25</v>
      </c>
      <c r="D30" s="17" t="s">
        <v>26</v>
      </c>
      <c r="E30" s="16" t="s">
        <v>5738</v>
      </c>
      <c r="F30" s="18" t="s">
        <v>5735</v>
      </c>
      <c r="G30" s="16">
        <v>1</v>
      </c>
      <c r="H30" s="19" t="s">
        <v>800</v>
      </c>
      <c r="I30" t="str">
        <f t="shared" si="0"/>
        <v>Welcome to our home roll for initiative doormat #v - M (18 x 24 inch) / Full print</v>
      </c>
      <c r="J30" s="20" t="s">
        <v>801</v>
      </c>
      <c r="K30" s="20" t="s">
        <v>5739</v>
      </c>
      <c r="L30" s="20" t="s">
        <v>5740</v>
      </c>
      <c r="M30" s="16"/>
      <c r="O30" s="1" t="s">
        <v>5741</v>
      </c>
      <c r="P30" s="18">
        <v>81147</v>
      </c>
      <c r="Q30" s="16" t="s">
        <v>430</v>
      </c>
      <c r="R30" s="16" t="s">
        <v>35</v>
      </c>
      <c r="S30" s="16">
        <v>6236876617</v>
      </c>
      <c r="T30" s="16" t="s">
        <v>432</v>
      </c>
    </row>
    <row r="31" spans="1:20" ht="13.2" hidden="1" x14ac:dyDescent="0.25">
      <c r="A31" s="29" t="s">
        <v>86</v>
      </c>
      <c r="C31" s="16" t="s">
        <v>25</v>
      </c>
      <c r="D31" s="17" t="s">
        <v>26</v>
      </c>
      <c r="E31" s="16" t="s">
        <v>5742</v>
      </c>
      <c r="F31" s="18" t="s">
        <v>5743</v>
      </c>
      <c r="G31" s="16">
        <v>1</v>
      </c>
      <c r="H31" s="19" t="s">
        <v>5744</v>
      </c>
      <c r="I31" t="str">
        <f t="shared" si="0"/>
        <v>Spare Tire Cover / All print / 34 inches</v>
      </c>
      <c r="J31" s="20" t="s">
        <v>5084</v>
      </c>
      <c r="K31" s="20" t="s">
        <v>5745</v>
      </c>
      <c r="L31" s="20" t="s">
        <v>5746</v>
      </c>
      <c r="M31" s="16"/>
      <c r="O31" s="1" t="s">
        <v>5747</v>
      </c>
      <c r="P31" s="18">
        <v>32536</v>
      </c>
      <c r="Q31" s="16" t="s">
        <v>46</v>
      </c>
      <c r="R31" s="16" t="s">
        <v>35</v>
      </c>
      <c r="S31" s="16">
        <v>8509021025</v>
      </c>
      <c r="T31" s="16" t="s">
        <v>47</v>
      </c>
    </row>
    <row r="32" spans="1:20" ht="13.2" hidden="1" x14ac:dyDescent="0.25">
      <c r="A32" s="15" t="s">
        <v>24</v>
      </c>
      <c r="C32" s="17" t="s">
        <v>61</v>
      </c>
      <c r="D32" s="17" t="s">
        <v>26</v>
      </c>
      <c r="E32" s="17" t="s">
        <v>5748</v>
      </c>
      <c r="F32" s="18" t="s">
        <v>5749</v>
      </c>
      <c r="G32" s="16">
        <v>1</v>
      </c>
      <c r="H32" s="19" t="s">
        <v>5750</v>
      </c>
      <c r="I32" t="str">
        <f t="shared" si="0"/>
        <v>Joggers #v - AOP Unisex Raglan Hoodie / L / All Print</v>
      </c>
      <c r="J32" s="20" t="s">
        <v>1734</v>
      </c>
      <c r="K32" s="20" t="s">
        <v>5751</v>
      </c>
      <c r="L32" s="20" t="s">
        <v>5752</v>
      </c>
      <c r="M32" s="16"/>
      <c r="O32" s="1" t="s">
        <v>5753</v>
      </c>
      <c r="P32" s="18">
        <v>29714</v>
      </c>
      <c r="Q32" s="16" t="s">
        <v>129</v>
      </c>
      <c r="R32" s="16" t="s">
        <v>35</v>
      </c>
      <c r="S32" s="16">
        <v>8038993940</v>
      </c>
      <c r="T32" s="16" t="s">
        <v>130</v>
      </c>
    </row>
    <row r="33" spans="1:20" ht="13.2" hidden="1" x14ac:dyDescent="0.25">
      <c r="A33" s="15" t="s">
        <v>24</v>
      </c>
      <c r="C33" s="17" t="s">
        <v>61</v>
      </c>
      <c r="D33" s="17" t="s">
        <v>26</v>
      </c>
      <c r="E33" s="17" t="s">
        <v>5748</v>
      </c>
      <c r="F33" s="18" t="s">
        <v>5749</v>
      </c>
      <c r="G33" s="16">
        <v>1</v>
      </c>
      <c r="H33" s="19" t="s">
        <v>3835</v>
      </c>
      <c r="I33" t="str">
        <f t="shared" si="0"/>
        <v>Joggers #v - AOP Unisex Joggers / L / All Print</v>
      </c>
      <c r="J33" s="20" t="s">
        <v>2255</v>
      </c>
      <c r="K33" s="20" t="s">
        <v>5751</v>
      </c>
      <c r="L33" s="20" t="s">
        <v>5752</v>
      </c>
      <c r="M33" s="16"/>
      <c r="O33" s="1" t="s">
        <v>5753</v>
      </c>
      <c r="P33" s="18">
        <v>29714</v>
      </c>
      <c r="Q33" s="16" t="s">
        <v>129</v>
      </c>
      <c r="R33" s="16" t="s">
        <v>35</v>
      </c>
      <c r="S33" s="16">
        <v>8038993940</v>
      </c>
      <c r="T33" s="16" t="s">
        <v>130</v>
      </c>
    </row>
    <row r="34" spans="1:20" ht="13.2" x14ac:dyDescent="0.25">
      <c r="A34" s="29" t="s">
        <v>201</v>
      </c>
      <c r="C34" s="16" t="s">
        <v>191</v>
      </c>
      <c r="D34" s="17" t="s">
        <v>26</v>
      </c>
      <c r="E34" s="16" t="s">
        <v>5754</v>
      </c>
      <c r="F34" s="18" t="s">
        <v>5755</v>
      </c>
      <c r="G34" s="16">
        <v>1</v>
      </c>
      <c r="H34" s="19" t="s">
        <v>5756</v>
      </c>
      <c r="I34" t="str">
        <f t="shared" si="0"/>
        <v>16X24in</v>
      </c>
      <c r="J34" s="20" t="s">
        <v>866</v>
      </c>
      <c r="K34" s="20" t="s">
        <v>5757</v>
      </c>
      <c r="L34" s="20" t="s">
        <v>5758</v>
      </c>
      <c r="M34" s="16"/>
      <c r="O34" s="1" t="s">
        <v>5759</v>
      </c>
      <c r="P34" s="18">
        <v>98270</v>
      </c>
      <c r="Q34" s="16" t="s">
        <v>189</v>
      </c>
      <c r="R34" s="16" t="s">
        <v>35</v>
      </c>
      <c r="S34" s="16">
        <v>4253219571</v>
      </c>
      <c r="T34" s="16" t="s">
        <v>190</v>
      </c>
    </row>
    <row r="35" spans="1:20" ht="13.2" hidden="1" x14ac:dyDescent="0.25">
      <c r="A35" s="28" t="s">
        <v>246</v>
      </c>
      <c r="C35" s="16" t="s">
        <v>25</v>
      </c>
      <c r="D35" s="17" t="s">
        <v>26</v>
      </c>
      <c r="E35" s="16" t="s">
        <v>5760</v>
      </c>
      <c r="F35" s="18" t="s">
        <v>5761</v>
      </c>
      <c r="G35" s="16">
        <v>2</v>
      </c>
      <c r="H35" s="19" t="s">
        <v>5762</v>
      </c>
      <c r="I35" t="str">
        <f t="shared" si="0"/>
        <v>2XL / Full Print</v>
      </c>
      <c r="J35" s="20" t="s">
        <v>2170</v>
      </c>
      <c r="K35" s="20" t="s">
        <v>5763</v>
      </c>
      <c r="L35" s="20" t="s">
        <v>5764</v>
      </c>
      <c r="M35" s="16"/>
      <c r="O35" s="1" t="s">
        <v>1661</v>
      </c>
      <c r="P35" s="18">
        <v>46815</v>
      </c>
      <c r="Q35" s="16" t="s">
        <v>57</v>
      </c>
      <c r="R35" s="16" t="s">
        <v>35</v>
      </c>
      <c r="S35" s="16">
        <v>2603851731</v>
      </c>
      <c r="T35" s="16" t="s">
        <v>59</v>
      </c>
    </row>
    <row r="36" spans="1:20" ht="13.2" hidden="1" x14ac:dyDescent="0.25">
      <c r="A36" s="15" t="s">
        <v>110</v>
      </c>
      <c r="C36" s="16" t="s">
        <v>25</v>
      </c>
      <c r="D36" s="17" t="s">
        <v>26</v>
      </c>
      <c r="E36" s="16" t="s">
        <v>5765</v>
      </c>
      <c r="F36" s="18" t="s">
        <v>5766</v>
      </c>
      <c r="G36" s="16">
        <v>1</v>
      </c>
      <c r="H36" s="19" t="s">
        <v>5767</v>
      </c>
      <c r="I36" t="str">
        <f t="shared" si="0"/>
        <v>Joggers 3D - AOP Unisex Raglan Hoodie / XL / All print</v>
      </c>
      <c r="J36" s="20" t="s">
        <v>5768</v>
      </c>
      <c r="K36" s="20" t="s">
        <v>5769</v>
      </c>
      <c r="L36" s="20" t="s">
        <v>5770</v>
      </c>
      <c r="M36" s="16"/>
      <c r="O36" s="1" t="s">
        <v>5771</v>
      </c>
      <c r="P36" s="18">
        <v>47274</v>
      </c>
      <c r="Q36" s="16" t="s">
        <v>57</v>
      </c>
      <c r="R36" s="16" t="s">
        <v>35</v>
      </c>
      <c r="S36" s="16">
        <v>8123414173</v>
      </c>
      <c r="T36" s="16" t="s">
        <v>59</v>
      </c>
    </row>
    <row r="37" spans="1:20" ht="13.2" x14ac:dyDescent="0.25">
      <c r="A37" s="32" t="s">
        <v>456</v>
      </c>
      <c r="C37" s="17" t="s">
        <v>61</v>
      </c>
      <c r="D37" s="17" t="s">
        <v>26</v>
      </c>
      <c r="E37" s="17" t="s">
        <v>5772</v>
      </c>
      <c r="F37" s="18" t="s">
        <v>5773</v>
      </c>
      <c r="G37" s="16">
        <v>1</v>
      </c>
      <c r="H37" s="19" t="s">
        <v>5774</v>
      </c>
      <c r="I37" t="str">
        <f t="shared" si="0"/>
        <v>Men / 12 / Red</v>
      </c>
      <c r="J37" s="20" t="s">
        <v>460</v>
      </c>
      <c r="K37" s="20" t="s">
        <v>5775</v>
      </c>
      <c r="L37" s="20" t="s">
        <v>5776</v>
      </c>
      <c r="M37" s="16"/>
      <c r="O37" s="1" t="s">
        <v>996</v>
      </c>
      <c r="P37" s="18">
        <v>93306</v>
      </c>
      <c r="Q37" s="16" t="s">
        <v>546</v>
      </c>
      <c r="R37" s="16" t="s">
        <v>35</v>
      </c>
      <c r="S37" s="16">
        <v>6618586443</v>
      </c>
      <c r="T37" s="16" t="s">
        <v>547</v>
      </c>
    </row>
    <row r="38" spans="1:20" ht="13.2" hidden="1" x14ac:dyDescent="0.25">
      <c r="A38" s="32" t="s">
        <v>60</v>
      </c>
      <c r="C38" s="16" t="s">
        <v>202</v>
      </c>
      <c r="D38" s="17" t="s">
        <v>26</v>
      </c>
      <c r="E38" s="16" t="s">
        <v>5777</v>
      </c>
      <c r="F38" s="18" t="s">
        <v>5778</v>
      </c>
      <c r="G38" s="16">
        <v>1</v>
      </c>
      <c r="H38" s="19" t="s">
        <v>5779</v>
      </c>
      <c r="I38" t="str">
        <f t="shared" si="0"/>
        <v>US Queen</v>
      </c>
      <c r="J38" s="20" t="s">
        <v>765</v>
      </c>
      <c r="K38" s="20" t="s">
        <v>5780</v>
      </c>
      <c r="L38" s="20" t="s">
        <v>5781</v>
      </c>
      <c r="M38" s="16"/>
      <c r="O38" s="1" t="s">
        <v>5782</v>
      </c>
      <c r="P38" s="18" t="s">
        <v>5783</v>
      </c>
      <c r="Q38" s="16" t="s">
        <v>236</v>
      </c>
      <c r="R38" s="16" t="s">
        <v>237</v>
      </c>
      <c r="S38" s="16">
        <v>4384039591</v>
      </c>
      <c r="T38" s="16" t="s">
        <v>238</v>
      </c>
    </row>
    <row r="39" spans="1:20" ht="13.2" hidden="1" x14ac:dyDescent="0.25">
      <c r="A39" s="21" t="s">
        <v>5623</v>
      </c>
      <c r="C39" s="16" t="s">
        <v>25</v>
      </c>
      <c r="D39" s="17" t="s">
        <v>26</v>
      </c>
      <c r="E39" s="16" t="s">
        <v>5784</v>
      </c>
      <c r="F39" s="18" t="s">
        <v>5785</v>
      </c>
      <c r="G39" s="16">
        <v>1</v>
      </c>
      <c r="H39" s="19" t="s">
        <v>5786</v>
      </c>
      <c r="I39" t="str">
        <f t="shared" si="0"/>
        <v>AOP Unisex Raglan Hoodie / XL / All print</v>
      </c>
      <c r="J39" s="20" t="s">
        <v>183</v>
      </c>
      <c r="K39" s="20" t="s">
        <v>5787</v>
      </c>
      <c r="L39" s="20" t="s">
        <v>5788</v>
      </c>
      <c r="M39" s="16"/>
      <c r="O39" s="1" t="s">
        <v>5789</v>
      </c>
      <c r="P39" s="18">
        <v>91709</v>
      </c>
      <c r="Q39" s="16" t="s">
        <v>546</v>
      </c>
      <c r="R39" s="16" t="s">
        <v>35</v>
      </c>
      <c r="S39" s="16">
        <v>6192278626</v>
      </c>
      <c r="T39" s="16" t="s">
        <v>547</v>
      </c>
    </row>
    <row r="40" spans="1:20" ht="13.2" hidden="1" x14ac:dyDescent="0.25">
      <c r="A40" s="21" t="s">
        <v>5623</v>
      </c>
      <c r="C40" s="16" t="s">
        <v>25</v>
      </c>
      <c r="D40" s="17" t="s">
        <v>26</v>
      </c>
      <c r="E40" s="16" t="s">
        <v>5784</v>
      </c>
      <c r="F40" s="18" t="s">
        <v>5785</v>
      </c>
      <c r="G40" s="16">
        <v>1</v>
      </c>
      <c r="H40" s="19" t="s">
        <v>5790</v>
      </c>
      <c r="I40" t="str">
        <f t="shared" si="0"/>
        <v>AOP Unisex Raglan Hoodie / L / All print</v>
      </c>
      <c r="J40" s="20" t="s">
        <v>4229</v>
      </c>
      <c r="K40" s="20" t="s">
        <v>5787</v>
      </c>
      <c r="L40" s="20" t="s">
        <v>5788</v>
      </c>
      <c r="M40" s="16"/>
      <c r="O40" s="1" t="s">
        <v>5789</v>
      </c>
      <c r="P40" s="18">
        <v>91709</v>
      </c>
      <c r="Q40" s="16" t="s">
        <v>546</v>
      </c>
      <c r="R40" s="16" t="s">
        <v>35</v>
      </c>
      <c r="S40" s="16">
        <v>6192278626</v>
      </c>
      <c r="T40" s="16" t="s">
        <v>547</v>
      </c>
    </row>
    <row r="41" spans="1:20" ht="13.2" hidden="1" x14ac:dyDescent="0.25">
      <c r="A41" s="15" t="s">
        <v>24</v>
      </c>
      <c r="C41" s="16" t="s">
        <v>25</v>
      </c>
      <c r="D41" s="17" t="s">
        <v>26</v>
      </c>
      <c r="E41" s="16" t="s">
        <v>5791</v>
      </c>
      <c r="F41" s="18" t="s">
        <v>5792</v>
      </c>
      <c r="G41" s="16">
        <v>1</v>
      </c>
      <c r="H41" s="19" t="s">
        <v>5793</v>
      </c>
      <c r="I41" t="str">
        <f t="shared" si="0"/>
        <v>We deliver for you unisex t-shirt 3D - M / Full Print</v>
      </c>
      <c r="J41" s="20" t="s">
        <v>5794</v>
      </c>
      <c r="K41" s="20" t="s">
        <v>5795</v>
      </c>
      <c r="L41" s="20" t="s">
        <v>5796</v>
      </c>
      <c r="M41" s="16"/>
      <c r="O41" s="1" t="s">
        <v>5797</v>
      </c>
      <c r="P41" s="18">
        <v>76227</v>
      </c>
      <c r="Q41" s="16" t="s">
        <v>151</v>
      </c>
      <c r="R41" s="16" t="s">
        <v>35</v>
      </c>
      <c r="S41" s="16">
        <v>4322881635</v>
      </c>
      <c r="T41" s="16" t="s">
        <v>152</v>
      </c>
    </row>
    <row r="42" spans="1:20" ht="13.2" hidden="1" x14ac:dyDescent="0.25">
      <c r="A42" s="15" t="s">
        <v>24</v>
      </c>
      <c r="C42" s="16" t="s">
        <v>25</v>
      </c>
      <c r="D42" s="17" t="s">
        <v>26</v>
      </c>
      <c r="E42" s="16" t="s">
        <v>5791</v>
      </c>
      <c r="F42" s="18" t="s">
        <v>5792</v>
      </c>
      <c r="G42" s="16">
        <v>1</v>
      </c>
      <c r="H42" s="19" t="s">
        <v>5798</v>
      </c>
      <c r="I42" t="str">
        <f t="shared" si="0"/>
        <v>hirt 3d - M / Full Print</v>
      </c>
      <c r="J42" s="45">
        <v>1000000000000000</v>
      </c>
      <c r="K42" s="20" t="s">
        <v>5795</v>
      </c>
      <c r="L42" s="20" t="s">
        <v>5796</v>
      </c>
      <c r="M42" s="16"/>
      <c r="O42" s="1" t="s">
        <v>5797</v>
      </c>
      <c r="P42" s="18">
        <v>76227</v>
      </c>
      <c r="Q42" s="16" t="s">
        <v>151</v>
      </c>
      <c r="R42" s="16" t="s">
        <v>35</v>
      </c>
      <c r="S42" s="16">
        <v>4322881635</v>
      </c>
      <c r="T42" s="16" t="s">
        <v>152</v>
      </c>
    </row>
    <row r="43" spans="1:20" ht="13.2" hidden="1" x14ac:dyDescent="0.25">
      <c r="A43" s="15" t="s">
        <v>24</v>
      </c>
      <c r="C43" s="16" t="s">
        <v>25</v>
      </c>
      <c r="D43" s="17" t="s">
        <v>26</v>
      </c>
      <c r="E43" s="16" t="s">
        <v>5791</v>
      </c>
      <c r="F43" s="18" t="s">
        <v>5792</v>
      </c>
      <c r="G43" s="16">
        <v>1</v>
      </c>
      <c r="H43" s="19" t="s">
        <v>5799</v>
      </c>
      <c r="I43" t="str">
        <f t="shared" si="0"/>
        <v>hirt 3d - M / Full Print</v>
      </c>
      <c r="J43" s="20" t="s">
        <v>5800</v>
      </c>
      <c r="K43" s="20" t="s">
        <v>5795</v>
      </c>
      <c r="L43" s="20" t="s">
        <v>5796</v>
      </c>
      <c r="M43" s="16"/>
      <c r="O43" s="1" t="s">
        <v>5797</v>
      </c>
      <c r="P43" s="18">
        <v>76227</v>
      </c>
      <c r="Q43" s="16" t="s">
        <v>151</v>
      </c>
      <c r="R43" s="16" t="s">
        <v>35</v>
      </c>
      <c r="S43" s="16">
        <v>4322881635</v>
      </c>
      <c r="T43" s="16" t="s">
        <v>152</v>
      </c>
    </row>
    <row r="44" spans="1:20" ht="13.2" hidden="1" x14ac:dyDescent="0.25">
      <c r="A44" s="15" t="s">
        <v>24</v>
      </c>
      <c r="C44" s="16" t="s">
        <v>25</v>
      </c>
      <c r="D44" s="17" t="s">
        <v>26</v>
      </c>
      <c r="E44" s="16" t="s">
        <v>5791</v>
      </c>
      <c r="F44" s="18" t="s">
        <v>5792</v>
      </c>
      <c r="G44" s="16">
        <v>1</v>
      </c>
      <c r="H44" s="19" t="s">
        <v>5801</v>
      </c>
      <c r="I44" t="str">
        <f t="shared" si="0"/>
        <v>hirt 3d #v - M / Full Print</v>
      </c>
      <c r="J44" s="20" t="s">
        <v>5802</v>
      </c>
      <c r="K44" s="20" t="s">
        <v>5795</v>
      </c>
      <c r="L44" s="20" t="s">
        <v>5796</v>
      </c>
      <c r="M44" s="16"/>
      <c r="O44" s="1" t="s">
        <v>5797</v>
      </c>
      <c r="P44" s="18">
        <v>76227</v>
      </c>
      <c r="Q44" s="16" t="s">
        <v>151</v>
      </c>
      <c r="R44" s="16" t="s">
        <v>35</v>
      </c>
      <c r="S44" s="16">
        <v>4322881635</v>
      </c>
      <c r="T44" s="16" t="s">
        <v>152</v>
      </c>
    </row>
    <row r="45" spans="1:20" ht="13.2" hidden="1" x14ac:dyDescent="0.25">
      <c r="A45" s="15" t="s">
        <v>24</v>
      </c>
      <c r="C45" s="16" t="s">
        <v>25</v>
      </c>
      <c r="D45" s="17" t="s">
        <v>26</v>
      </c>
      <c r="E45" s="16" t="s">
        <v>5791</v>
      </c>
      <c r="F45" s="18" t="s">
        <v>5792</v>
      </c>
      <c r="G45" s="16">
        <v>1</v>
      </c>
      <c r="H45" s="19" t="s">
        <v>5803</v>
      </c>
      <c r="I45" t="str">
        <f t="shared" si="0"/>
        <v>hirt 3D #v - M / Full Print</v>
      </c>
      <c r="J45" s="20" t="s">
        <v>5804</v>
      </c>
      <c r="K45" s="20" t="s">
        <v>5795</v>
      </c>
      <c r="L45" s="20" t="s">
        <v>5796</v>
      </c>
      <c r="M45" s="16"/>
      <c r="O45" s="1" t="s">
        <v>5797</v>
      </c>
      <c r="P45" s="18">
        <v>76227</v>
      </c>
      <c r="Q45" s="16" t="s">
        <v>151</v>
      </c>
      <c r="R45" s="16" t="s">
        <v>35</v>
      </c>
      <c r="S45" s="16">
        <v>4322881635</v>
      </c>
      <c r="T45" s="16" t="s">
        <v>152</v>
      </c>
    </row>
    <row r="46" spans="1:20" ht="13.2" hidden="1" x14ac:dyDescent="0.25">
      <c r="A46" s="15" t="s">
        <v>24</v>
      </c>
      <c r="C46" s="16" t="s">
        <v>25</v>
      </c>
      <c r="D46" s="17" t="s">
        <v>26</v>
      </c>
      <c r="E46" s="16" t="s">
        <v>5791</v>
      </c>
      <c r="F46" s="18" t="s">
        <v>5792</v>
      </c>
      <c r="G46" s="16">
        <v>1</v>
      </c>
      <c r="H46" s="19" t="s">
        <v>5805</v>
      </c>
      <c r="I46" t="str">
        <f t="shared" si="0"/>
        <v>AOP Unisex Raglan Hoodie / M / All print</v>
      </c>
      <c r="J46" s="20" t="s">
        <v>1207</v>
      </c>
      <c r="K46" s="20" t="s">
        <v>5795</v>
      </c>
      <c r="L46" s="20" t="s">
        <v>5796</v>
      </c>
      <c r="M46" s="16"/>
      <c r="O46" s="1" t="s">
        <v>5797</v>
      </c>
      <c r="P46" s="18">
        <v>76227</v>
      </c>
      <c r="Q46" s="16" t="s">
        <v>151</v>
      </c>
      <c r="R46" s="16" t="s">
        <v>35</v>
      </c>
      <c r="S46" s="16">
        <v>4322881635</v>
      </c>
      <c r="T46" s="16" t="s">
        <v>152</v>
      </c>
    </row>
    <row r="47" spans="1:20" ht="13.2" hidden="1" x14ac:dyDescent="0.25">
      <c r="A47" s="15" t="s">
        <v>24</v>
      </c>
      <c r="C47" s="16" t="s">
        <v>25</v>
      </c>
      <c r="D47" s="17" t="s">
        <v>26</v>
      </c>
      <c r="E47" s="16" t="s">
        <v>5791</v>
      </c>
      <c r="F47" s="18" t="s">
        <v>5792</v>
      </c>
      <c r="G47" s="16">
        <v>1</v>
      </c>
      <c r="H47" s="19" t="s">
        <v>5806</v>
      </c>
      <c r="I47" t="str">
        <f t="shared" si="0"/>
        <v>M / Full print</v>
      </c>
      <c r="J47" s="20" t="s">
        <v>5807</v>
      </c>
      <c r="K47" s="20" t="s">
        <v>5795</v>
      </c>
      <c r="L47" s="20" t="s">
        <v>5796</v>
      </c>
      <c r="M47" s="16"/>
      <c r="O47" s="1" t="s">
        <v>5797</v>
      </c>
      <c r="P47" s="18">
        <v>76227</v>
      </c>
      <c r="Q47" s="16" t="s">
        <v>151</v>
      </c>
      <c r="R47" s="16" t="s">
        <v>35</v>
      </c>
      <c r="S47" s="16">
        <v>4322881635</v>
      </c>
      <c r="T47" s="16" t="s">
        <v>152</v>
      </c>
    </row>
    <row r="48" spans="1:20" ht="13.2" hidden="1" x14ac:dyDescent="0.25">
      <c r="A48" s="32" t="s">
        <v>60</v>
      </c>
      <c r="C48" s="17" t="s">
        <v>61</v>
      </c>
      <c r="D48" s="17" t="s">
        <v>26</v>
      </c>
      <c r="E48" s="17" t="s">
        <v>5791</v>
      </c>
      <c r="F48" s="18" t="s">
        <v>5792</v>
      </c>
      <c r="G48" s="16">
        <v>1</v>
      </c>
      <c r="H48" s="19" t="s">
        <v>5808</v>
      </c>
      <c r="I48" t="str">
        <f t="shared" si="0"/>
        <v>Legging 3D #l - Tank top / S / ALL PRINT</v>
      </c>
      <c r="J48" s="20" t="s">
        <v>5809</v>
      </c>
      <c r="K48" s="20" t="s">
        <v>5795</v>
      </c>
      <c r="L48" s="20" t="s">
        <v>5796</v>
      </c>
      <c r="M48" s="16"/>
      <c r="O48" s="1" t="s">
        <v>5797</v>
      </c>
      <c r="P48" s="18">
        <v>76227</v>
      </c>
      <c r="Q48" s="16" t="s">
        <v>151</v>
      </c>
      <c r="R48" s="16" t="s">
        <v>35</v>
      </c>
      <c r="S48" s="16">
        <v>4322881635</v>
      </c>
      <c r="T48" s="16" t="s">
        <v>152</v>
      </c>
    </row>
    <row r="49" spans="1:20" ht="13.2" hidden="1" x14ac:dyDescent="0.25">
      <c r="A49" s="15" t="s">
        <v>24</v>
      </c>
      <c r="C49" s="16" t="s">
        <v>25</v>
      </c>
      <c r="D49" s="17" t="s">
        <v>26</v>
      </c>
      <c r="E49" s="16" t="s">
        <v>5791</v>
      </c>
      <c r="F49" s="18" t="s">
        <v>5792</v>
      </c>
      <c r="G49" s="16">
        <v>1</v>
      </c>
      <c r="H49" s="19" t="s">
        <v>5810</v>
      </c>
      <c r="I49" t="str">
        <f t="shared" si="0"/>
        <v>hirt 3d - M / Full print</v>
      </c>
      <c r="J49" s="45">
        <v>1000000000000000</v>
      </c>
      <c r="K49" s="20" t="s">
        <v>5795</v>
      </c>
      <c r="L49" s="20" t="s">
        <v>5796</v>
      </c>
      <c r="M49" s="16"/>
      <c r="O49" s="1" t="s">
        <v>5797</v>
      </c>
      <c r="P49" s="18">
        <v>76227</v>
      </c>
      <c r="Q49" s="16" t="s">
        <v>151</v>
      </c>
      <c r="R49" s="16" t="s">
        <v>35</v>
      </c>
      <c r="S49" s="16">
        <v>4322881635</v>
      </c>
      <c r="T49" s="16" t="s">
        <v>152</v>
      </c>
    </row>
    <row r="50" spans="1:20" ht="13.2" hidden="1" x14ac:dyDescent="0.25">
      <c r="A50" s="29" t="s">
        <v>86</v>
      </c>
      <c r="C50" s="16" t="s">
        <v>25</v>
      </c>
      <c r="D50" s="17" t="s">
        <v>26</v>
      </c>
      <c r="E50" s="16" t="s">
        <v>5791</v>
      </c>
      <c r="F50" s="18" t="s">
        <v>5792</v>
      </c>
      <c r="G50" s="16">
        <v>1</v>
      </c>
      <c r="H50" s="19" t="s">
        <v>5811</v>
      </c>
      <c r="I50" t="str">
        <f t="shared" si="0"/>
        <v>hirt 3d #251121h - M / Full print</v>
      </c>
      <c r="J50" s="45">
        <v>1000000000000000</v>
      </c>
      <c r="K50" s="20" t="s">
        <v>5795</v>
      </c>
      <c r="L50" s="20" t="s">
        <v>5796</v>
      </c>
      <c r="M50" s="16"/>
      <c r="O50" s="1" t="s">
        <v>5797</v>
      </c>
      <c r="P50" s="18">
        <v>76227</v>
      </c>
      <c r="Q50" s="16" t="s">
        <v>151</v>
      </c>
      <c r="R50" s="16" t="s">
        <v>35</v>
      </c>
      <c r="S50" s="16">
        <v>4322881635</v>
      </c>
      <c r="T50" s="16" t="s">
        <v>152</v>
      </c>
    </row>
    <row r="51" spans="1:20" ht="13.2" hidden="1" x14ac:dyDescent="0.25">
      <c r="A51" s="15" t="s">
        <v>24</v>
      </c>
      <c r="C51" s="16" t="s">
        <v>25</v>
      </c>
      <c r="D51" s="17" t="s">
        <v>26</v>
      </c>
      <c r="E51" s="16" t="s">
        <v>5791</v>
      </c>
      <c r="F51" s="18" t="s">
        <v>5792</v>
      </c>
      <c r="G51" s="16">
        <v>1</v>
      </c>
      <c r="H51" s="19" t="s">
        <v>5812</v>
      </c>
      <c r="I51" t="str">
        <f t="shared" si="0"/>
        <v>hirt 3D - M / Full Print</v>
      </c>
      <c r="J51" s="20" t="s">
        <v>5813</v>
      </c>
      <c r="K51" s="20" t="s">
        <v>5795</v>
      </c>
      <c r="L51" s="20" t="s">
        <v>5796</v>
      </c>
      <c r="M51" s="16"/>
      <c r="O51" s="1" t="s">
        <v>5797</v>
      </c>
      <c r="P51" s="18">
        <v>76227</v>
      </c>
      <c r="Q51" s="16" t="s">
        <v>151</v>
      </c>
      <c r="R51" s="16" t="s">
        <v>35</v>
      </c>
      <c r="S51" s="16">
        <v>4322881635</v>
      </c>
      <c r="T51" s="16" t="s">
        <v>152</v>
      </c>
    </row>
    <row r="52" spans="1:20" ht="13.2" x14ac:dyDescent="0.25">
      <c r="A52" s="28" t="s">
        <v>74</v>
      </c>
      <c r="C52" s="16" t="s">
        <v>4025</v>
      </c>
      <c r="D52" s="17" t="s">
        <v>26</v>
      </c>
      <c r="E52" s="16" t="s">
        <v>5814</v>
      </c>
      <c r="F52" s="18" t="s">
        <v>5815</v>
      </c>
      <c r="G52" s="16">
        <v>1</v>
      </c>
      <c r="H52" s="19" t="s">
        <v>5816</v>
      </c>
      <c r="I52" t="str">
        <f t="shared" si="0"/>
        <v>hirt #Kv - L / Full Print</v>
      </c>
      <c r="J52" s="20" t="s">
        <v>5817</v>
      </c>
      <c r="K52" s="20" t="s">
        <v>5818</v>
      </c>
      <c r="L52" s="20" t="s">
        <v>5819</v>
      </c>
      <c r="M52" s="16"/>
      <c r="O52" s="1" t="s">
        <v>4065</v>
      </c>
      <c r="P52" s="18">
        <v>22408</v>
      </c>
      <c r="Q52" s="16" t="s">
        <v>169</v>
      </c>
      <c r="R52" s="16" t="s">
        <v>35</v>
      </c>
      <c r="S52" s="16">
        <v>7578100249</v>
      </c>
      <c r="T52" s="16" t="s">
        <v>170</v>
      </c>
    </row>
    <row r="53" spans="1:20" ht="13.2" x14ac:dyDescent="0.25">
      <c r="A53" s="28" t="s">
        <v>74</v>
      </c>
      <c r="C53" s="16" t="s">
        <v>4025</v>
      </c>
      <c r="D53" s="17" t="s">
        <v>26</v>
      </c>
      <c r="E53" s="16" t="s">
        <v>5814</v>
      </c>
      <c r="F53" s="18" t="s">
        <v>5815</v>
      </c>
      <c r="G53" s="16">
        <v>1</v>
      </c>
      <c r="H53" s="19" t="s">
        <v>5820</v>
      </c>
      <c r="I53" t="str">
        <f t="shared" si="0"/>
        <v>hirt #Kv - M / Full Print</v>
      </c>
      <c r="J53" s="20" t="s">
        <v>5821</v>
      </c>
      <c r="K53" s="20" t="s">
        <v>5818</v>
      </c>
      <c r="L53" s="20" t="s">
        <v>5819</v>
      </c>
      <c r="M53" s="16"/>
      <c r="O53" s="1" t="s">
        <v>4065</v>
      </c>
      <c r="P53" s="18">
        <v>22408</v>
      </c>
      <c r="Q53" s="16" t="s">
        <v>169</v>
      </c>
      <c r="R53" s="16" t="s">
        <v>35</v>
      </c>
      <c r="S53" s="16">
        <v>7578100249</v>
      </c>
      <c r="T53" s="16" t="s">
        <v>170</v>
      </c>
    </row>
    <row r="54" spans="1:20" ht="13.2" x14ac:dyDescent="0.25">
      <c r="A54" s="28" t="s">
        <v>74</v>
      </c>
      <c r="C54" s="16" t="s">
        <v>4025</v>
      </c>
      <c r="D54" s="17" t="s">
        <v>26</v>
      </c>
      <c r="E54" s="16" t="s">
        <v>5814</v>
      </c>
      <c r="F54" s="18" t="s">
        <v>5815</v>
      </c>
      <c r="G54" s="16">
        <v>1</v>
      </c>
      <c r="H54" s="19" t="s">
        <v>5820</v>
      </c>
      <c r="I54" t="str">
        <f t="shared" si="0"/>
        <v>hirt #Kv - M / Full Print</v>
      </c>
      <c r="J54" s="20" t="s">
        <v>5821</v>
      </c>
      <c r="K54" s="20" t="s">
        <v>5818</v>
      </c>
      <c r="L54" s="20" t="s">
        <v>5819</v>
      </c>
      <c r="M54" s="16"/>
      <c r="O54" s="1" t="s">
        <v>4065</v>
      </c>
      <c r="P54" s="18">
        <v>22408</v>
      </c>
      <c r="Q54" s="16" t="s">
        <v>169</v>
      </c>
      <c r="R54" s="16" t="s">
        <v>35</v>
      </c>
      <c r="S54" s="16">
        <v>7578100249</v>
      </c>
      <c r="T54" s="16" t="s">
        <v>170</v>
      </c>
    </row>
    <row r="55" spans="1:20" ht="13.2" hidden="1" x14ac:dyDescent="0.25">
      <c r="A55" s="28" t="s">
        <v>5607</v>
      </c>
      <c r="C55" s="17" t="s">
        <v>61</v>
      </c>
      <c r="D55" s="17" t="s">
        <v>26</v>
      </c>
      <c r="E55" s="17" t="s">
        <v>5822</v>
      </c>
      <c r="F55" s="18" t="s">
        <v>5823</v>
      </c>
      <c r="G55" s="16">
        <v>1</v>
      </c>
      <c r="H55" s="19" t="s">
        <v>5824</v>
      </c>
      <c r="I55" t="str">
        <f t="shared" si="0"/>
        <v>6XL / Full Print</v>
      </c>
      <c r="J55" s="45">
        <v>1000000000000000</v>
      </c>
      <c r="K55" s="20" t="s">
        <v>5825</v>
      </c>
      <c r="L55" s="20" t="s">
        <v>5826</v>
      </c>
      <c r="M55" s="16"/>
      <c r="O55" s="1" t="s">
        <v>4076</v>
      </c>
      <c r="P55" s="18">
        <v>23454</v>
      </c>
      <c r="Q55" s="16" t="s">
        <v>169</v>
      </c>
      <c r="R55" s="16" t="s">
        <v>35</v>
      </c>
      <c r="S55" s="16">
        <v>7575893383</v>
      </c>
      <c r="T55" s="16" t="s">
        <v>170</v>
      </c>
    </row>
    <row r="56" spans="1:20" ht="13.2" hidden="1" x14ac:dyDescent="0.25">
      <c r="A56" s="28" t="s">
        <v>5607</v>
      </c>
      <c r="C56" s="17" t="s">
        <v>61</v>
      </c>
      <c r="D56" s="17" t="s">
        <v>26</v>
      </c>
      <c r="E56" s="17" t="s">
        <v>5822</v>
      </c>
      <c r="F56" s="18" t="s">
        <v>5823</v>
      </c>
      <c r="G56" s="16">
        <v>1</v>
      </c>
      <c r="H56" s="19" t="s">
        <v>5827</v>
      </c>
      <c r="I56" t="str">
        <f t="shared" si="0"/>
        <v>2XL / Full Print</v>
      </c>
      <c r="J56" s="45">
        <v>1000000000000000</v>
      </c>
      <c r="K56" s="20" t="s">
        <v>5825</v>
      </c>
      <c r="L56" s="20" t="s">
        <v>5826</v>
      </c>
      <c r="M56" s="16"/>
      <c r="O56" s="1" t="s">
        <v>4076</v>
      </c>
      <c r="P56" s="18">
        <v>23454</v>
      </c>
      <c r="Q56" s="16" t="s">
        <v>169</v>
      </c>
      <c r="R56" s="16" t="s">
        <v>35</v>
      </c>
      <c r="S56" s="16">
        <v>7575893383</v>
      </c>
      <c r="T56" s="16" t="s">
        <v>170</v>
      </c>
    </row>
    <row r="57" spans="1:20" ht="13.2" hidden="1" x14ac:dyDescent="0.25">
      <c r="A57" s="32" t="s">
        <v>60</v>
      </c>
      <c r="C57" s="16" t="s">
        <v>25</v>
      </c>
      <c r="D57" s="17" t="s">
        <v>26</v>
      </c>
      <c r="E57" s="16" t="s">
        <v>5822</v>
      </c>
      <c r="F57" s="18" t="s">
        <v>5823</v>
      </c>
      <c r="G57" s="16">
        <v>1</v>
      </c>
      <c r="H57" s="19" t="s">
        <v>5828</v>
      </c>
      <c r="I57" t="str">
        <f t="shared" si="0"/>
        <v>hirt - hoodie 3D #101121l - UNISEX T-SHIRT 3D / 2XL / All print</v>
      </c>
      <c r="J57" s="20" t="s">
        <v>927</v>
      </c>
      <c r="K57" s="20" t="s">
        <v>5825</v>
      </c>
      <c r="L57" s="20" t="s">
        <v>5826</v>
      </c>
      <c r="M57" s="16"/>
      <c r="O57" s="1" t="s">
        <v>4076</v>
      </c>
      <c r="P57" s="18">
        <v>23454</v>
      </c>
      <c r="Q57" s="16" t="s">
        <v>169</v>
      </c>
      <c r="R57" s="16" t="s">
        <v>35</v>
      </c>
      <c r="S57" s="16">
        <v>7575893383</v>
      </c>
      <c r="T57" s="16" t="s">
        <v>170</v>
      </c>
    </row>
    <row r="58" spans="1:20" ht="13.2" hidden="1" x14ac:dyDescent="0.25">
      <c r="A58" s="32" t="s">
        <v>60</v>
      </c>
      <c r="C58" s="16" t="s">
        <v>25</v>
      </c>
      <c r="D58" s="17" t="s">
        <v>26</v>
      </c>
      <c r="E58" s="16" t="s">
        <v>5822</v>
      </c>
      <c r="F58" s="18" t="s">
        <v>5823</v>
      </c>
      <c r="G58" s="16">
        <v>1</v>
      </c>
      <c r="H58" s="19" t="s">
        <v>5829</v>
      </c>
      <c r="I58" t="str">
        <f t="shared" si="0"/>
        <v>hirt - hoodie 3D #101121l - AOP Unisex Raglan Hoodie / 2XL / All print</v>
      </c>
      <c r="J58" s="20" t="s">
        <v>927</v>
      </c>
      <c r="K58" s="20" t="s">
        <v>5825</v>
      </c>
      <c r="L58" s="20" t="s">
        <v>5826</v>
      </c>
      <c r="M58" s="16"/>
      <c r="O58" s="1" t="s">
        <v>4076</v>
      </c>
      <c r="P58" s="18">
        <v>23454</v>
      </c>
      <c r="Q58" s="16" t="s">
        <v>169</v>
      </c>
      <c r="R58" s="16" t="s">
        <v>35</v>
      </c>
      <c r="S58" s="16">
        <v>7575893383</v>
      </c>
      <c r="T58" s="16" t="s">
        <v>170</v>
      </c>
    </row>
    <row r="59" spans="1:20" ht="13.2" hidden="1" x14ac:dyDescent="0.25">
      <c r="A59" s="29" t="s">
        <v>86</v>
      </c>
      <c r="C59" s="17" t="s">
        <v>61</v>
      </c>
      <c r="D59" s="17" t="s">
        <v>26</v>
      </c>
      <c r="E59" s="17" t="s">
        <v>5830</v>
      </c>
      <c r="F59" s="18" t="s">
        <v>5831</v>
      </c>
      <c r="G59" s="16">
        <v>1</v>
      </c>
      <c r="H59" s="19" t="s">
        <v>5832</v>
      </c>
      <c r="I59" t="str">
        <f t="shared" si="0"/>
        <v>L / WHITE</v>
      </c>
      <c r="J59" s="20" t="s">
        <v>2460</v>
      </c>
      <c r="K59" s="20" t="s">
        <v>5833</v>
      </c>
      <c r="L59" s="20" t="s">
        <v>5834</v>
      </c>
      <c r="M59" s="16"/>
      <c r="O59" s="1" t="s">
        <v>2181</v>
      </c>
      <c r="P59" s="18">
        <v>90810</v>
      </c>
      <c r="Q59" s="16" t="s">
        <v>546</v>
      </c>
      <c r="R59" s="16" t="s">
        <v>35</v>
      </c>
      <c r="S59" s="16">
        <v>5628263609</v>
      </c>
      <c r="T59" s="16" t="s">
        <v>547</v>
      </c>
    </row>
    <row r="60" spans="1:20" ht="13.2" hidden="1" x14ac:dyDescent="0.25">
      <c r="A60" s="29" t="s">
        <v>86</v>
      </c>
      <c r="C60" s="16" t="s">
        <v>191</v>
      </c>
      <c r="D60" s="17" t="s">
        <v>26</v>
      </c>
      <c r="E60" s="16" t="s">
        <v>5835</v>
      </c>
      <c r="F60" s="18" t="s">
        <v>5836</v>
      </c>
      <c r="G60" s="16">
        <v>1</v>
      </c>
      <c r="H60" s="19" t="s">
        <v>5837</v>
      </c>
      <c r="I60" t="str">
        <f t="shared" si="0"/>
        <v>24X36in</v>
      </c>
      <c r="J60" s="20" t="s">
        <v>411</v>
      </c>
      <c r="K60" s="20" t="s">
        <v>5838</v>
      </c>
      <c r="L60" s="20" t="s">
        <v>5839</v>
      </c>
      <c r="M60" s="16"/>
      <c r="O60" s="1" t="s">
        <v>5840</v>
      </c>
      <c r="P60" s="18">
        <v>78332</v>
      </c>
      <c r="Q60" s="16" t="s">
        <v>151</v>
      </c>
      <c r="R60" s="16" t="s">
        <v>35</v>
      </c>
      <c r="S60" s="16">
        <v>3615623505</v>
      </c>
      <c r="T60" s="16" t="s">
        <v>152</v>
      </c>
    </row>
    <row r="61" spans="1:20" ht="13.2" hidden="1" x14ac:dyDescent="0.25">
      <c r="A61" s="21" t="s">
        <v>5623</v>
      </c>
      <c r="C61" s="16" t="s">
        <v>25</v>
      </c>
      <c r="D61" s="17" t="s">
        <v>26</v>
      </c>
      <c r="E61" s="16" t="s">
        <v>5841</v>
      </c>
      <c r="F61" s="18" t="s">
        <v>5842</v>
      </c>
      <c r="G61" s="16">
        <v>1</v>
      </c>
      <c r="H61" s="19" t="s">
        <v>5843</v>
      </c>
      <c r="I61" t="str">
        <f t="shared" si="0"/>
        <v>AOP Unisex Raglan Zip Hoodie / XL / All print</v>
      </c>
      <c r="J61" s="20" t="s">
        <v>5844</v>
      </c>
      <c r="K61" s="20" t="s">
        <v>5845</v>
      </c>
      <c r="L61" s="20" t="s">
        <v>5846</v>
      </c>
      <c r="M61" s="16"/>
      <c r="O61" s="1" t="s">
        <v>5847</v>
      </c>
      <c r="P61" s="18">
        <v>22443</v>
      </c>
      <c r="Q61" s="16" t="s">
        <v>169</v>
      </c>
      <c r="R61" s="16" t="s">
        <v>35</v>
      </c>
      <c r="S61" s="16">
        <v>8042140569</v>
      </c>
      <c r="T61" s="16" t="s">
        <v>170</v>
      </c>
    </row>
    <row r="62" spans="1:20" ht="13.2" hidden="1" x14ac:dyDescent="0.25">
      <c r="A62" s="32" t="s">
        <v>60</v>
      </c>
      <c r="C62" s="17" t="s">
        <v>61</v>
      </c>
      <c r="D62" s="17" t="s">
        <v>26</v>
      </c>
      <c r="E62" s="17" t="s">
        <v>5848</v>
      </c>
      <c r="F62" s="18" t="s">
        <v>5849</v>
      </c>
      <c r="G62" s="16">
        <v>1</v>
      </c>
      <c r="H62" s="19" t="s">
        <v>2295</v>
      </c>
      <c r="I62" t="str">
        <f t="shared" si="0"/>
        <v>L / Full Print</v>
      </c>
      <c r="J62" s="20" t="s">
        <v>2296</v>
      </c>
      <c r="K62" s="20" t="s">
        <v>5850</v>
      </c>
      <c r="L62" s="20" t="s">
        <v>5851</v>
      </c>
      <c r="M62" s="16">
        <v>207</v>
      </c>
      <c r="O62" s="1" t="s">
        <v>5852</v>
      </c>
      <c r="P62" s="18">
        <v>92629</v>
      </c>
      <c r="Q62" s="16" t="s">
        <v>546</v>
      </c>
      <c r="R62" s="16" t="s">
        <v>35</v>
      </c>
      <c r="S62" s="16">
        <v>9493107029</v>
      </c>
      <c r="T62" s="16" t="s">
        <v>547</v>
      </c>
    </row>
    <row r="63" spans="1:20" ht="13.2" hidden="1" x14ac:dyDescent="0.25">
      <c r="A63" s="15" t="s">
        <v>24</v>
      </c>
      <c r="C63" s="16" t="s">
        <v>25</v>
      </c>
      <c r="D63" s="17" t="s">
        <v>26</v>
      </c>
      <c r="E63" s="16" t="s">
        <v>5853</v>
      </c>
      <c r="F63" s="18" t="s">
        <v>5854</v>
      </c>
      <c r="G63" s="16">
        <v>1</v>
      </c>
      <c r="H63" s="19" t="s">
        <v>2234</v>
      </c>
      <c r="I63" t="str">
        <f t="shared" si="0"/>
        <v>2XL / Full Print</v>
      </c>
      <c r="J63" s="45">
        <v>6.5708E+16</v>
      </c>
      <c r="K63" s="20" t="s">
        <v>5855</v>
      </c>
      <c r="L63" s="20" t="s">
        <v>5856</v>
      </c>
      <c r="M63" s="16"/>
      <c r="O63" s="1" t="s">
        <v>5857</v>
      </c>
      <c r="P63" s="18">
        <v>43837</v>
      </c>
      <c r="Q63" s="16" t="s">
        <v>105</v>
      </c>
      <c r="R63" s="16" t="s">
        <v>35</v>
      </c>
      <c r="S63" s="16">
        <v>3304409682</v>
      </c>
      <c r="T63" s="16" t="s">
        <v>107</v>
      </c>
    </row>
    <row r="64" spans="1:20" ht="13.2" hidden="1" x14ac:dyDescent="0.25">
      <c r="A64" s="28" t="s">
        <v>120</v>
      </c>
      <c r="C64" s="16" t="s">
        <v>25</v>
      </c>
      <c r="D64" s="17" t="s">
        <v>26</v>
      </c>
      <c r="E64" s="16" t="s">
        <v>5858</v>
      </c>
      <c r="F64" s="18" t="s">
        <v>5859</v>
      </c>
      <c r="G64" s="16">
        <v>1</v>
      </c>
      <c r="H64" s="19" t="s">
        <v>5860</v>
      </c>
      <c r="I64" t="str">
        <f t="shared" si="0"/>
        <v>hirt 3D #KV - L / Full Print</v>
      </c>
      <c r="J64" s="20" t="s">
        <v>5861</v>
      </c>
      <c r="K64" s="20" t="s">
        <v>5862</v>
      </c>
      <c r="L64" s="20" t="s">
        <v>5863</v>
      </c>
      <c r="M64" s="16"/>
      <c r="O64" s="1" t="s">
        <v>2631</v>
      </c>
      <c r="P64" s="18">
        <v>80923</v>
      </c>
      <c r="Q64" s="16" t="s">
        <v>430</v>
      </c>
      <c r="R64" s="16" t="s">
        <v>35</v>
      </c>
      <c r="S64" s="16">
        <v>7193670325</v>
      </c>
      <c r="T64" s="16" t="s">
        <v>432</v>
      </c>
    </row>
    <row r="65" spans="1:20" ht="13.2" hidden="1" x14ac:dyDescent="0.25">
      <c r="A65" s="15" t="s">
        <v>110</v>
      </c>
      <c r="C65" s="16" t="s">
        <v>25</v>
      </c>
      <c r="D65" s="17" t="s">
        <v>26</v>
      </c>
      <c r="E65" s="16" t="s">
        <v>5864</v>
      </c>
      <c r="F65" s="18" t="s">
        <v>5865</v>
      </c>
      <c r="G65" s="16">
        <v>2</v>
      </c>
      <c r="H65" s="19" t="s">
        <v>5866</v>
      </c>
      <c r="I65" t="str">
        <f t="shared" si="0"/>
        <v>UNISEX HOODIE ZIP-UP / 2XL / All Print</v>
      </c>
      <c r="J65" s="20" t="s">
        <v>5867</v>
      </c>
      <c r="K65" s="20" t="s">
        <v>5868</v>
      </c>
      <c r="L65" s="20" t="s">
        <v>5869</v>
      </c>
      <c r="M65" s="16">
        <v>247</v>
      </c>
      <c r="O65" s="1" t="s">
        <v>399</v>
      </c>
      <c r="P65" s="18">
        <v>32837</v>
      </c>
      <c r="Q65" s="16" t="s">
        <v>46</v>
      </c>
      <c r="R65" s="16" t="s">
        <v>35</v>
      </c>
      <c r="S65" s="16" t="s">
        <v>5870</v>
      </c>
      <c r="T65" s="16" t="s">
        <v>47</v>
      </c>
    </row>
    <row r="66" spans="1:20" ht="13.2" hidden="1" x14ac:dyDescent="0.25">
      <c r="A66" s="15" t="s">
        <v>24</v>
      </c>
      <c r="C66" s="16" t="s">
        <v>25</v>
      </c>
      <c r="D66" s="17" t="s">
        <v>26</v>
      </c>
      <c r="E66" s="16" t="s">
        <v>5871</v>
      </c>
      <c r="F66" s="18" t="s">
        <v>5872</v>
      </c>
      <c r="G66" s="16">
        <v>1</v>
      </c>
      <c r="H66" s="19" t="s">
        <v>5873</v>
      </c>
      <c r="I66" t="str">
        <f t="shared" si="0"/>
        <v>AOP Unisex Raglan Hoodie / 2XL / Full print</v>
      </c>
      <c r="J66" s="20" t="s">
        <v>1201</v>
      </c>
      <c r="K66" s="20" t="s">
        <v>5874</v>
      </c>
      <c r="L66" s="20" t="s">
        <v>5875</v>
      </c>
      <c r="M66" s="16"/>
      <c r="O66" s="1" t="s">
        <v>5876</v>
      </c>
      <c r="P66" s="18">
        <v>29456</v>
      </c>
      <c r="Q66" s="16" t="s">
        <v>129</v>
      </c>
      <c r="R66" s="16" t="s">
        <v>35</v>
      </c>
      <c r="S66" s="16">
        <v>8437358261</v>
      </c>
      <c r="T66" s="16" t="s">
        <v>130</v>
      </c>
    </row>
    <row r="67" spans="1:20" ht="13.2" hidden="1" x14ac:dyDescent="0.25">
      <c r="A67" s="29" t="s">
        <v>86</v>
      </c>
      <c r="C67" s="16" t="s">
        <v>202</v>
      </c>
      <c r="D67" s="17" t="s">
        <v>26</v>
      </c>
      <c r="E67" s="16" t="s">
        <v>5877</v>
      </c>
      <c r="F67" s="18" t="s">
        <v>5878</v>
      </c>
      <c r="G67" s="16">
        <v>1</v>
      </c>
      <c r="H67" s="19" t="s">
        <v>5879</v>
      </c>
      <c r="I67" t="str">
        <f t="shared" si="0"/>
        <v>1pcs / All print</v>
      </c>
      <c r="J67" s="20" t="s">
        <v>898</v>
      </c>
      <c r="K67" s="20" t="s">
        <v>5880</v>
      </c>
      <c r="L67" s="20" t="s">
        <v>5881</v>
      </c>
      <c r="M67" s="16"/>
      <c r="O67" s="1" t="s">
        <v>5882</v>
      </c>
      <c r="P67" s="18">
        <v>20724</v>
      </c>
      <c r="Q67" s="16" t="s">
        <v>636</v>
      </c>
      <c r="R67" s="16" t="s">
        <v>35</v>
      </c>
      <c r="S67" s="16">
        <v>3018756229</v>
      </c>
      <c r="T67" s="16" t="s">
        <v>637</v>
      </c>
    </row>
    <row r="68" spans="1:20" ht="13.2" hidden="1" x14ac:dyDescent="0.25">
      <c r="A68" s="21" t="s">
        <v>761</v>
      </c>
      <c r="C68" s="16" t="s">
        <v>25</v>
      </c>
      <c r="D68" s="17" t="s">
        <v>26</v>
      </c>
      <c r="E68" s="16" t="s">
        <v>5883</v>
      </c>
      <c r="F68" s="18" t="s">
        <v>5405</v>
      </c>
      <c r="G68" s="16">
        <v>1</v>
      </c>
      <c r="H68" s="19" t="s">
        <v>5884</v>
      </c>
      <c r="I68" t="str">
        <f t="shared" si="0"/>
        <v>hirt 3D #DH - 4XL / Full Print</v>
      </c>
      <c r="J68" s="20" t="s">
        <v>5885</v>
      </c>
      <c r="K68" s="20" t="s">
        <v>5407</v>
      </c>
      <c r="L68" s="20" t="s">
        <v>5408</v>
      </c>
      <c r="M68" s="16" t="s">
        <v>5409</v>
      </c>
      <c r="O68" s="1" t="s">
        <v>5410</v>
      </c>
      <c r="P68" s="18">
        <v>33705</v>
      </c>
      <c r="Q68" s="16" t="s">
        <v>46</v>
      </c>
      <c r="R68" s="16" t="s">
        <v>35</v>
      </c>
      <c r="S68" s="16">
        <v>17279003076</v>
      </c>
      <c r="T68" s="16" t="s">
        <v>47</v>
      </c>
    </row>
    <row r="69" spans="1:20" ht="13.2" hidden="1" x14ac:dyDescent="0.25">
      <c r="A69" s="15" t="s">
        <v>24</v>
      </c>
      <c r="C69" s="16" t="s">
        <v>25</v>
      </c>
      <c r="D69" s="33" t="s">
        <v>664</v>
      </c>
      <c r="E69" s="16" t="s">
        <v>5886</v>
      </c>
      <c r="F69" s="18" t="s">
        <v>5887</v>
      </c>
      <c r="G69" s="16">
        <v>1</v>
      </c>
      <c r="H69" s="19" t="s">
        <v>1504</v>
      </c>
      <c r="I69" t="str">
        <f t="shared" si="0"/>
        <v>jogger 3D #v - AOP Unisex Raglan Hoodie / 3XL / All print</v>
      </c>
      <c r="J69" s="20" t="s">
        <v>1505</v>
      </c>
      <c r="K69" s="20" t="s">
        <v>5888</v>
      </c>
      <c r="L69" s="20" t="s">
        <v>5889</v>
      </c>
      <c r="M69" s="16"/>
      <c r="O69" s="1" t="s">
        <v>5890</v>
      </c>
      <c r="P69" s="18">
        <v>55127</v>
      </c>
      <c r="Q69" s="16" t="s">
        <v>963</v>
      </c>
      <c r="R69" s="16" t="s">
        <v>35</v>
      </c>
      <c r="S69" s="16" t="s">
        <v>5891</v>
      </c>
      <c r="T69" s="16" t="s">
        <v>964</v>
      </c>
    </row>
    <row r="70" spans="1:20" ht="13.2" hidden="1" x14ac:dyDescent="0.25">
      <c r="A70" s="29" t="s">
        <v>86</v>
      </c>
      <c r="C70" s="16" t="s">
        <v>25</v>
      </c>
      <c r="D70" s="17" t="s">
        <v>26</v>
      </c>
      <c r="E70" s="16" t="s">
        <v>5892</v>
      </c>
      <c r="F70" s="18" t="s">
        <v>5893</v>
      </c>
      <c r="G70" s="16">
        <v>1</v>
      </c>
      <c r="H70" s="19" t="s">
        <v>5894</v>
      </c>
      <c r="I70" t="str">
        <f t="shared" si="0"/>
        <v>3XL / Full Print</v>
      </c>
      <c r="J70" s="20" t="s">
        <v>5895</v>
      </c>
      <c r="K70" s="20" t="s">
        <v>5896</v>
      </c>
      <c r="L70" s="20" t="s">
        <v>5897</v>
      </c>
      <c r="M70" s="16"/>
      <c r="O70" s="1" t="s">
        <v>5898</v>
      </c>
      <c r="P70" s="18">
        <v>49047</v>
      </c>
      <c r="Q70" s="16" t="s">
        <v>94</v>
      </c>
      <c r="R70" s="16" t="s">
        <v>35</v>
      </c>
      <c r="S70" s="16">
        <v>12698459849</v>
      </c>
      <c r="T70" s="16" t="s">
        <v>95</v>
      </c>
    </row>
    <row r="71" spans="1:20" ht="13.2" x14ac:dyDescent="0.25">
      <c r="A71" s="21" t="s">
        <v>49</v>
      </c>
      <c r="C71" s="17" t="s">
        <v>61</v>
      </c>
      <c r="D71" s="17" t="s">
        <v>26</v>
      </c>
      <c r="E71" s="17" t="s">
        <v>5899</v>
      </c>
      <c r="F71" s="18" t="s">
        <v>458</v>
      </c>
      <c r="G71" s="16">
        <v>1</v>
      </c>
      <c r="H71" s="19" t="s">
        <v>5900</v>
      </c>
      <c r="I71" t="str">
        <f t="shared" si="0"/>
        <v>Men / 10 / White</v>
      </c>
      <c r="J71" s="20" t="s">
        <v>460</v>
      </c>
      <c r="K71" s="20" t="s">
        <v>461</v>
      </c>
      <c r="L71" s="20" t="s">
        <v>462</v>
      </c>
      <c r="M71" s="16"/>
      <c r="O71" s="1" t="s">
        <v>463</v>
      </c>
      <c r="P71" s="18">
        <v>8028</v>
      </c>
      <c r="Q71" s="16" t="s">
        <v>464</v>
      </c>
      <c r="R71" s="16" t="s">
        <v>35</v>
      </c>
      <c r="S71" s="16">
        <v>8562640538</v>
      </c>
      <c r="T71" s="16" t="s">
        <v>465</v>
      </c>
    </row>
    <row r="72" spans="1:20" ht="13.2" x14ac:dyDescent="0.25">
      <c r="A72" s="21" t="s">
        <v>49</v>
      </c>
      <c r="C72" s="17" t="s">
        <v>61</v>
      </c>
      <c r="D72" s="17" t="s">
        <v>26</v>
      </c>
      <c r="E72" s="17" t="s">
        <v>5899</v>
      </c>
      <c r="F72" s="18" t="s">
        <v>458</v>
      </c>
      <c r="G72" s="16">
        <v>1</v>
      </c>
      <c r="H72" s="19" t="s">
        <v>466</v>
      </c>
      <c r="I72" t="str">
        <f t="shared" si="0"/>
        <v>Men / 10 / WHITE</v>
      </c>
      <c r="J72" s="20" t="s">
        <v>460</v>
      </c>
      <c r="K72" s="20" t="s">
        <v>461</v>
      </c>
      <c r="L72" s="20" t="s">
        <v>462</v>
      </c>
      <c r="M72" s="16"/>
      <c r="O72" s="1" t="s">
        <v>463</v>
      </c>
      <c r="P72" s="18">
        <v>8028</v>
      </c>
      <c r="Q72" s="16" t="s">
        <v>464</v>
      </c>
      <c r="R72" s="16" t="s">
        <v>35</v>
      </c>
      <c r="S72" s="16">
        <v>8562640538</v>
      </c>
      <c r="T72" s="16" t="s">
        <v>465</v>
      </c>
    </row>
    <row r="73" spans="1:20" ht="13.2" x14ac:dyDescent="0.25">
      <c r="A73" s="32" t="s">
        <v>456</v>
      </c>
      <c r="C73" s="17" t="s">
        <v>61</v>
      </c>
      <c r="D73" s="17" t="s">
        <v>26</v>
      </c>
      <c r="E73" s="17" t="s">
        <v>5899</v>
      </c>
      <c r="F73" s="18" t="s">
        <v>458</v>
      </c>
      <c r="G73" s="16">
        <v>1</v>
      </c>
      <c r="H73" s="19" t="s">
        <v>459</v>
      </c>
      <c r="I73" t="str">
        <f t="shared" si="0"/>
        <v>Men / 10 / Red</v>
      </c>
      <c r="J73" s="20" t="s">
        <v>460</v>
      </c>
      <c r="K73" s="20" t="s">
        <v>461</v>
      </c>
      <c r="L73" s="20" t="s">
        <v>462</v>
      </c>
      <c r="M73" s="16"/>
      <c r="O73" s="1" t="s">
        <v>463</v>
      </c>
      <c r="P73" s="18">
        <v>8028</v>
      </c>
      <c r="Q73" s="16" t="s">
        <v>464</v>
      </c>
      <c r="R73" s="16" t="s">
        <v>35</v>
      </c>
      <c r="S73" s="16">
        <v>8562640538</v>
      </c>
      <c r="T73" s="16" t="s">
        <v>465</v>
      </c>
    </row>
    <row r="74" spans="1:20" ht="13.2" hidden="1" x14ac:dyDescent="0.25">
      <c r="A74" s="15" t="s">
        <v>24</v>
      </c>
      <c r="C74" s="16" t="s">
        <v>25</v>
      </c>
      <c r="D74" s="17" t="s">
        <v>26</v>
      </c>
      <c r="E74" s="16" t="s">
        <v>5901</v>
      </c>
      <c r="F74" s="18" t="s">
        <v>5902</v>
      </c>
      <c r="G74" s="16">
        <v>1</v>
      </c>
      <c r="H74" s="19" t="s">
        <v>2347</v>
      </c>
      <c r="I74" t="str">
        <f t="shared" si="0"/>
        <v>AOP Unisex Raglan Hoodie / XL / Full print</v>
      </c>
      <c r="J74" s="20" t="s">
        <v>1201</v>
      </c>
      <c r="K74" s="20" t="s">
        <v>5903</v>
      </c>
      <c r="L74" s="20" t="s">
        <v>5904</v>
      </c>
      <c r="M74" s="16">
        <v>3</v>
      </c>
      <c r="O74" s="1" t="s">
        <v>5905</v>
      </c>
      <c r="P74" s="18">
        <v>6511</v>
      </c>
      <c r="Q74" s="16" t="s">
        <v>82</v>
      </c>
      <c r="R74" s="16" t="s">
        <v>35</v>
      </c>
      <c r="S74" s="16">
        <v>2034495500</v>
      </c>
      <c r="T74" s="16" t="s">
        <v>83</v>
      </c>
    </row>
    <row r="75" spans="1:20" ht="13.2" hidden="1" x14ac:dyDescent="0.25">
      <c r="A75" s="29" t="s">
        <v>386</v>
      </c>
      <c r="C75" s="16" t="s">
        <v>25</v>
      </c>
      <c r="D75" s="17" t="s">
        <v>26</v>
      </c>
      <c r="E75" s="16" t="s">
        <v>5906</v>
      </c>
      <c r="F75" s="18" t="s">
        <v>5907</v>
      </c>
      <c r="G75" s="16">
        <v>1</v>
      </c>
      <c r="H75" s="19" t="s">
        <v>5908</v>
      </c>
      <c r="I75" t="str">
        <f t="shared" si="0"/>
        <v>HOODIE RAGLAN SLEEVE / 2XL / All Print</v>
      </c>
      <c r="J75" s="20" t="s">
        <v>1312</v>
      </c>
      <c r="K75" s="20" t="s">
        <v>5909</v>
      </c>
      <c r="L75" s="20" t="s">
        <v>5910</v>
      </c>
      <c r="M75" s="16"/>
      <c r="O75" s="1" t="s">
        <v>2323</v>
      </c>
      <c r="P75" s="18">
        <v>73129</v>
      </c>
      <c r="Q75" s="16" t="s">
        <v>713</v>
      </c>
      <c r="R75" s="16" t="s">
        <v>35</v>
      </c>
      <c r="S75" s="16">
        <v>4058458301</v>
      </c>
      <c r="T75" s="16" t="s">
        <v>714</v>
      </c>
    </row>
    <row r="76" spans="1:20" ht="13.2" hidden="1" x14ac:dyDescent="0.25">
      <c r="A76" s="21" t="s">
        <v>263</v>
      </c>
      <c r="C76" s="16" t="s">
        <v>25</v>
      </c>
      <c r="D76" s="17" t="s">
        <v>26</v>
      </c>
      <c r="E76" s="16" t="s">
        <v>5906</v>
      </c>
      <c r="F76" s="18" t="s">
        <v>5907</v>
      </c>
      <c r="G76" s="16">
        <v>1</v>
      </c>
      <c r="H76" s="19" t="s">
        <v>5911</v>
      </c>
      <c r="I76" t="str">
        <f t="shared" si="0"/>
        <v>AOP UNISEX HOODIE / L / All Print</v>
      </c>
      <c r="J76" s="20" t="s">
        <v>5912</v>
      </c>
      <c r="K76" s="20" t="s">
        <v>5909</v>
      </c>
      <c r="L76" s="20" t="s">
        <v>5910</v>
      </c>
      <c r="M76" s="16"/>
      <c r="O76" s="1" t="s">
        <v>2323</v>
      </c>
      <c r="P76" s="18">
        <v>73129</v>
      </c>
      <c r="Q76" s="16" t="s">
        <v>713</v>
      </c>
      <c r="R76" s="16" t="s">
        <v>35</v>
      </c>
      <c r="S76" s="16">
        <v>4058458301</v>
      </c>
      <c r="T76" s="16" t="s">
        <v>714</v>
      </c>
    </row>
    <row r="77" spans="1:20" ht="13.2" hidden="1" x14ac:dyDescent="0.25">
      <c r="A77" s="15" t="s">
        <v>110</v>
      </c>
      <c r="C77" s="16" t="s">
        <v>25</v>
      </c>
      <c r="D77" s="17" t="s">
        <v>26</v>
      </c>
      <c r="E77" s="16" t="s">
        <v>5913</v>
      </c>
      <c r="F77" s="18" t="s">
        <v>571</v>
      </c>
      <c r="G77" s="16">
        <v>2</v>
      </c>
      <c r="H77" s="19" t="s">
        <v>576</v>
      </c>
      <c r="I77" t="str">
        <f t="shared" si="0"/>
        <v>Joggers #V - AOP Unisex Raglan Hoodie / XL / All Print</v>
      </c>
      <c r="J77" s="20" t="s">
        <v>577</v>
      </c>
      <c r="K77" s="20" t="s">
        <v>573</v>
      </c>
      <c r="L77" s="20" t="s">
        <v>574</v>
      </c>
      <c r="M77" s="16"/>
      <c r="O77" s="1" t="s">
        <v>575</v>
      </c>
      <c r="P77" s="18">
        <v>14211</v>
      </c>
      <c r="Q77" s="16" t="s">
        <v>305</v>
      </c>
      <c r="R77" s="16" t="s">
        <v>35</v>
      </c>
      <c r="S77" s="16">
        <v>7164958148</v>
      </c>
      <c r="T77" s="16" t="s">
        <v>306</v>
      </c>
    </row>
    <row r="78" spans="1:20" ht="13.2" x14ac:dyDescent="0.25">
      <c r="A78" s="28" t="s">
        <v>74</v>
      </c>
      <c r="C78" s="17" t="s">
        <v>61</v>
      </c>
      <c r="D78" s="17" t="s">
        <v>26</v>
      </c>
      <c r="E78" s="17" t="s">
        <v>5913</v>
      </c>
      <c r="F78" s="18" t="s">
        <v>571</v>
      </c>
      <c r="G78" s="16">
        <v>1</v>
      </c>
      <c r="H78" s="19" t="s">
        <v>572</v>
      </c>
      <c r="I78" t="str">
        <f t="shared" si="0"/>
        <v>Men / 11 / Black</v>
      </c>
      <c r="J78" s="20" t="s">
        <v>78</v>
      </c>
      <c r="K78" s="20" t="s">
        <v>573</v>
      </c>
      <c r="L78" s="20" t="s">
        <v>574</v>
      </c>
      <c r="M78" s="16"/>
      <c r="O78" s="1" t="s">
        <v>575</v>
      </c>
      <c r="P78" s="18">
        <v>14211</v>
      </c>
      <c r="Q78" s="16" t="s">
        <v>305</v>
      </c>
      <c r="R78" s="16" t="s">
        <v>35</v>
      </c>
      <c r="S78" s="16">
        <v>7164958148</v>
      </c>
      <c r="T78" s="16" t="s">
        <v>306</v>
      </c>
    </row>
    <row r="79" spans="1:20" ht="13.2" hidden="1" x14ac:dyDescent="0.25">
      <c r="A79" s="28" t="s">
        <v>246</v>
      </c>
      <c r="C79" s="16" t="s">
        <v>25</v>
      </c>
      <c r="D79" s="17" t="s">
        <v>26</v>
      </c>
      <c r="E79" s="16" t="s">
        <v>5914</v>
      </c>
      <c r="F79" s="18" t="s">
        <v>5915</v>
      </c>
      <c r="G79" s="16">
        <v>2</v>
      </c>
      <c r="H79" s="19" t="s">
        <v>5916</v>
      </c>
      <c r="I79" t="str">
        <f t="shared" si="0"/>
        <v>L / Full Print</v>
      </c>
      <c r="J79" s="20" t="s">
        <v>5917</v>
      </c>
      <c r="K79" s="20" t="s">
        <v>5918</v>
      </c>
      <c r="L79" s="20" t="s">
        <v>5919</v>
      </c>
      <c r="M79" s="16" t="s">
        <v>5920</v>
      </c>
      <c r="O79" s="1" t="s">
        <v>5921</v>
      </c>
      <c r="P79" s="18">
        <v>95610</v>
      </c>
      <c r="Q79" s="16" t="s">
        <v>546</v>
      </c>
      <c r="R79" s="16" t="s">
        <v>35</v>
      </c>
      <c r="S79" s="16">
        <v>9169125522</v>
      </c>
      <c r="T79" s="16" t="s">
        <v>547</v>
      </c>
    </row>
    <row r="80" spans="1:20" ht="13.2" hidden="1" x14ac:dyDescent="0.25">
      <c r="A80" s="15" t="s">
        <v>24</v>
      </c>
      <c r="C80" s="17" t="s">
        <v>61</v>
      </c>
      <c r="D80" s="17" t="s">
        <v>26</v>
      </c>
      <c r="E80" s="17" t="s">
        <v>5922</v>
      </c>
      <c r="F80" s="18" t="s">
        <v>5923</v>
      </c>
      <c r="G80" s="16">
        <v>1</v>
      </c>
      <c r="H80" s="19" t="s">
        <v>5924</v>
      </c>
      <c r="I80" t="str">
        <f t="shared" si="0"/>
        <v>Fleece hoodie / L / All print</v>
      </c>
      <c r="J80" s="20" t="s">
        <v>842</v>
      </c>
      <c r="K80" s="20" t="s">
        <v>5925</v>
      </c>
      <c r="L80" s="20" t="s">
        <v>5926</v>
      </c>
      <c r="M80" s="16"/>
      <c r="O80" s="1" t="s">
        <v>5927</v>
      </c>
      <c r="P80" s="18">
        <v>87020</v>
      </c>
      <c r="Q80" s="16" t="s">
        <v>910</v>
      </c>
      <c r="R80" s="16" t="s">
        <v>35</v>
      </c>
      <c r="S80" s="16">
        <v>5054507921</v>
      </c>
      <c r="T80" s="16" t="s">
        <v>911</v>
      </c>
    </row>
    <row r="81" spans="1:20" ht="13.2" hidden="1" x14ac:dyDescent="0.25">
      <c r="A81" s="15" t="s">
        <v>110</v>
      </c>
      <c r="C81" s="17" t="s">
        <v>61</v>
      </c>
      <c r="D81" s="17" t="s">
        <v>26</v>
      </c>
      <c r="E81" s="17" t="s">
        <v>5928</v>
      </c>
      <c r="F81" s="18" t="s">
        <v>5929</v>
      </c>
      <c r="G81" s="16">
        <v>1</v>
      </c>
      <c r="H81" s="19" t="s">
        <v>5930</v>
      </c>
      <c r="I81" t="str">
        <f t="shared" si="0"/>
        <v>One size / All print</v>
      </c>
      <c r="J81" s="20" t="s">
        <v>5931</v>
      </c>
      <c r="K81" s="20" t="s">
        <v>5932</v>
      </c>
      <c r="L81" s="20" t="s">
        <v>5933</v>
      </c>
      <c r="M81" s="16"/>
      <c r="O81" s="1" t="s">
        <v>5934</v>
      </c>
      <c r="P81" s="18">
        <v>90302</v>
      </c>
      <c r="Q81" s="16" t="s">
        <v>546</v>
      </c>
      <c r="R81" s="16" t="s">
        <v>35</v>
      </c>
      <c r="S81" s="16">
        <v>3107330681</v>
      </c>
      <c r="T81" s="16" t="s">
        <v>547</v>
      </c>
    </row>
    <row r="82" spans="1:20" ht="13.2" hidden="1" x14ac:dyDescent="0.25">
      <c r="A82" s="28" t="s">
        <v>5607</v>
      </c>
      <c r="C82" s="16" t="s">
        <v>25</v>
      </c>
      <c r="D82" s="17" t="s">
        <v>26</v>
      </c>
      <c r="E82" s="16" t="s">
        <v>5935</v>
      </c>
      <c r="F82" s="18" t="s">
        <v>5936</v>
      </c>
      <c r="G82" s="16">
        <v>1</v>
      </c>
      <c r="H82" s="19" t="s">
        <v>5937</v>
      </c>
      <c r="I82" t="str">
        <f t="shared" si="0"/>
        <v>AOP UNISEX HOODIE / L / All Print</v>
      </c>
      <c r="J82" s="20" t="s">
        <v>5938</v>
      </c>
      <c r="K82" s="20" t="s">
        <v>5939</v>
      </c>
      <c r="L82" s="20" t="s">
        <v>5940</v>
      </c>
      <c r="M82" s="16"/>
      <c r="O82" s="1" t="s">
        <v>5941</v>
      </c>
      <c r="P82" s="18">
        <v>5860</v>
      </c>
      <c r="Q82" s="16" t="s">
        <v>1877</v>
      </c>
      <c r="R82" s="16" t="s">
        <v>35</v>
      </c>
      <c r="S82" s="16">
        <v>8026968919</v>
      </c>
      <c r="T82" s="16" t="s">
        <v>1878</v>
      </c>
    </row>
    <row r="83" spans="1:20" ht="13.2" hidden="1" x14ac:dyDescent="0.25">
      <c r="A83" s="28" t="s">
        <v>5607</v>
      </c>
      <c r="C83" s="16" t="s">
        <v>25</v>
      </c>
      <c r="D83" s="17" t="s">
        <v>26</v>
      </c>
      <c r="E83" s="16" t="s">
        <v>5935</v>
      </c>
      <c r="F83" s="18" t="s">
        <v>5936</v>
      </c>
      <c r="G83" s="16">
        <v>1</v>
      </c>
      <c r="H83" s="19" t="s">
        <v>5942</v>
      </c>
      <c r="I83" t="str">
        <f t="shared" si="0"/>
        <v>Shorts / M / Full Print</v>
      </c>
      <c r="J83" s="20" t="s">
        <v>3163</v>
      </c>
      <c r="K83" s="20" t="s">
        <v>5939</v>
      </c>
      <c r="L83" s="20" t="s">
        <v>5940</v>
      </c>
      <c r="M83" s="16"/>
      <c r="O83" s="1" t="s">
        <v>5941</v>
      </c>
      <c r="P83" s="18">
        <v>5860</v>
      </c>
      <c r="Q83" s="16" t="s">
        <v>1877</v>
      </c>
      <c r="R83" s="16" t="s">
        <v>35</v>
      </c>
      <c r="S83" s="16">
        <v>8026968919</v>
      </c>
      <c r="T83" s="16" t="s">
        <v>1878</v>
      </c>
    </row>
    <row r="84" spans="1:20" ht="13.2" hidden="1" x14ac:dyDescent="0.25">
      <c r="A84" s="28" t="s">
        <v>5607</v>
      </c>
      <c r="C84" s="16" t="s">
        <v>25</v>
      </c>
      <c r="D84" s="17" t="s">
        <v>26</v>
      </c>
      <c r="E84" s="16" t="s">
        <v>5935</v>
      </c>
      <c r="F84" s="18" t="s">
        <v>5936</v>
      </c>
      <c r="G84" s="16">
        <v>1</v>
      </c>
      <c r="H84" s="19" t="s">
        <v>5943</v>
      </c>
      <c r="I84" t="str">
        <f t="shared" si="0"/>
        <v>Joggers #KV - AOP Unisex Raglan Hoodie / L / All Print</v>
      </c>
      <c r="J84" s="20" t="s">
        <v>1734</v>
      </c>
      <c r="K84" s="20" t="s">
        <v>5939</v>
      </c>
      <c r="L84" s="20" t="s">
        <v>5940</v>
      </c>
      <c r="M84" s="16"/>
      <c r="O84" s="1" t="s">
        <v>5941</v>
      </c>
      <c r="P84" s="18">
        <v>5860</v>
      </c>
      <c r="Q84" s="16" t="s">
        <v>1877</v>
      </c>
      <c r="R84" s="16" t="s">
        <v>35</v>
      </c>
      <c r="S84" s="16">
        <v>8026968919</v>
      </c>
      <c r="T84" s="16" t="s">
        <v>1878</v>
      </c>
    </row>
    <row r="85" spans="1:20" ht="13.2" hidden="1" x14ac:dyDescent="0.25">
      <c r="A85" s="28" t="s">
        <v>5607</v>
      </c>
      <c r="C85" s="16" t="s">
        <v>25</v>
      </c>
      <c r="D85" s="17" t="s">
        <v>26</v>
      </c>
      <c r="E85" s="16" t="s">
        <v>5935</v>
      </c>
      <c r="F85" s="18" t="s">
        <v>5936</v>
      </c>
      <c r="G85" s="16">
        <v>1</v>
      </c>
      <c r="H85" s="19" t="s">
        <v>5944</v>
      </c>
      <c r="I85" t="str">
        <f t="shared" si="0"/>
        <v>hirt 2D #KV - M / Full Print</v>
      </c>
      <c r="J85" s="20" t="s">
        <v>1096</v>
      </c>
      <c r="K85" s="20" t="s">
        <v>5939</v>
      </c>
      <c r="L85" s="20" t="s">
        <v>5940</v>
      </c>
      <c r="M85" s="16"/>
      <c r="O85" s="1" t="s">
        <v>5941</v>
      </c>
      <c r="P85" s="18">
        <v>5860</v>
      </c>
      <c r="Q85" s="16" t="s">
        <v>1877</v>
      </c>
      <c r="R85" s="16" t="s">
        <v>35</v>
      </c>
      <c r="S85" s="16">
        <v>8026968919</v>
      </c>
      <c r="T85" s="16" t="s">
        <v>1878</v>
      </c>
    </row>
    <row r="86" spans="1:20" ht="13.2" hidden="1" x14ac:dyDescent="0.25">
      <c r="A86" s="15" t="s">
        <v>110</v>
      </c>
      <c r="C86" s="16" t="s">
        <v>25</v>
      </c>
      <c r="D86" s="17" t="s">
        <v>26</v>
      </c>
      <c r="E86" s="16" t="s">
        <v>5945</v>
      </c>
      <c r="F86" s="18" t="s">
        <v>5946</v>
      </c>
      <c r="G86" s="16">
        <v>1</v>
      </c>
      <c r="H86" s="19" t="s">
        <v>5947</v>
      </c>
      <c r="I86" t="str">
        <f t="shared" si="0"/>
        <v>All print / 30 inches</v>
      </c>
      <c r="J86" s="20" t="s">
        <v>5948</v>
      </c>
      <c r="K86" s="20" t="s">
        <v>5949</v>
      </c>
      <c r="L86" s="20" t="s">
        <v>5950</v>
      </c>
      <c r="M86" s="16"/>
      <c r="O86" s="1" t="s">
        <v>5951</v>
      </c>
      <c r="P86" s="18">
        <v>6903</v>
      </c>
      <c r="Q86" s="16" t="s">
        <v>82</v>
      </c>
      <c r="R86" s="16" t="s">
        <v>35</v>
      </c>
      <c r="S86" s="16">
        <v>2033246251</v>
      </c>
      <c r="T86" s="16" t="s">
        <v>83</v>
      </c>
    </row>
    <row r="87" spans="1:20" ht="13.2" hidden="1" x14ac:dyDescent="0.25">
      <c r="A87" s="28" t="s">
        <v>5607</v>
      </c>
      <c r="C87" s="16" t="s">
        <v>25</v>
      </c>
      <c r="D87" s="17" t="s">
        <v>26</v>
      </c>
      <c r="E87" s="16" t="s">
        <v>5952</v>
      </c>
      <c r="F87" s="18" t="s">
        <v>5953</v>
      </c>
      <c r="G87" s="16">
        <v>1</v>
      </c>
      <c r="H87" s="19" t="s">
        <v>5954</v>
      </c>
      <c r="I87" t="str">
        <f t="shared" si="0"/>
        <v>hirt #KV - M / Full Print</v>
      </c>
      <c r="J87" s="20" t="s">
        <v>5955</v>
      </c>
      <c r="K87" s="20" t="s">
        <v>5956</v>
      </c>
      <c r="L87" s="20" t="s">
        <v>5957</v>
      </c>
      <c r="M87" s="16"/>
      <c r="O87" s="1" t="s">
        <v>5958</v>
      </c>
      <c r="P87" s="18">
        <v>91343</v>
      </c>
      <c r="Q87" s="16" t="s">
        <v>546</v>
      </c>
      <c r="R87" s="16" t="s">
        <v>35</v>
      </c>
      <c r="S87" s="16">
        <v>6266226012</v>
      </c>
      <c r="T87" s="16" t="s">
        <v>547</v>
      </c>
    </row>
    <row r="88" spans="1:20" ht="13.2" hidden="1" x14ac:dyDescent="0.25">
      <c r="A88" s="15" t="s">
        <v>24</v>
      </c>
      <c r="C88" s="16" t="s">
        <v>25</v>
      </c>
      <c r="D88" s="17" t="s">
        <v>26</v>
      </c>
      <c r="E88" s="16" t="s">
        <v>5959</v>
      </c>
      <c r="F88" s="18" t="s">
        <v>5960</v>
      </c>
      <c r="G88" s="16">
        <v>1</v>
      </c>
      <c r="H88" s="19" t="s">
        <v>5961</v>
      </c>
      <c r="I88" t="str">
        <f t="shared" si="0"/>
        <v>Spare Tire Cover / 32 inches / All print</v>
      </c>
      <c r="J88" s="45">
        <v>1000000000000000</v>
      </c>
      <c r="K88" s="20" t="s">
        <v>5962</v>
      </c>
      <c r="L88" s="20" t="s">
        <v>5963</v>
      </c>
      <c r="M88" s="16"/>
      <c r="O88" s="1" t="s">
        <v>5964</v>
      </c>
      <c r="P88" s="18">
        <v>79745</v>
      </c>
      <c r="Q88" s="16" t="s">
        <v>151</v>
      </c>
      <c r="R88" s="16" t="s">
        <v>35</v>
      </c>
      <c r="S88" s="16">
        <v>14322574237</v>
      </c>
      <c r="T88" s="16" t="s">
        <v>152</v>
      </c>
    </row>
    <row r="89" spans="1:20" ht="13.2" hidden="1" x14ac:dyDescent="0.25">
      <c r="A89" s="29" t="s">
        <v>386</v>
      </c>
      <c r="C89" s="17" t="s">
        <v>61</v>
      </c>
      <c r="D89" s="17" t="s">
        <v>26</v>
      </c>
      <c r="E89" s="17" t="s">
        <v>5965</v>
      </c>
      <c r="F89" s="18" t="s">
        <v>5966</v>
      </c>
      <c r="G89" s="16">
        <v>1</v>
      </c>
      <c r="H89" s="19" t="s">
        <v>5967</v>
      </c>
      <c r="I89" t="str">
        <f t="shared" si="0"/>
        <v>Women / 8 / Black</v>
      </c>
      <c r="J89" s="20" t="s">
        <v>78</v>
      </c>
      <c r="K89" s="20" t="s">
        <v>5968</v>
      </c>
      <c r="L89" s="20" t="s">
        <v>5969</v>
      </c>
      <c r="M89" s="16"/>
      <c r="O89" s="1" t="s">
        <v>5970</v>
      </c>
      <c r="P89" s="18">
        <v>70461</v>
      </c>
      <c r="Q89" s="16" t="s">
        <v>1258</v>
      </c>
      <c r="R89" s="16" t="s">
        <v>35</v>
      </c>
      <c r="S89" s="16">
        <v>9375910176</v>
      </c>
      <c r="T89" s="16" t="s">
        <v>1259</v>
      </c>
    </row>
    <row r="90" spans="1:20" ht="13.2" hidden="1" x14ac:dyDescent="0.25">
      <c r="A90" s="15" t="s">
        <v>110</v>
      </c>
      <c r="C90" s="17" t="s">
        <v>61</v>
      </c>
      <c r="D90" s="17" t="s">
        <v>26</v>
      </c>
      <c r="E90" s="17" t="s">
        <v>5971</v>
      </c>
      <c r="F90" s="18" t="s">
        <v>5972</v>
      </c>
      <c r="G90" s="16">
        <v>1</v>
      </c>
      <c r="H90" s="19" t="s">
        <v>5973</v>
      </c>
      <c r="I90" t="str">
        <f t="shared" si="0"/>
        <v>Joggers 3D #171221V - AOP Unisex Raglan Hoodie / 2XL / All Print</v>
      </c>
      <c r="J90" s="20" t="s">
        <v>1459</v>
      </c>
      <c r="K90" s="20" t="s">
        <v>5974</v>
      </c>
      <c r="L90" s="20" t="s">
        <v>5975</v>
      </c>
      <c r="M90" s="16"/>
      <c r="O90" s="1" t="s">
        <v>4569</v>
      </c>
      <c r="P90" s="18">
        <v>95207</v>
      </c>
      <c r="Q90" s="16" t="s">
        <v>546</v>
      </c>
      <c r="R90" s="16" t="s">
        <v>35</v>
      </c>
      <c r="S90" s="16">
        <v>2094304573</v>
      </c>
      <c r="T90" s="16" t="s">
        <v>547</v>
      </c>
    </row>
    <row r="91" spans="1:20" ht="13.2" hidden="1" x14ac:dyDescent="0.25">
      <c r="A91" s="15" t="s">
        <v>110</v>
      </c>
      <c r="C91" s="17" t="s">
        <v>61</v>
      </c>
      <c r="D91" s="17" t="s">
        <v>26</v>
      </c>
      <c r="E91" s="17" t="s">
        <v>5971</v>
      </c>
      <c r="F91" s="18" t="s">
        <v>5972</v>
      </c>
      <c r="G91" s="16">
        <v>1</v>
      </c>
      <c r="H91" s="19" t="s">
        <v>5976</v>
      </c>
      <c r="I91" t="str">
        <f t="shared" si="0"/>
        <v>Joggers 3D #171221V - Joggers / 2XL / All Print</v>
      </c>
      <c r="J91" s="20" t="s">
        <v>5977</v>
      </c>
      <c r="K91" s="20" t="s">
        <v>5974</v>
      </c>
      <c r="L91" s="20" t="s">
        <v>5975</v>
      </c>
      <c r="M91" s="16"/>
      <c r="O91" s="1" t="s">
        <v>4569</v>
      </c>
      <c r="P91" s="18">
        <v>95207</v>
      </c>
      <c r="Q91" s="16" t="s">
        <v>546</v>
      </c>
      <c r="R91" s="16" t="s">
        <v>35</v>
      </c>
      <c r="S91" s="16">
        <v>2094304573</v>
      </c>
      <c r="T91" s="16" t="s">
        <v>547</v>
      </c>
    </row>
    <row r="92" spans="1:20" ht="13.2" hidden="1" x14ac:dyDescent="0.25">
      <c r="A92" s="28" t="s">
        <v>5607</v>
      </c>
      <c r="C92" s="16" t="s">
        <v>25</v>
      </c>
      <c r="D92" s="17" t="s">
        <v>26</v>
      </c>
      <c r="E92" s="16" t="s">
        <v>5978</v>
      </c>
      <c r="F92" s="18" t="s">
        <v>5936</v>
      </c>
      <c r="G92" s="16">
        <v>1</v>
      </c>
      <c r="H92" s="19" t="s">
        <v>5979</v>
      </c>
      <c r="I92" t="str">
        <f t="shared" si="0"/>
        <v>Joggers #KV - AOP Unisex Raglan Hoodie / S / All Print</v>
      </c>
      <c r="J92" s="20" t="s">
        <v>2914</v>
      </c>
      <c r="K92" s="20" t="s">
        <v>5939</v>
      </c>
      <c r="L92" s="20" t="s">
        <v>5940</v>
      </c>
      <c r="M92" s="16"/>
      <c r="O92" s="1" t="s">
        <v>5941</v>
      </c>
      <c r="P92" s="18">
        <v>5860</v>
      </c>
      <c r="Q92" s="16" t="s">
        <v>1877</v>
      </c>
      <c r="R92" s="16" t="s">
        <v>35</v>
      </c>
      <c r="S92" s="16">
        <v>8026968919</v>
      </c>
      <c r="T92" s="16" t="s">
        <v>1878</v>
      </c>
    </row>
    <row r="93" spans="1:20" ht="13.2" hidden="1" x14ac:dyDescent="0.25">
      <c r="A93" s="28" t="s">
        <v>5607</v>
      </c>
      <c r="C93" s="16" t="s">
        <v>25</v>
      </c>
      <c r="D93" s="17" t="s">
        <v>26</v>
      </c>
      <c r="E93" s="16" t="s">
        <v>5980</v>
      </c>
      <c r="F93" s="18" t="s">
        <v>5981</v>
      </c>
      <c r="G93" s="16">
        <v>1</v>
      </c>
      <c r="H93" s="19" t="s">
        <v>1906</v>
      </c>
      <c r="I93" t="str">
        <f t="shared" si="0"/>
        <v>Shorts / XL / Full Print</v>
      </c>
      <c r="J93" s="20" t="s">
        <v>1907</v>
      </c>
      <c r="K93" s="20" t="s">
        <v>5982</v>
      </c>
      <c r="L93" s="20" t="s">
        <v>5983</v>
      </c>
      <c r="M93" s="16"/>
      <c r="O93" s="1" t="s">
        <v>3196</v>
      </c>
      <c r="P93" s="18">
        <v>68601</v>
      </c>
      <c r="Q93" s="16" t="s">
        <v>722</v>
      </c>
      <c r="R93" s="16" t="s">
        <v>35</v>
      </c>
      <c r="S93" s="16">
        <v>4029104650</v>
      </c>
      <c r="T93" s="16" t="s">
        <v>723</v>
      </c>
    </row>
    <row r="94" spans="1:20" ht="13.2" hidden="1" x14ac:dyDescent="0.25">
      <c r="A94" s="15" t="s">
        <v>110</v>
      </c>
      <c r="C94" s="17" t="s">
        <v>61</v>
      </c>
      <c r="D94" s="17" t="s">
        <v>26</v>
      </c>
      <c r="E94" s="17" t="s">
        <v>5984</v>
      </c>
      <c r="F94" s="18" t="s">
        <v>5985</v>
      </c>
      <c r="G94" s="16">
        <v>1</v>
      </c>
      <c r="H94" s="19" t="s">
        <v>5986</v>
      </c>
      <c r="I94" t="str">
        <f t="shared" si="0"/>
        <v>5XL / Full Print</v>
      </c>
      <c r="J94" s="20" t="s">
        <v>5987</v>
      </c>
      <c r="K94" s="20" t="s">
        <v>5988</v>
      </c>
      <c r="L94" s="20" t="s">
        <v>5989</v>
      </c>
      <c r="M94" s="16"/>
      <c r="O94" s="1" t="s">
        <v>5513</v>
      </c>
      <c r="P94" s="18">
        <v>4401</v>
      </c>
      <c r="Q94" s="16" t="s">
        <v>490</v>
      </c>
      <c r="R94" s="16" t="s">
        <v>35</v>
      </c>
      <c r="S94" s="16">
        <v>2076317130</v>
      </c>
      <c r="T94" s="16" t="s">
        <v>491</v>
      </c>
    </row>
    <row r="95" spans="1:20" ht="13.2" hidden="1" x14ac:dyDescent="0.25">
      <c r="A95" s="29" t="s">
        <v>86</v>
      </c>
      <c r="C95" s="17" t="s">
        <v>61</v>
      </c>
      <c r="D95" s="17" t="s">
        <v>26</v>
      </c>
      <c r="E95" s="17" t="s">
        <v>5990</v>
      </c>
      <c r="F95" s="18" t="s">
        <v>5991</v>
      </c>
      <c r="G95" s="16">
        <v>1</v>
      </c>
      <c r="H95" s="19" t="s">
        <v>5992</v>
      </c>
      <c r="I95" t="str">
        <f t="shared" si="0"/>
        <v>Legging 3D #h - Tank top / S / ALL PRINT</v>
      </c>
      <c r="J95" s="20" t="s">
        <v>5993</v>
      </c>
      <c r="K95" s="20" t="s">
        <v>5994</v>
      </c>
      <c r="L95" s="20" t="s">
        <v>5995</v>
      </c>
      <c r="M95" s="16"/>
      <c r="O95" s="1" t="s">
        <v>5996</v>
      </c>
      <c r="P95" s="18">
        <v>92203</v>
      </c>
      <c r="Q95" s="16" t="s">
        <v>546</v>
      </c>
      <c r="R95" s="16" t="s">
        <v>35</v>
      </c>
      <c r="S95" s="16">
        <v>7604092076</v>
      </c>
      <c r="T95" s="16" t="s">
        <v>547</v>
      </c>
    </row>
    <row r="96" spans="1:20" ht="13.2" hidden="1" x14ac:dyDescent="0.25">
      <c r="A96" s="29" t="s">
        <v>86</v>
      </c>
      <c r="C96" s="17" t="s">
        <v>61</v>
      </c>
      <c r="D96" s="17" t="s">
        <v>26</v>
      </c>
      <c r="E96" s="17" t="s">
        <v>5990</v>
      </c>
      <c r="F96" s="18" t="s">
        <v>5991</v>
      </c>
      <c r="G96" s="16">
        <v>1</v>
      </c>
      <c r="H96" s="19" t="s">
        <v>5997</v>
      </c>
      <c r="I96" t="str">
        <f t="shared" si="0"/>
        <v>Legging 3D #h - Legging / S / ALL PRINT</v>
      </c>
      <c r="J96" s="20" t="s">
        <v>5998</v>
      </c>
      <c r="K96" s="20" t="s">
        <v>5994</v>
      </c>
      <c r="L96" s="20" t="s">
        <v>5995</v>
      </c>
      <c r="M96" s="16"/>
      <c r="O96" s="1" t="s">
        <v>5996</v>
      </c>
      <c r="P96" s="18">
        <v>92203</v>
      </c>
      <c r="Q96" s="16" t="s">
        <v>546</v>
      </c>
      <c r="R96" s="16" t="s">
        <v>35</v>
      </c>
      <c r="S96" s="16">
        <v>7604092076</v>
      </c>
      <c r="T96" s="16" t="s">
        <v>547</v>
      </c>
    </row>
    <row r="97" spans="1:20" ht="13.2" hidden="1" x14ac:dyDescent="0.25">
      <c r="A97" s="28" t="s">
        <v>246</v>
      </c>
      <c r="C97" s="16" t="s">
        <v>25</v>
      </c>
      <c r="D97" s="17" t="s">
        <v>26</v>
      </c>
      <c r="E97" s="16" t="s">
        <v>5999</v>
      </c>
      <c r="F97" s="18" t="s">
        <v>6000</v>
      </c>
      <c r="G97" s="16">
        <v>1</v>
      </c>
      <c r="H97" s="19" t="s">
        <v>6001</v>
      </c>
      <c r="I97" t="str">
        <f t="shared" si="0"/>
        <v>hirt - M / Full Print</v>
      </c>
      <c r="J97" s="20" t="s">
        <v>1174</v>
      </c>
      <c r="K97" s="20" t="s">
        <v>6002</v>
      </c>
      <c r="L97" s="20" t="s">
        <v>6003</v>
      </c>
      <c r="M97" s="16"/>
      <c r="O97" s="1" t="s">
        <v>629</v>
      </c>
      <c r="P97" s="18">
        <v>85705</v>
      </c>
      <c r="Q97" s="16" t="s">
        <v>447</v>
      </c>
      <c r="R97" s="16" t="s">
        <v>35</v>
      </c>
      <c r="S97" s="16" t="s">
        <v>6004</v>
      </c>
      <c r="T97" s="16" t="s">
        <v>448</v>
      </c>
    </row>
    <row r="98" spans="1:20" ht="13.2" hidden="1" x14ac:dyDescent="0.25">
      <c r="A98" s="28" t="s">
        <v>246</v>
      </c>
      <c r="C98" s="16" t="s">
        <v>25</v>
      </c>
      <c r="D98" s="17" t="s">
        <v>26</v>
      </c>
      <c r="E98" s="16" t="s">
        <v>5999</v>
      </c>
      <c r="F98" s="18" t="s">
        <v>6000</v>
      </c>
      <c r="G98" s="16">
        <v>1</v>
      </c>
      <c r="H98" s="19" t="s">
        <v>6005</v>
      </c>
      <c r="I98" t="str">
        <f t="shared" si="0"/>
        <v>hirt 3D - M / Full Print</v>
      </c>
      <c r="J98" s="20" t="s">
        <v>6006</v>
      </c>
      <c r="K98" s="20" t="s">
        <v>6002</v>
      </c>
      <c r="L98" s="20" t="s">
        <v>6003</v>
      </c>
      <c r="M98" s="16"/>
      <c r="O98" s="1" t="s">
        <v>629</v>
      </c>
      <c r="P98" s="18">
        <v>85705</v>
      </c>
      <c r="Q98" s="16" t="s">
        <v>447</v>
      </c>
      <c r="R98" s="16" t="s">
        <v>35</v>
      </c>
      <c r="S98" s="16" t="s">
        <v>6004</v>
      </c>
      <c r="T98" s="16" t="s">
        <v>448</v>
      </c>
    </row>
    <row r="99" spans="1:20" ht="13.2" hidden="1" x14ac:dyDescent="0.25">
      <c r="A99" s="28" t="s">
        <v>246</v>
      </c>
      <c r="C99" s="16" t="s">
        <v>25</v>
      </c>
      <c r="D99" s="17" t="s">
        <v>26</v>
      </c>
      <c r="E99" s="16" t="s">
        <v>5999</v>
      </c>
      <c r="F99" s="18" t="s">
        <v>6000</v>
      </c>
      <c r="G99" s="16">
        <v>1</v>
      </c>
      <c r="H99" s="19" t="s">
        <v>6007</v>
      </c>
      <c r="I99" t="str">
        <f t="shared" si="0"/>
        <v>hirt 3D - M / Full Print</v>
      </c>
      <c r="J99" s="20" t="s">
        <v>6008</v>
      </c>
      <c r="K99" s="20" t="s">
        <v>6002</v>
      </c>
      <c r="L99" s="20" t="s">
        <v>6003</v>
      </c>
      <c r="M99" s="16"/>
      <c r="O99" s="1" t="s">
        <v>629</v>
      </c>
      <c r="P99" s="18">
        <v>85705</v>
      </c>
      <c r="Q99" s="16" t="s">
        <v>447</v>
      </c>
      <c r="R99" s="16" t="s">
        <v>35</v>
      </c>
      <c r="S99" s="16" t="s">
        <v>6004</v>
      </c>
      <c r="T99" s="16" t="s">
        <v>448</v>
      </c>
    </row>
    <row r="100" spans="1:20" ht="13.2" hidden="1" x14ac:dyDescent="0.25">
      <c r="A100" s="15" t="s">
        <v>24</v>
      </c>
      <c r="C100" s="16" t="s">
        <v>25</v>
      </c>
      <c r="D100" s="17" t="s">
        <v>26</v>
      </c>
      <c r="E100" s="16" t="s">
        <v>6009</v>
      </c>
      <c r="F100" s="18" t="s">
        <v>919</v>
      </c>
      <c r="G100" s="16">
        <v>1</v>
      </c>
      <c r="H100" s="19" t="s">
        <v>920</v>
      </c>
      <c r="I100" t="str">
        <f t="shared" si="0"/>
        <v>AOP Unisex Raglan Hoodie / 2XL / All print</v>
      </c>
      <c r="J100" s="20" t="s">
        <v>921</v>
      </c>
      <c r="K100" s="20" t="s">
        <v>922</v>
      </c>
      <c r="L100" s="20" t="s">
        <v>923</v>
      </c>
      <c r="M100" s="16" t="s">
        <v>924</v>
      </c>
      <c r="O100" s="1" t="s">
        <v>925</v>
      </c>
      <c r="P100" s="18">
        <v>7940</v>
      </c>
      <c r="Q100" s="16" t="s">
        <v>464</v>
      </c>
      <c r="R100" s="16" t="s">
        <v>35</v>
      </c>
      <c r="S100" s="16">
        <v>9735086756</v>
      </c>
      <c r="T100" s="16" t="s">
        <v>465</v>
      </c>
    </row>
    <row r="101" spans="1:20" ht="13.2" hidden="1" x14ac:dyDescent="0.25">
      <c r="A101" s="29" t="s">
        <v>86</v>
      </c>
      <c r="C101" s="16" t="s">
        <v>25</v>
      </c>
      <c r="D101" s="17" t="s">
        <v>26</v>
      </c>
      <c r="E101" s="16" t="s">
        <v>6009</v>
      </c>
      <c r="F101" s="18" t="s">
        <v>919</v>
      </c>
      <c r="G101" s="16">
        <v>1</v>
      </c>
      <c r="H101" s="19" t="s">
        <v>926</v>
      </c>
      <c r="I101" t="str">
        <f t="shared" si="0"/>
        <v>AOP Unisex Raglan Hoodie / 2XL / All print</v>
      </c>
      <c r="J101" s="20" t="s">
        <v>927</v>
      </c>
      <c r="K101" s="20" t="s">
        <v>922</v>
      </c>
      <c r="L101" s="20" t="s">
        <v>923</v>
      </c>
      <c r="M101" s="16" t="s">
        <v>924</v>
      </c>
      <c r="O101" s="1" t="s">
        <v>925</v>
      </c>
      <c r="P101" s="18">
        <v>7940</v>
      </c>
      <c r="Q101" s="16" t="s">
        <v>464</v>
      </c>
      <c r="R101" s="16" t="s">
        <v>35</v>
      </c>
      <c r="S101" s="16">
        <v>9735086756</v>
      </c>
      <c r="T101" s="16" t="s">
        <v>465</v>
      </c>
    </row>
    <row r="102" spans="1:20" ht="13.2" hidden="1" x14ac:dyDescent="0.25">
      <c r="A102" s="15" t="s">
        <v>24</v>
      </c>
      <c r="C102" s="17" t="s">
        <v>61</v>
      </c>
      <c r="D102" s="17" t="s">
        <v>26</v>
      </c>
      <c r="E102" s="17" t="s">
        <v>6010</v>
      </c>
      <c r="F102" s="18" t="s">
        <v>6011</v>
      </c>
      <c r="G102" s="16">
        <v>1</v>
      </c>
      <c r="H102" s="19" t="s">
        <v>6012</v>
      </c>
      <c r="I102" t="str">
        <f t="shared" si="0"/>
        <v>2XL / Full Print</v>
      </c>
      <c r="J102" s="20" t="s">
        <v>6013</v>
      </c>
      <c r="K102" s="20" t="s">
        <v>6014</v>
      </c>
      <c r="L102" s="20">
        <v>831</v>
      </c>
      <c r="M102" s="16" t="s">
        <v>6015</v>
      </c>
      <c r="O102" s="1" t="s">
        <v>6016</v>
      </c>
      <c r="P102" s="18">
        <v>92225</v>
      </c>
      <c r="Q102" s="16" t="s">
        <v>546</v>
      </c>
      <c r="R102" s="16" t="s">
        <v>35</v>
      </c>
      <c r="S102" s="16">
        <v>7609033794</v>
      </c>
      <c r="T102" s="16" t="s">
        <v>547</v>
      </c>
    </row>
    <row r="103" spans="1:20" ht="13.2" hidden="1" x14ac:dyDescent="0.25">
      <c r="A103" s="29" t="s">
        <v>86</v>
      </c>
      <c r="C103" s="16" t="s">
        <v>61</v>
      </c>
      <c r="D103" s="17" t="s">
        <v>26</v>
      </c>
      <c r="E103" s="16" t="s">
        <v>6017</v>
      </c>
      <c r="F103" s="18" t="s">
        <v>6018</v>
      </c>
      <c r="G103" s="16">
        <v>1</v>
      </c>
      <c r="H103" s="19" t="s">
        <v>6019</v>
      </c>
      <c r="I103" t="str">
        <f t="shared" si="0"/>
        <v>L / RED</v>
      </c>
      <c r="J103" s="20" t="s">
        <v>2460</v>
      </c>
      <c r="K103" s="20" t="s">
        <v>6020</v>
      </c>
      <c r="L103" s="20" t="s">
        <v>6021</v>
      </c>
      <c r="M103" s="16"/>
      <c r="O103" s="1" t="s">
        <v>4548</v>
      </c>
      <c r="P103" s="18">
        <v>98391</v>
      </c>
      <c r="Q103" s="16" t="s">
        <v>189</v>
      </c>
      <c r="R103" s="16" t="s">
        <v>35</v>
      </c>
      <c r="S103" s="16">
        <v>12532454595</v>
      </c>
      <c r="T103" s="16" t="s">
        <v>190</v>
      </c>
    </row>
    <row r="104" spans="1:20" ht="13.2" hidden="1" x14ac:dyDescent="0.25">
      <c r="A104" s="29" t="s">
        <v>86</v>
      </c>
      <c r="C104" s="16" t="s">
        <v>61</v>
      </c>
      <c r="D104" s="17" t="s">
        <v>26</v>
      </c>
      <c r="E104" s="16" t="s">
        <v>6017</v>
      </c>
      <c r="F104" s="18" t="s">
        <v>6018</v>
      </c>
      <c r="G104" s="16">
        <v>1</v>
      </c>
      <c r="H104" s="19" t="s">
        <v>6022</v>
      </c>
      <c r="I104" t="str">
        <f t="shared" si="0"/>
        <v>4XL / RED</v>
      </c>
      <c r="J104" s="20" t="s">
        <v>6023</v>
      </c>
      <c r="K104" s="20" t="s">
        <v>6020</v>
      </c>
      <c r="L104" s="20" t="s">
        <v>6021</v>
      </c>
      <c r="M104" s="16"/>
      <c r="O104" s="1" t="s">
        <v>4548</v>
      </c>
      <c r="P104" s="18">
        <v>98391</v>
      </c>
      <c r="Q104" s="16" t="s">
        <v>189</v>
      </c>
      <c r="R104" s="16" t="s">
        <v>35</v>
      </c>
      <c r="S104" s="16">
        <v>12532454595</v>
      </c>
      <c r="T104" s="16" t="s">
        <v>190</v>
      </c>
    </row>
    <row r="105" spans="1:20" ht="13.2" hidden="1" x14ac:dyDescent="0.25">
      <c r="A105" s="28" t="s">
        <v>246</v>
      </c>
      <c r="C105" s="16" t="s">
        <v>25</v>
      </c>
      <c r="D105" s="17" t="s">
        <v>26</v>
      </c>
      <c r="E105" s="16" t="s">
        <v>6024</v>
      </c>
      <c r="F105" s="18" t="s">
        <v>6025</v>
      </c>
      <c r="G105" s="16">
        <v>1</v>
      </c>
      <c r="H105" s="19" t="s">
        <v>6026</v>
      </c>
      <c r="I105" t="str">
        <f t="shared" si="0"/>
        <v>Beach Shorts US Forest Service Bigfoot #1821KV - Shorts / M / All Print</v>
      </c>
      <c r="J105" s="20" t="s">
        <v>6027</v>
      </c>
      <c r="K105" s="20" t="s">
        <v>6028</v>
      </c>
      <c r="L105" s="20" t="s">
        <v>6029</v>
      </c>
      <c r="M105" s="16" t="s">
        <v>6030</v>
      </c>
      <c r="O105" s="1" t="s">
        <v>6031</v>
      </c>
      <c r="P105" s="18">
        <v>98001</v>
      </c>
      <c r="Q105" s="16" t="s">
        <v>189</v>
      </c>
      <c r="R105" s="16" t="s">
        <v>35</v>
      </c>
      <c r="S105" s="16">
        <v>2535093948</v>
      </c>
      <c r="T105" s="16" t="s">
        <v>190</v>
      </c>
    </row>
    <row r="106" spans="1:20" ht="13.2" hidden="1" x14ac:dyDescent="0.25">
      <c r="A106" s="28" t="s">
        <v>246</v>
      </c>
      <c r="C106" s="16" t="s">
        <v>25</v>
      </c>
      <c r="D106" s="17" t="s">
        <v>26</v>
      </c>
      <c r="E106" s="16" t="s">
        <v>6024</v>
      </c>
      <c r="F106" s="18" t="s">
        <v>6025</v>
      </c>
      <c r="G106" s="16">
        <v>1</v>
      </c>
      <c r="H106" s="19" t="s">
        <v>6032</v>
      </c>
      <c r="I106" t="str">
        <f t="shared" si="0"/>
        <v>M / Full Print</v>
      </c>
      <c r="J106" s="20" t="s">
        <v>6033</v>
      </c>
      <c r="K106" s="20" t="s">
        <v>6028</v>
      </c>
      <c r="L106" s="20" t="s">
        <v>6029</v>
      </c>
      <c r="M106" s="16" t="s">
        <v>6030</v>
      </c>
      <c r="O106" s="1" t="s">
        <v>6031</v>
      </c>
      <c r="P106" s="18">
        <v>98001</v>
      </c>
      <c r="Q106" s="16" t="s">
        <v>189</v>
      </c>
      <c r="R106" s="16" t="s">
        <v>35</v>
      </c>
      <c r="S106" s="16">
        <v>2535093948</v>
      </c>
      <c r="T106" s="16" t="s">
        <v>190</v>
      </c>
    </row>
    <row r="107" spans="1:20" ht="13.2" hidden="1" x14ac:dyDescent="0.25">
      <c r="A107" s="28" t="s">
        <v>5607</v>
      </c>
      <c r="C107" s="16" t="s">
        <v>191</v>
      </c>
      <c r="D107" s="17" t="s">
        <v>26</v>
      </c>
      <c r="E107" s="16" t="s">
        <v>6034</v>
      </c>
      <c r="F107" s="18" t="s">
        <v>6035</v>
      </c>
      <c r="G107" s="16">
        <v>1</v>
      </c>
      <c r="H107" s="19" t="s">
        <v>6036</v>
      </c>
      <c r="I107" t="str">
        <f t="shared" si="0"/>
        <v>50x60 in</v>
      </c>
      <c r="J107" s="20" t="s">
        <v>6037</v>
      </c>
      <c r="K107" s="20" t="s">
        <v>6038</v>
      </c>
      <c r="L107" s="20" t="s">
        <v>6039</v>
      </c>
      <c r="M107" s="16">
        <v>252</v>
      </c>
      <c r="O107" s="1" t="s">
        <v>1169</v>
      </c>
      <c r="P107" s="18">
        <v>77079</v>
      </c>
      <c r="Q107" s="16" t="s">
        <v>151</v>
      </c>
      <c r="R107" s="16" t="s">
        <v>35</v>
      </c>
      <c r="S107" s="16">
        <v>95639935643</v>
      </c>
      <c r="T107" s="16" t="s">
        <v>152</v>
      </c>
    </row>
    <row r="108" spans="1:20" ht="13.2" hidden="1" x14ac:dyDescent="0.25">
      <c r="A108" s="28" t="s">
        <v>5607</v>
      </c>
      <c r="C108" s="16" t="s">
        <v>25</v>
      </c>
      <c r="D108" s="17" t="s">
        <v>26</v>
      </c>
      <c r="E108" s="16" t="s">
        <v>6040</v>
      </c>
      <c r="F108" s="18" t="s">
        <v>6041</v>
      </c>
      <c r="G108" s="16">
        <v>1</v>
      </c>
      <c r="H108" s="19" t="s">
        <v>6042</v>
      </c>
      <c r="I108" t="str">
        <f t="shared" si="0"/>
        <v>hirt 2D #KV - XL / Black</v>
      </c>
      <c r="J108" s="20" t="s">
        <v>6043</v>
      </c>
      <c r="K108" s="20" t="s">
        <v>6044</v>
      </c>
      <c r="L108" s="20" t="s">
        <v>6045</v>
      </c>
      <c r="M108" s="16"/>
      <c r="O108" s="1" t="s">
        <v>6046</v>
      </c>
      <c r="P108" s="18">
        <v>25705</v>
      </c>
      <c r="Q108" s="16" t="s">
        <v>690</v>
      </c>
      <c r="R108" s="16" t="s">
        <v>35</v>
      </c>
      <c r="S108" s="16">
        <v>3046335141</v>
      </c>
      <c r="T108" s="16" t="s">
        <v>691</v>
      </c>
    </row>
    <row r="109" spans="1:20" ht="13.2" x14ac:dyDescent="0.25">
      <c r="A109" s="29" t="s">
        <v>201</v>
      </c>
      <c r="C109" s="16" t="s">
        <v>4025</v>
      </c>
      <c r="D109" s="17" t="s">
        <v>26</v>
      </c>
      <c r="E109" s="16" t="s">
        <v>6047</v>
      </c>
      <c r="F109" s="18" t="s">
        <v>6048</v>
      </c>
      <c r="G109" s="16">
        <v>1</v>
      </c>
      <c r="H109" s="19" t="s">
        <v>6049</v>
      </c>
      <c r="I109" t="str">
        <f t="shared" si="0"/>
        <v>HOODIE RAGLAN SLEEVE / 4XL / All Print</v>
      </c>
      <c r="J109" s="20" t="s">
        <v>598</v>
      </c>
      <c r="K109" s="20" t="s">
        <v>6050</v>
      </c>
      <c r="L109" s="20" t="s">
        <v>6051</v>
      </c>
      <c r="M109" s="16"/>
      <c r="O109" s="1" t="s">
        <v>3382</v>
      </c>
      <c r="P109" s="18">
        <v>62972</v>
      </c>
      <c r="Q109" s="16" t="s">
        <v>69</v>
      </c>
      <c r="R109" s="16" t="s">
        <v>35</v>
      </c>
      <c r="S109" s="16">
        <v>6185287098</v>
      </c>
      <c r="T109" s="16" t="s">
        <v>71</v>
      </c>
    </row>
    <row r="110" spans="1:20" ht="13.2" hidden="1" x14ac:dyDescent="0.25">
      <c r="A110" s="29" t="s">
        <v>86</v>
      </c>
      <c r="C110" s="16" t="s">
        <v>25</v>
      </c>
      <c r="D110" s="17" t="s">
        <v>26</v>
      </c>
      <c r="E110" s="16" t="s">
        <v>6052</v>
      </c>
      <c r="F110" s="18" t="s">
        <v>6053</v>
      </c>
      <c r="G110" s="16">
        <v>1</v>
      </c>
      <c r="H110" s="19" t="s">
        <v>3020</v>
      </c>
      <c r="I110" t="str">
        <f t="shared" si="0"/>
        <v>All print / 32 inches</v>
      </c>
      <c r="J110" s="45">
        <v>1000000000000000</v>
      </c>
      <c r="K110" s="20" t="s">
        <v>2163</v>
      </c>
      <c r="L110" s="20" t="s">
        <v>6054</v>
      </c>
      <c r="M110" s="16" t="s">
        <v>6055</v>
      </c>
      <c r="O110" s="1" t="s">
        <v>6056</v>
      </c>
      <c r="P110" s="18">
        <v>44044</v>
      </c>
      <c r="Q110" s="16" t="s">
        <v>105</v>
      </c>
      <c r="R110" s="16" t="s">
        <v>35</v>
      </c>
      <c r="S110" s="16">
        <v>4403716455</v>
      </c>
      <c r="T110" s="16" t="s">
        <v>107</v>
      </c>
    </row>
    <row r="111" spans="1:20" ht="13.2" hidden="1" x14ac:dyDescent="0.25">
      <c r="A111" s="21" t="s">
        <v>263</v>
      </c>
      <c r="C111" s="16" t="s">
        <v>25</v>
      </c>
      <c r="D111" s="17" t="s">
        <v>26</v>
      </c>
      <c r="E111" s="16" t="s">
        <v>6057</v>
      </c>
      <c r="F111" s="18" t="s">
        <v>6058</v>
      </c>
      <c r="G111" s="16">
        <v>1</v>
      </c>
      <c r="H111" s="19" t="s">
        <v>6059</v>
      </c>
      <c r="I111" t="str">
        <f t="shared" si="0"/>
        <v>AOP UNISEX HOODIE / 3XL / All Print</v>
      </c>
      <c r="J111" s="20" t="s">
        <v>6060</v>
      </c>
      <c r="K111" s="20" t="s">
        <v>6061</v>
      </c>
      <c r="L111" s="20" t="s">
        <v>6062</v>
      </c>
      <c r="M111" s="16">
        <v>312</v>
      </c>
      <c r="O111" s="1" t="s">
        <v>6063</v>
      </c>
      <c r="P111" s="18" t="s">
        <v>6064</v>
      </c>
      <c r="Q111" s="16" t="s">
        <v>1952</v>
      </c>
      <c r="R111" s="16" t="s">
        <v>237</v>
      </c>
      <c r="S111" s="16">
        <v>3439994429</v>
      </c>
      <c r="T111" s="16" t="s">
        <v>1953</v>
      </c>
    </row>
    <row r="112" spans="1:20" ht="13.2" hidden="1" x14ac:dyDescent="0.25">
      <c r="A112" s="28" t="s">
        <v>5607</v>
      </c>
      <c r="C112" s="16" t="s">
        <v>25</v>
      </c>
      <c r="D112" s="17" t="s">
        <v>26</v>
      </c>
      <c r="E112" s="16" t="s">
        <v>6065</v>
      </c>
      <c r="F112" s="18" t="s">
        <v>6066</v>
      </c>
      <c r="G112" s="16">
        <v>1</v>
      </c>
      <c r="H112" s="19" t="s">
        <v>123</v>
      </c>
      <c r="I112" t="str">
        <f t="shared" si="0"/>
        <v>HOODIE RAGLAN SLEEVE / 2XL / All Print</v>
      </c>
      <c r="J112" s="20" t="s">
        <v>124</v>
      </c>
      <c r="K112" s="20" t="s">
        <v>6067</v>
      </c>
      <c r="L112" s="20" t="s">
        <v>6068</v>
      </c>
      <c r="M112" s="16" t="s">
        <v>6069</v>
      </c>
      <c r="O112" s="1" t="s">
        <v>6070</v>
      </c>
      <c r="P112" s="18">
        <v>48825</v>
      </c>
      <c r="Q112" s="16" t="s">
        <v>94</v>
      </c>
      <c r="R112" s="16" t="s">
        <v>35</v>
      </c>
      <c r="S112" s="16">
        <v>6163126734</v>
      </c>
      <c r="T112" s="16" t="s">
        <v>95</v>
      </c>
    </row>
    <row r="113" spans="1:20" ht="13.2" hidden="1" x14ac:dyDescent="0.25">
      <c r="A113" s="21" t="s">
        <v>5623</v>
      </c>
      <c r="C113" s="16" t="s">
        <v>25</v>
      </c>
      <c r="D113" s="17" t="s">
        <v>26</v>
      </c>
      <c r="E113" s="16" t="s">
        <v>6071</v>
      </c>
      <c r="F113" s="18" t="s">
        <v>6072</v>
      </c>
      <c r="G113" s="16">
        <v>1</v>
      </c>
      <c r="H113" s="19" t="s">
        <v>4621</v>
      </c>
      <c r="I113" t="str">
        <f t="shared" si="0"/>
        <v>AOP Unisex Raglan Hoodie / 2XL / All print</v>
      </c>
      <c r="J113" s="20" t="s">
        <v>42</v>
      </c>
      <c r="K113" s="20" t="s">
        <v>6073</v>
      </c>
      <c r="L113" s="20" t="s">
        <v>6074</v>
      </c>
      <c r="M113" s="16"/>
      <c r="O113" s="1" t="s">
        <v>189</v>
      </c>
      <c r="P113" s="18">
        <v>20017</v>
      </c>
      <c r="Q113" s="16" t="s">
        <v>6075</v>
      </c>
      <c r="R113" s="16" t="s">
        <v>35</v>
      </c>
      <c r="S113" s="16">
        <v>3017421311</v>
      </c>
      <c r="T113" s="16" t="s">
        <v>6076</v>
      </c>
    </row>
    <row r="114" spans="1:20" ht="13.2" hidden="1" x14ac:dyDescent="0.25">
      <c r="A114" s="15" t="s">
        <v>24</v>
      </c>
      <c r="C114" s="16" t="s">
        <v>25</v>
      </c>
      <c r="D114" s="17" t="s">
        <v>26</v>
      </c>
      <c r="E114" s="16" t="s">
        <v>6077</v>
      </c>
      <c r="F114" s="18" t="s">
        <v>6078</v>
      </c>
      <c r="G114" s="16">
        <v>1</v>
      </c>
      <c r="H114" s="19" t="s">
        <v>2234</v>
      </c>
      <c r="I114" t="str">
        <f t="shared" si="0"/>
        <v>2XL / Full Print</v>
      </c>
      <c r="J114" s="45">
        <v>6.5708E+16</v>
      </c>
      <c r="K114" s="20" t="s">
        <v>6079</v>
      </c>
      <c r="L114" s="20" t="s">
        <v>6080</v>
      </c>
      <c r="M114" s="16"/>
      <c r="O114" s="1" t="s">
        <v>2610</v>
      </c>
      <c r="P114" s="18">
        <v>77354</v>
      </c>
      <c r="Q114" s="16" t="s">
        <v>151</v>
      </c>
      <c r="R114" s="16" t="s">
        <v>35</v>
      </c>
      <c r="S114" s="16">
        <v>2259381793</v>
      </c>
      <c r="T114" s="16" t="s">
        <v>152</v>
      </c>
    </row>
    <row r="115" spans="1:20" ht="13.2" hidden="1" x14ac:dyDescent="0.25">
      <c r="A115" s="15" t="s">
        <v>110</v>
      </c>
      <c r="C115" s="16" t="s">
        <v>25</v>
      </c>
      <c r="D115" s="17" t="s">
        <v>26</v>
      </c>
      <c r="E115" s="16" t="s">
        <v>6081</v>
      </c>
      <c r="F115" s="18" t="s">
        <v>6082</v>
      </c>
      <c r="G115" s="16">
        <v>1</v>
      </c>
      <c r="H115" s="19" t="s">
        <v>6083</v>
      </c>
      <c r="I115" t="str">
        <f t="shared" si="0"/>
        <v>HOODIE RAGLAN SLEEVE / M / ALL PRINT</v>
      </c>
      <c r="J115" s="20" t="s">
        <v>495</v>
      </c>
      <c r="K115" s="20" t="s">
        <v>6084</v>
      </c>
      <c r="L115" s="20" t="s">
        <v>6085</v>
      </c>
      <c r="M115" s="16" t="s">
        <v>368</v>
      </c>
      <c r="O115" s="1" t="s">
        <v>6086</v>
      </c>
      <c r="P115" s="18">
        <v>93257</v>
      </c>
      <c r="Q115" s="16" t="s">
        <v>546</v>
      </c>
      <c r="R115" s="16" t="s">
        <v>35</v>
      </c>
      <c r="S115" s="16">
        <v>5593109187</v>
      </c>
      <c r="T115" s="16" t="s">
        <v>547</v>
      </c>
    </row>
    <row r="116" spans="1:20" ht="13.2" hidden="1" x14ac:dyDescent="0.25">
      <c r="A116" s="15" t="s">
        <v>24</v>
      </c>
      <c r="C116" s="16" t="s">
        <v>61</v>
      </c>
      <c r="D116" s="17" t="s">
        <v>26</v>
      </c>
      <c r="E116" s="16" t="s">
        <v>6087</v>
      </c>
      <c r="F116" s="18" t="s">
        <v>6088</v>
      </c>
      <c r="G116" s="16">
        <v>1</v>
      </c>
      <c r="H116" s="19" t="s">
        <v>6089</v>
      </c>
      <c r="I116" t="str">
        <f t="shared" si="0"/>
        <v>4XL / Full Print</v>
      </c>
      <c r="J116" s="20" t="s">
        <v>6090</v>
      </c>
      <c r="K116" s="20" t="s">
        <v>6091</v>
      </c>
      <c r="L116" s="20" t="s">
        <v>6092</v>
      </c>
      <c r="M116" s="16" t="s">
        <v>6093</v>
      </c>
      <c r="O116" s="1" t="s">
        <v>6094</v>
      </c>
      <c r="P116" s="18">
        <v>99216</v>
      </c>
      <c r="Q116" s="16" t="s">
        <v>189</v>
      </c>
      <c r="R116" s="16" t="s">
        <v>35</v>
      </c>
      <c r="S116" s="16">
        <v>5098083657</v>
      </c>
      <c r="T116" s="16" t="s">
        <v>190</v>
      </c>
    </row>
    <row r="117" spans="1:20" ht="13.2" hidden="1" x14ac:dyDescent="0.25">
      <c r="A117" s="28" t="s">
        <v>5607</v>
      </c>
      <c r="C117" s="16" t="s">
        <v>25</v>
      </c>
      <c r="D117" s="17" t="s">
        <v>26</v>
      </c>
      <c r="E117" s="16" t="s">
        <v>6095</v>
      </c>
      <c r="F117" s="18" t="s">
        <v>6096</v>
      </c>
      <c r="G117" s="16">
        <v>1</v>
      </c>
      <c r="H117" s="19" t="s">
        <v>6097</v>
      </c>
      <c r="I117" t="str">
        <f t="shared" si="0"/>
        <v>HOODIE RAGLAN SLEEVE ZIP-UP / XL / All print</v>
      </c>
      <c r="J117" s="20" t="s">
        <v>6098</v>
      </c>
      <c r="K117" s="20" t="s">
        <v>6099</v>
      </c>
      <c r="L117" s="20" t="s">
        <v>6100</v>
      </c>
      <c r="M117" s="16"/>
      <c r="O117" s="1" t="s">
        <v>6101</v>
      </c>
      <c r="P117" s="18">
        <v>23518</v>
      </c>
      <c r="Q117" s="16" t="s">
        <v>169</v>
      </c>
      <c r="R117" s="16" t="s">
        <v>35</v>
      </c>
      <c r="S117" s="16">
        <v>7578229352</v>
      </c>
      <c r="T117" s="16" t="s">
        <v>170</v>
      </c>
    </row>
    <row r="118" spans="1:20" ht="13.2" hidden="1" x14ac:dyDescent="0.25">
      <c r="A118" s="28" t="s">
        <v>5607</v>
      </c>
      <c r="C118" s="16" t="s">
        <v>25</v>
      </c>
      <c r="D118" s="17" t="s">
        <v>26</v>
      </c>
      <c r="E118" s="16" t="s">
        <v>6102</v>
      </c>
      <c r="F118" s="18" t="s">
        <v>6103</v>
      </c>
      <c r="G118" s="16">
        <v>1</v>
      </c>
      <c r="H118" s="19" t="s">
        <v>5382</v>
      </c>
      <c r="I118" t="str">
        <f t="shared" si="0"/>
        <v>Joggers #KV - AOP Unisex Raglan Hoodie / XL / All Print</v>
      </c>
      <c r="J118" s="20" t="s">
        <v>2794</v>
      </c>
      <c r="K118" s="20" t="s">
        <v>6104</v>
      </c>
      <c r="L118" s="20" t="s">
        <v>6105</v>
      </c>
      <c r="M118" s="16"/>
      <c r="O118" s="1" t="s">
        <v>6106</v>
      </c>
      <c r="P118" s="18">
        <v>68128</v>
      </c>
      <c r="Q118" s="16" t="s">
        <v>722</v>
      </c>
      <c r="R118" s="16" t="s">
        <v>35</v>
      </c>
      <c r="S118" s="16">
        <v>4027075933</v>
      </c>
      <c r="T118" s="16" t="s">
        <v>723</v>
      </c>
    </row>
    <row r="119" spans="1:20" ht="13.2" hidden="1" x14ac:dyDescent="0.25">
      <c r="A119" s="28" t="s">
        <v>5607</v>
      </c>
      <c r="C119" s="16" t="s">
        <v>25</v>
      </c>
      <c r="D119" s="17" t="s">
        <v>26</v>
      </c>
      <c r="E119" s="16" t="s">
        <v>6102</v>
      </c>
      <c r="F119" s="18" t="s">
        <v>6103</v>
      </c>
      <c r="G119" s="16">
        <v>1</v>
      </c>
      <c r="H119" s="19" t="s">
        <v>6107</v>
      </c>
      <c r="I119" t="str">
        <f t="shared" si="0"/>
        <v>Joggers #KV - AOP Unisex Raglan Hoodie / S / All Print</v>
      </c>
      <c r="J119" s="20" t="s">
        <v>2914</v>
      </c>
      <c r="K119" s="20" t="s">
        <v>6104</v>
      </c>
      <c r="L119" s="20" t="s">
        <v>6105</v>
      </c>
      <c r="M119" s="16"/>
      <c r="O119" s="1" t="s">
        <v>6106</v>
      </c>
      <c r="P119" s="18">
        <v>68128</v>
      </c>
      <c r="Q119" s="16" t="s">
        <v>722</v>
      </c>
      <c r="R119" s="16" t="s">
        <v>35</v>
      </c>
      <c r="S119" s="16">
        <v>4027075933</v>
      </c>
      <c r="T119" s="16" t="s">
        <v>723</v>
      </c>
    </row>
    <row r="120" spans="1:20" ht="13.2" x14ac:dyDescent="0.25">
      <c r="A120" s="28" t="s">
        <v>74</v>
      </c>
      <c r="C120" s="16" t="s">
        <v>61</v>
      </c>
      <c r="D120" s="17" t="s">
        <v>26</v>
      </c>
      <c r="E120" s="16" t="s">
        <v>6108</v>
      </c>
      <c r="F120" s="18" t="s">
        <v>6109</v>
      </c>
      <c r="G120" s="16">
        <v>1</v>
      </c>
      <c r="H120" s="19" t="s">
        <v>6110</v>
      </c>
      <c r="I120" t="str">
        <f t="shared" si="0"/>
        <v>Men / 12 / Black</v>
      </c>
      <c r="J120" s="20" t="s">
        <v>78</v>
      </c>
      <c r="K120" s="20" t="s">
        <v>6111</v>
      </c>
      <c r="L120" s="20" t="s">
        <v>6112</v>
      </c>
      <c r="M120" s="16"/>
      <c r="O120" s="1" t="s">
        <v>6113</v>
      </c>
      <c r="P120" s="18">
        <v>63042</v>
      </c>
      <c r="Q120" s="16" t="s">
        <v>34</v>
      </c>
      <c r="R120" s="16" t="s">
        <v>35</v>
      </c>
      <c r="S120" s="16">
        <v>5735135712</v>
      </c>
      <c r="T120" s="16" t="s">
        <v>36</v>
      </c>
    </row>
    <row r="121" spans="1:20" ht="13.2" hidden="1" x14ac:dyDescent="0.25">
      <c r="A121" s="21" t="s">
        <v>5623</v>
      </c>
      <c r="C121" s="16" t="s">
        <v>25</v>
      </c>
      <c r="D121" s="17" t="s">
        <v>26</v>
      </c>
      <c r="E121" s="16" t="s">
        <v>6114</v>
      </c>
      <c r="F121" s="18" t="s">
        <v>6115</v>
      </c>
      <c r="G121" s="16">
        <v>1</v>
      </c>
      <c r="H121" s="19" t="s">
        <v>477</v>
      </c>
      <c r="I121" t="str">
        <f t="shared" si="0"/>
        <v>AOP Unisex Raglan Zip Hoodie / L / All print</v>
      </c>
      <c r="J121" s="20" t="s">
        <v>42</v>
      </c>
      <c r="K121" s="20" t="s">
        <v>6116</v>
      </c>
      <c r="L121" s="20" t="s">
        <v>6117</v>
      </c>
      <c r="M121" s="16" t="s">
        <v>6118</v>
      </c>
      <c r="O121" s="1" t="s">
        <v>68</v>
      </c>
      <c r="P121" s="18">
        <v>60612</v>
      </c>
      <c r="Q121" s="16" t="s">
        <v>69</v>
      </c>
      <c r="R121" s="16" t="s">
        <v>35</v>
      </c>
      <c r="S121" s="16">
        <v>3029948601</v>
      </c>
      <c r="T121" s="16" t="s">
        <v>71</v>
      </c>
    </row>
    <row r="122" spans="1:20" ht="13.2" hidden="1" x14ac:dyDescent="0.25">
      <c r="A122" s="28" t="s">
        <v>120</v>
      </c>
      <c r="C122" s="16" t="s">
        <v>25</v>
      </c>
      <c r="D122" s="17" t="s">
        <v>26</v>
      </c>
      <c r="E122" s="16" t="s">
        <v>6119</v>
      </c>
      <c r="F122" s="18" t="s">
        <v>6120</v>
      </c>
      <c r="G122" s="16">
        <v>1</v>
      </c>
      <c r="H122" s="19" t="s">
        <v>6121</v>
      </c>
      <c r="I122" t="str">
        <f t="shared" si="0"/>
        <v>AOP Unisex Raglan Zip Hoodie / L / All print</v>
      </c>
      <c r="J122" s="20" t="s">
        <v>6122</v>
      </c>
      <c r="K122" s="20" t="s">
        <v>6123</v>
      </c>
      <c r="L122" s="20" t="s">
        <v>6124</v>
      </c>
      <c r="M122" s="16"/>
      <c r="O122" s="1" t="s">
        <v>6125</v>
      </c>
      <c r="P122" s="18">
        <v>80012</v>
      </c>
      <c r="Q122" s="16" t="s">
        <v>430</v>
      </c>
      <c r="R122" s="16" t="s">
        <v>35</v>
      </c>
      <c r="S122" s="16">
        <v>7205842951</v>
      </c>
      <c r="T122" s="16" t="s">
        <v>432</v>
      </c>
    </row>
    <row r="123" spans="1:20" ht="13.2" hidden="1" x14ac:dyDescent="0.25">
      <c r="A123" s="28" t="s">
        <v>120</v>
      </c>
      <c r="C123" s="16" t="s">
        <v>25</v>
      </c>
      <c r="D123" s="17" t="s">
        <v>26</v>
      </c>
      <c r="E123" s="16" t="s">
        <v>6119</v>
      </c>
      <c r="F123" s="18" t="s">
        <v>6120</v>
      </c>
      <c r="G123" s="16">
        <v>1</v>
      </c>
      <c r="H123" s="19" t="s">
        <v>6126</v>
      </c>
      <c r="I123" t="str">
        <f t="shared" si="0"/>
        <v>AOP Unisex Raglan Hoodie / XL / All print</v>
      </c>
      <c r="J123" s="20" t="s">
        <v>6127</v>
      </c>
      <c r="K123" s="20" t="s">
        <v>6123</v>
      </c>
      <c r="L123" s="20" t="s">
        <v>6124</v>
      </c>
      <c r="M123" s="16"/>
      <c r="O123" s="1" t="s">
        <v>6125</v>
      </c>
      <c r="P123" s="18">
        <v>80012</v>
      </c>
      <c r="Q123" s="16" t="s">
        <v>430</v>
      </c>
      <c r="R123" s="16" t="s">
        <v>35</v>
      </c>
      <c r="S123" s="16">
        <v>7205842951</v>
      </c>
      <c r="T123" s="16" t="s">
        <v>432</v>
      </c>
    </row>
    <row r="124" spans="1:20" ht="13.2" hidden="1" x14ac:dyDescent="0.25">
      <c r="A124" s="15" t="s">
        <v>110</v>
      </c>
      <c r="C124" s="16" t="s">
        <v>25</v>
      </c>
      <c r="D124" s="17" t="s">
        <v>26</v>
      </c>
      <c r="E124" s="16" t="s">
        <v>6128</v>
      </c>
      <c r="F124" s="18" t="s">
        <v>6129</v>
      </c>
      <c r="G124" s="16">
        <v>1</v>
      </c>
      <c r="H124" s="19" t="s">
        <v>4267</v>
      </c>
      <c r="I124" t="str">
        <f t="shared" si="0"/>
        <v>hirt 3D #231221V - 3XL / Full Print</v>
      </c>
      <c r="J124" s="20" t="s">
        <v>4268</v>
      </c>
      <c r="K124" s="20" t="s">
        <v>6130</v>
      </c>
      <c r="L124" s="20" t="s">
        <v>6131</v>
      </c>
      <c r="M124" s="16"/>
      <c r="O124" s="1" t="s">
        <v>6132</v>
      </c>
      <c r="P124" s="18">
        <v>21047</v>
      </c>
      <c r="Q124" s="16" t="s">
        <v>636</v>
      </c>
      <c r="R124" s="16" t="s">
        <v>35</v>
      </c>
      <c r="S124" s="16">
        <v>6365444767</v>
      </c>
      <c r="T124" s="16" t="s">
        <v>637</v>
      </c>
    </row>
    <row r="125" spans="1:20" ht="13.2" hidden="1" x14ac:dyDescent="0.25">
      <c r="A125" s="15" t="s">
        <v>24</v>
      </c>
      <c r="C125" s="16" t="s">
        <v>202</v>
      </c>
      <c r="D125" s="17" t="s">
        <v>26</v>
      </c>
      <c r="E125" s="16" t="s">
        <v>6133</v>
      </c>
      <c r="F125" s="18" t="s">
        <v>6134</v>
      </c>
      <c r="G125" s="16">
        <v>1</v>
      </c>
      <c r="H125" s="19" t="s">
        <v>6135</v>
      </c>
      <c r="I125" t="str">
        <f t="shared" si="0"/>
        <v>US Queen</v>
      </c>
      <c r="J125" s="20" t="s">
        <v>765</v>
      </c>
      <c r="K125" s="20" t="s">
        <v>6136</v>
      </c>
      <c r="L125" s="20" t="s">
        <v>6137</v>
      </c>
      <c r="M125" s="16"/>
      <c r="O125" s="1" t="s">
        <v>6138</v>
      </c>
      <c r="P125" s="18">
        <v>30338</v>
      </c>
      <c r="Q125" s="16" t="s">
        <v>286</v>
      </c>
      <c r="R125" s="16" t="s">
        <v>35</v>
      </c>
      <c r="S125" s="16">
        <v>15029385080</v>
      </c>
      <c r="T125" s="16" t="s">
        <v>287</v>
      </c>
    </row>
    <row r="126" spans="1:20" ht="13.2" hidden="1" x14ac:dyDescent="0.25">
      <c r="A126" s="29" t="s">
        <v>386</v>
      </c>
      <c r="C126" s="16" t="s">
        <v>61</v>
      </c>
      <c r="D126" s="17" t="s">
        <v>26</v>
      </c>
      <c r="E126" s="16" t="s">
        <v>6139</v>
      </c>
      <c r="F126" s="18" t="s">
        <v>6140</v>
      </c>
      <c r="G126" s="16">
        <v>1</v>
      </c>
      <c r="H126" s="19" t="s">
        <v>6141</v>
      </c>
      <c r="I126" t="str">
        <f t="shared" si="0"/>
        <v>4XL / All Print</v>
      </c>
      <c r="J126" s="20" t="s">
        <v>6142</v>
      </c>
      <c r="K126" s="20" t="s">
        <v>6143</v>
      </c>
      <c r="L126" s="20" t="s">
        <v>6144</v>
      </c>
      <c r="M126" s="16"/>
      <c r="O126" s="1" t="s">
        <v>1910</v>
      </c>
      <c r="P126" s="18">
        <v>53216</v>
      </c>
      <c r="Q126" s="16" t="s">
        <v>1115</v>
      </c>
      <c r="R126" s="16" t="s">
        <v>35</v>
      </c>
      <c r="S126" s="16">
        <v>14148920072</v>
      </c>
      <c r="T126" s="16" t="s">
        <v>1116</v>
      </c>
    </row>
    <row r="127" spans="1:20" ht="13.2" hidden="1" x14ac:dyDescent="0.25">
      <c r="A127" s="28" t="s">
        <v>5607</v>
      </c>
      <c r="C127" s="16" t="s">
        <v>191</v>
      </c>
      <c r="D127" s="17" t="s">
        <v>26</v>
      </c>
      <c r="E127" s="16" t="s">
        <v>6145</v>
      </c>
      <c r="F127" s="18" t="s">
        <v>6146</v>
      </c>
      <c r="G127" s="16">
        <v>1</v>
      </c>
      <c r="H127" s="19" t="s">
        <v>6147</v>
      </c>
      <c r="I127" t="str">
        <f t="shared" si="0"/>
        <v>24X36in / Full Print</v>
      </c>
      <c r="J127" s="20" t="s">
        <v>6148</v>
      </c>
      <c r="K127" s="20" t="s">
        <v>6149</v>
      </c>
      <c r="L127" s="20" t="s">
        <v>6150</v>
      </c>
      <c r="M127" s="16"/>
      <c r="O127" s="1" t="s">
        <v>1481</v>
      </c>
      <c r="P127" s="18">
        <v>68116</v>
      </c>
      <c r="Q127" s="16" t="s">
        <v>722</v>
      </c>
      <c r="R127" s="16" t="s">
        <v>35</v>
      </c>
      <c r="S127" s="16">
        <v>4023201889</v>
      </c>
      <c r="T127" s="16" t="s">
        <v>723</v>
      </c>
    </row>
    <row r="128" spans="1:20" ht="13.2" hidden="1" x14ac:dyDescent="0.25">
      <c r="A128" s="28" t="s">
        <v>524</v>
      </c>
      <c r="C128" s="16" t="s">
        <v>25</v>
      </c>
      <c r="D128" s="17" t="s">
        <v>26</v>
      </c>
      <c r="E128" s="16" t="s">
        <v>6151</v>
      </c>
      <c r="F128" s="18" t="s">
        <v>6152</v>
      </c>
      <c r="G128" s="16">
        <v>1</v>
      </c>
      <c r="H128" s="19" t="s">
        <v>6153</v>
      </c>
      <c r="I128" t="str">
        <f t="shared" si="0"/>
        <v>HOODIE RAGLAN SLEEVE ZIP-UP / L / All Print</v>
      </c>
      <c r="J128" s="20" t="s">
        <v>6154</v>
      </c>
      <c r="K128" s="20" t="s">
        <v>6155</v>
      </c>
      <c r="L128" s="20" t="s">
        <v>6156</v>
      </c>
      <c r="M128" s="16"/>
      <c r="O128" s="1" t="s">
        <v>6157</v>
      </c>
      <c r="P128" s="18">
        <v>1040</v>
      </c>
      <c r="Q128" s="16" t="s">
        <v>359</v>
      </c>
      <c r="R128" s="16" t="s">
        <v>35</v>
      </c>
      <c r="S128" s="16">
        <v>4133748112</v>
      </c>
      <c r="T128" s="16" t="s">
        <v>360</v>
      </c>
    </row>
    <row r="129" spans="1:27" ht="13.2" hidden="1" x14ac:dyDescent="0.25">
      <c r="A129" s="28" t="s">
        <v>5607</v>
      </c>
      <c r="C129" s="16" t="s">
        <v>25</v>
      </c>
      <c r="D129" s="17" t="s">
        <v>26</v>
      </c>
      <c r="E129" s="16" t="s">
        <v>6158</v>
      </c>
      <c r="F129" s="18" t="s">
        <v>6159</v>
      </c>
      <c r="G129" s="16">
        <v>1</v>
      </c>
      <c r="H129" s="19" t="s">
        <v>6160</v>
      </c>
      <c r="I129" t="str">
        <f t="shared" si="0"/>
        <v>hirt 3D #KV - M / Full Print</v>
      </c>
      <c r="J129" s="20" t="s">
        <v>6161</v>
      </c>
      <c r="K129" s="20" t="s">
        <v>6162</v>
      </c>
      <c r="L129" s="20" t="s">
        <v>6163</v>
      </c>
      <c r="M129" s="16"/>
      <c r="O129" s="1" t="s">
        <v>6164</v>
      </c>
      <c r="P129" s="18">
        <v>32962</v>
      </c>
      <c r="Q129" s="16" t="s">
        <v>46</v>
      </c>
      <c r="R129" s="16" t="s">
        <v>35</v>
      </c>
      <c r="S129" s="16">
        <v>7724734859</v>
      </c>
      <c r="T129" s="16" t="s">
        <v>47</v>
      </c>
    </row>
    <row r="130" spans="1:27" ht="13.2" hidden="1" x14ac:dyDescent="0.25">
      <c r="A130" s="29" t="s">
        <v>6165</v>
      </c>
      <c r="C130" s="16" t="s">
        <v>191</v>
      </c>
      <c r="D130" s="17" t="s">
        <v>26</v>
      </c>
      <c r="E130" s="16" t="s">
        <v>6166</v>
      </c>
      <c r="F130" s="18" t="s">
        <v>6167</v>
      </c>
      <c r="G130" s="16">
        <v>1</v>
      </c>
      <c r="H130" s="19" t="s">
        <v>6168</v>
      </c>
      <c r="I130" t="str">
        <f t="shared" si="0"/>
        <v>50x60 in</v>
      </c>
      <c r="J130" s="20" t="s">
        <v>6169</v>
      </c>
      <c r="K130" s="20" t="s">
        <v>6170</v>
      </c>
      <c r="L130" s="20" t="s">
        <v>6171</v>
      </c>
      <c r="M130" s="16" t="s">
        <v>2231</v>
      </c>
      <c r="O130" s="1" t="s">
        <v>2469</v>
      </c>
      <c r="P130" s="18">
        <v>56258</v>
      </c>
      <c r="Q130" s="16" t="s">
        <v>963</v>
      </c>
      <c r="R130" s="16" t="s">
        <v>35</v>
      </c>
      <c r="S130" s="16">
        <v>5078289088</v>
      </c>
      <c r="T130" s="16" t="s">
        <v>964</v>
      </c>
    </row>
    <row r="131" spans="1:27" ht="13.2" hidden="1" x14ac:dyDescent="0.25">
      <c r="A131" s="63" t="s">
        <v>5607</v>
      </c>
      <c r="C131" s="16" t="s">
        <v>25</v>
      </c>
      <c r="D131" s="17" t="s">
        <v>26</v>
      </c>
      <c r="E131" s="16" t="s">
        <v>6172</v>
      </c>
      <c r="F131" s="18" t="s">
        <v>6173</v>
      </c>
      <c r="G131" s="16">
        <v>1</v>
      </c>
      <c r="H131" s="19" t="s">
        <v>6174</v>
      </c>
      <c r="I131" t="str">
        <f t="shared" si="0"/>
        <v>AOP Unisex Raglan Zip Hoodie / 4XL / All Print</v>
      </c>
      <c r="J131" s="20" t="s">
        <v>6175</v>
      </c>
      <c r="K131" s="20" t="s">
        <v>6176</v>
      </c>
      <c r="L131" s="20" t="s">
        <v>6177</v>
      </c>
      <c r="M131" s="16"/>
      <c r="O131" s="1" t="s">
        <v>2503</v>
      </c>
      <c r="P131" s="18">
        <v>39501</v>
      </c>
      <c r="Q131" s="16" t="s">
        <v>2504</v>
      </c>
      <c r="R131" s="16" t="s">
        <v>35</v>
      </c>
      <c r="S131" s="16">
        <v>5049203527</v>
      </c>
      <c r="T131" s="16" t="s">
        <v>2505</v>
      </c>
    </row>
    <row r="132" spans="1:27" ht="13.2" hidden="1" x14ac:dyDescent="0.25">
      <c r="A132" s="15" t="s">
        <v>110</v>
      </c>
      <c r="C132" s="16" t="s">
        <v>25</v>
      </c>
      <c r="D132" s="17" t="s">
        <v>26</v>
      </c>
      <c r="E132" s="16" t="s">
        <v>6178</v>
      </c>
      <c r="F132" s="18" t="s">
        <v>6179</v>
      </c>
      <c r="G132" s="16">
        <v>1</v>
      </c>
      <c r="H132" s="19" t="s">
        <v>6180</v>
      </c>
      <c r="I132" t="str">
        <f t="shared" si="0"/>
        <v>AOP UNISEX HOODIE / L / Black</v>
      </c>
      <c r="J132" s="20" t="s">
        <v>390</v>
      </c>
      <c r="K132" s="20" t="s">
        <v>6181</v>
      </c>
      <c r="L132" s="20" t="s">
        <v>6182</v>
      </c>
      <c r="M132" s="16"/>
      <c r="O132" s="1" t="s">
        <v>6183</v>
      </c>
      <c r="P132" s="18">
        <v>28714</v>
      </c>
      <c r="Q132" s="16" t="s">
        <v>1374</v>
      </c>
      <c r="R132" s="16" t="s">
        <v>35</v>
      </c>
      <c r="S132" s="16">
        <v>8286780521</v>
      </c>
      <c r="T132" s="16" t="s">
        <v>1375</v>
      </c>
    </row>
    <row r="133" spans="1:27" ht="13.2" hidden="1" x14ac:dyDescent="0.25">
      <c r="A133" s="15" t="s">
        <v>24</v>
      </c>
      <c r="C133" s="16" t="s">
        <v>61</v>
      </c>
      <c r="D133" s="17" t="s">
        <v>26</v>
      </c>
      <c r="E133" s="16" t="s">
        <v>6184</v>
      </c>
      <c r="F133" s="18" t="s">
        <v>6185</v>
      </c>
      <c r="G133" s="16">
        <v>1</v>
      </c>
      <c r="H133" s="19" t="s">
        <v>6186</v>
      </c>
      <c r="I133" t="str">
        <f t="shared" si="0"/>
        <v>2XL / Full Print</v>
      </c>
      <c r="J133" s="20" t="s">
        <v>2301</v>
      </c>
      <c r="K133" s="20" t="s">
        <v>6187</v>
      </c>
      <c r="L133" s="20" t="s">
        <v>6188</v>
      </c>
      <c r="M133" s="16"/>
      <c r="O133" s="1" t="s">
        <v>3259</v>
      </c>
      <c r="P133" s="18">
        <v>76018</v>
      </c>
      <c r="Q133" s="16" t="s">
        <v>151</v>
      </c>
      <c r="R133" s="16" t="s">
        <v>35</v>
      </c>
      <c r="S133" s="16">
        <v>8173203992</v>
      </c>
      <c r="T133" s="16" t="s">
        <v>152</v>
      </c>
    </row>
    <row r="134" spans="1:27" ht="13.2" hidden="1" x14ac:dyDescent="0.25">
      <c r="A134" s="32" t="s">
        <v>4328</v>
      </c>
      <c r="B134" s="3"/>
      <c r="C134" s="23" t="s">
        <v>202</v>
      </c>
      <c r="D134" s="23" t="s">
        <v>5</v>
      </c>
      <c r="E134" s="23" t="s">
        <v>6189</v>
      </c>
      <c r="F134" s="24" t="s">
        <v>6190</v>
      </c>
      <c r="G134" s="23">
        <v>1</v>
      </c>
      <c r="H134" s="25" t="s">
        <v>6191</v>
      </c>
      <c r="I134" s="3" t="str">
        <f t="shared" si="0"/>
        <v>US Queen</v>
      </c>
      <c r="J134" s="26" t="s">
        <v>6192</v>
      </c>
      <c r="K134" s="26" t="s">
        <v>6193</v>
      </c>
      <c r="L134" s="26" t="s">
        <v>6194</v>
      </c>
      <c r="M134" s="23"/>
      <c r="N134" s="3"/>
      <c r="O134" s="27" t="s">
        <v>6195</v>
      </c>
      <c r="P134" s="24">
        <v>94582</v>
      </c>
      <c r="Q134" s="23" t="s">
        <v>546</v>
      </c>
      <c r="R134" s="23" t="s">
        <v>35</v>
      </c>
      <c r="S134" s="23">
        <v>19258950649</v>
      </c>
      <c r="T134" s="23" t="s">
        <v>547</v>
      </c>
      <c r="U134" s="3"/>
      <c r="V134" s="3"/>
      <c r="W134" s="3"/>
      <c r="X134" s="3"/>
      <c r="Y134" s="3"/>
      <c r="Z134" s="3"/>
      <c r="AA134" s="3"/>
    </row>
    <row r="135" spans="1:27" ht="13.2" hidden="1" x14ac:dyDescent="0.25">
      <c r="A135" s="29" t="s">
        <v>86</v>
      </c>
      <c r="C135" s="16" t="s">
        <v>25</v>
      </c>
      <c r="D135" s="17" t="s">
        <v>26</v>
      </c>
      <c r="E135" s="16" t="s">
        <v>6196</v>
      </c>
      <c r="F135" s="18" t="s">
        <v>6197</v>
      </c>
      <c r="G135" s="16">
        <v>1</v>
      </c>
      <c r="H135" s="19" t="s">
        <v>6198</v>
      </c>
      <c r="I135" t="str">
        <f t="shared" si="0"/>
        <v>Beach Shorts - Hawaiian shirt / L / Full Print</v>
      </c>
      <c r="J135" s="20" t="s">
        <v>6199</v>
      </c>
      <c r="K135" s="20" t="s">
        <v>6200</v>
      </c>
      <c r="L135" s="20" t="s">
        <v>6201</v>
      </c>
      <c r="M135" s="16"/>
      <c r="O135" s="1" t="s">
        <v>6202</v>
      </c>
      <c r="P135" s="18">
        <v>80480</v>
      </c>
      <c r="Q135" s="16" t="s">
        <v>430</v>
      </c>
      <c r="R135" s="16" t="s">
        <v>35</v>
      </c>
      <c r="S135" s="16">
        <v>17202966625</v>
      </c>
      <c r="T135" s="16" t="s">
        <v>432</v>
      </c>
    </row>
    <row r="136" spans="1:27" ht="13.2" hidden="1" x14ac:dyDescent="0.25">
      <c r="A136" s="32" t="s">
        <v>60</v>
      </c>
      <c r="C136" s="16" t="s">
        <v>25</v>
      </c>
      <c r="D136" s="17" t="s">
        <v>26</v>
      </c>
      <c r="E136" s="16" t="s">
        <v>6203</v>
      </c>
      <c r="F136" s="18" t="s">
        <v>6204</v>
      </c>
      <c r="G136" s="16">
        <v>1</v>
      </c>
      <c r="H136" s="19" t="s">
        <v>6205</v>
      </c>
      <c r="I136" t="str">
        <f t="shared" si="0"/>
        <v>HOODIE RAGLAN SLEEVE ZIP-UP / L / All Print</v>
      </c>
      <c r="J136" s="20" t="s">
        <v>2663</v>
      </c>
      <c r="K136" s="20" t="s">
        <v>6206</v>
      </c>
      <c r="L136" s="20" t="s">
        <v>6207</v>
      </c>
      <c r="M136" s="16" t="s">
        <v>6208</v>
      </c>
      <c r="O136" s="1" t="s">
        <v>6209</v>
      </c>
      <c r="P136" s="18">
        <v>2830</v>
      </c>
      <c r="Q136" s="16" t="s">
        <v>481</v>
      </c>
      <c r="R136" s="16" t="s">
        <v>35</v>
      </c>
      <c r="S136" s="16">
        <v>4016781785</v>
      </c>
      <c r="T136" s="16" t="s">
        <v>482</v>
      </c>
    </row>
    <row r="137" spans="1:27" ht="13.2" hidden="1" x14ac:dyDescent="0.25">
      <c r="A137" s="15" t="s">
        <v>24</v>
      </c>
      <c r="C137" s="16" t="s">
        <v>202</v>
      </c>
      <c r="D137" s="17" t="s">
        <v>26</v>
      </c>
      <c r="E137" s="16" t="s">
        <v>6210</v>
      </c>
      <c r="F137" s="18" t="s">
        <v>6190</v>
      </c>
      <c r="G137" s="16">
        <v>1</v>
      </c>
      <c r="H137" s="19" t="s">
        <v>6211</v>
      </c>
      <c r="I137" t="str">
        <f t="shared" si="0"/>
        <v>US Queen</v>
      </c>
      <c r="J137" s="20" t="s">
        <v>765</v>
      </c>
      <c r="K137" s="20" t="s">
        <v>6193</v>
      </c>
      <c r="L137" s="20" t="s">
        <v>6194</v>
      </c>
      <c r="M137" s="16"/>
      <c r="O137" s="1" t="s">
        <v>6195</v>
      </c>
      <c r="P137" s="18">
        <v>94582</v>
      </c>
      <c r="Q137" s="16" t="s">
        <v>546</v>
      </c>
      <c r="R137" s="16" t="s">
        <v>35</v>
      </c>
      <c r="S137" s="16">
        <v>19258950649</v>
      </c>
      <c r="T137" s="16" t="s">
        <v>547</v>
      </c>
    </row>
    <row r="138" spans="1:27" ht="13.2" hidden="1" x14ac:dyDescent="0.25">
      <c r="A138" s="63" t="s">
        <v>5607</v>
      </c>
      <c r="C138" s="16" t="s">
        <v>25</v>
      </c>
      <c r="D138" s="33" t="s">
        <v>664</v>
      </c>
      <c r="E138" s="16" t="s">
        <v>6212</v>
      </c>
      <c r="F138" s="18" t="s">
        <v>6213</v>
      </c>
      <c r="G138" s="16">
        <v>1</v>
      </c>
      <c r="H138" s="19" t="s">
        <v>6214</v>
      </c>
      <c r="I138" t="str">
        <f t="shared" si="0"/>
        <v>AOP Unisex Raglan Hoodie / 2XL / All print</v>
      </c>
      <c r="J138" s="20" t="s">
        <v>927</v>
      </c>
      <c r="K138" s="20" t="s">
        <v>6215</v>
      </c>
      <c r="L138" s="20" t="s">
        <v>6216</v>
      </c>
      <c r="M138" s="16"/>
      <c r="O138" s="1" t="s">
        <v>6217</v>
      </c>
      <c r="P138" s="18">
        <v>48190</v>
      </c>
      <c r="Q138" s="16" t="s">
        <v>94</v>
      </c>
      <c r="R138" s="16" t="s">
        <v>35</v>
      </c>
      <c r="S138" s="16">
        <v>7346390471</v>
      </c>
      <c r="T138" s="16" t="s">
        <v>95</v>
      </c>
    </row>
    <row r="139" spans="1:27" ht="13.2" hidden="1" x14ac:dyDescent="0.25">
      <c r="A139" s="29" t="s">
        <v>86</v>
      </c>
      <c r="C139" s="16" t="s">
        <v>61</v>
      </c>
      <c r="D139" s="17" t="s">
        <v>26</v>
      </c>
      <c r="E139" s="16" t="s">
        <v>6218</v>
      </c>
      <c r="F139" s="18" t="s">
        <v>6219</v>
      </c>
      <c r="G139" s="16">
        <v>2</v>
      </c>
      <c r="H139" s="19" t="s">
        <v>4205</v>
      </c>
      <c r="I139" t="str">
        <f t="shared" si="0"/>
        <v>M / RED</v>
      </c>
      <c r="J139" s="20" t="s">
        <v>101</v>
      </c>
      <c r="K139" s="20" t="s">
        <v>6220</v>
      </c>
      <c r="L139" s="20" t="s">
        <v>6221</v>
      </c>
      <c r="M139" s="16"/>
      <c r="O139" s="1" t="s">
        <v>6222</v>
      </c>
      <c r="P139" s="18">
        <v>90631</v>
      </c>
      <c r="Q139" s="16" t="s">
        <v>546</v>
      </c>
      <c r="R139" s="16" t="s">
        <v>35</v>
      </c>
      <c r="S139" s="16">
        <v>5626122825</v>
      </c>
      <c r="T139" s="16" t="s">
        <v>547</v>
      </c>
    </row>
    <row r="140" spans="1:27" ht="13.2" hidden="1" x14ac:dyDescent="0.25">
      <c r="A140" s="63" t="s">
        <v>5607</v>
      </c>
      <c r="C140" s="16" t="s">
        <v>202</v>
      </c>
      <c r="D140" s="17" t="s">
        <v>26</v>
      </c>
      <c r="E140" s="16" t="s">
        <v>6223</v>
      </c>
      <c r="F140" s="18" t="s">
        <v>6224</v>
      </c>
      <c r="G140" s="16">
        <v>1</v>
      </c>
      <c r="H140" s="19" t="s">
        <v>6225</v>
      </c>
      <c r="I140" t="str">
        <f t="shared" si="0"/>
        <v>Queen (200x230)cm</v>
      </c>
      <c r="J140" s="20" t="s">
        <v>1060</v>
      </c>
      <c r="K140" s="20" t="s">
        <v>6226</v>
      </c>
      <c r="L140" s="20" t="s">
        <v>6227</v>
      </c>
      <c r="M140" s="16"/>
      <c r="O140" s="1" t="s">
        <v>161</v>
      </c>
      <c r="P140" s="18">
        <v>38305</v>
      </c>
      <c r="Q140" s="16" t="s">
        <v>211</v>
      </c>
      <c r="R140" s="16" t="s">
        <v>35</v>
      </c>
      <c r="S140" s="16">
        <v>7314997746</v>
      </c>
      <c r="T140" s="16" t="s">
        <v>212</v>
      </c>
    </row>
    <row r="141" spans="1:27" ht="13.2" hidden="1" x14ac:dyDescent="0.25">
      <c r="A141" s="63" t="s">
        <v>5607</v>
      </c>
      <c r="C141" s="16" t="s">
        <v>61</v>
      </c>
      <c r="D141" s="17" t="s">
        <v>26</v>
      </c>
      <c r="E141" s="16" t="s">
        <v>6228</v>
      </c>
      <c r="F141" s="18" t="s">
        <v>6229</v>
      </c>
      <c r="G141" s="16">
        <v>1</v>
      </c>
      <c r="H141" s="19" t="s">
        <v>6230</v>
      </c>
      <c r="I141" t="str">
        <f t="shared" si="0"/>
        <v>XL / Full Print</v>
      </c>
      <c r="J141" s="20" t="s">
        <v>3624</v>
      </c>
      <c r="K141" s="20" t="s">
        <v>6231</v>
      </c>
      <c r="L141" s="20" t="s">
        <v>6232</v>
      </c>
      <c r="M141" s="16"/>
      <c r="O141" s="1" t="s">
        <v>6233</v>
      </c>
      <c r="P141" s="18">
        <v>95358</v>
      </c>
      <c r="Q141" s="16" t="s">
        <v>546</v>
      </c>
      <c r="R141" s="16" t="s">
        <v>35</v>
      </c>
      <c r="S141" s="16">
        <v>2093124754</v>
      </c>
      <c r="T141" s="16" t="s">
        <v>547</v>
      </c>
    </row>
    <row r="142" spans="1:27" ht="13.2" hidden="1" x14ac:dyDescent="0.25">
      <c r="A142" s="32" t="s">
        <v>60</v>
      </c>
      <c r="C142" s="16" t="s">
        <v>25</v>
      </c>
      <c r="D142" s="17" t="s">
        <v>26</v>
      </c>
      <c r="E142" s="16" t="s">
        <v>6234</v>
      </c>
      <c r="F142" s="18" t="s">
        <v>6235</v>
      </c>
      <c r="G142" s="16">
        <v>1</v>
      </c>
      <c r="H142" s="19" t="s">
        <v>6236</v>
      </c>
      <c r="I142" t="str">
        <f t="shared" si="0"/>
        <v>AOP Unisex Raglan Hoodie / M / All print</v>
      </c>
      <c r="J142" s="20" t="s">
        <v>6237</v>
      </c>
      <c r="K142" s="20" t="s">
        <v>6238</v>
      </c>
      <c r="L142" s="20" t="s">
        <v>6239</v>
      </c>
      <c r="M142" s="16"/>
      <c r="O142" s="1" t="s">
        <v>909</v>
      </c>
      <c r="P142" s="18">
        <v>88011</v>
      </c>
      <c r="Q142" s="16" t="s">
        <v>910</v>
      </c>
      <c r="R142" s="16" t="s">
        <v>35</v>
      </c>
      <c r="S142" s="16">
        <v>7134234656</v>
      </c>
      <c r="T142" s="16" t="s">
        <v>911</v>
      </c>
    </row>
    <row r="143" spans="1:27" ht="13.2" hidden="1" x14ac:dyDescent="0.25">
      <c r="A143" s="29" t="s">
        <v>86</v>
      </c>
      <c r="C143" s="16" t="s">
        <v>25</v>
      </c>
      <c r="D143" s="17" t="s">
        <v>26</v>
      </c>
      <c r="E143" s="16" t="s">
        <v>6240</v>
      </c>
      <c r="F143" s="18" t="s">
        <v>6241</v>
      </c>
      <c r="G143" s="16">
        <v>1</v>
      </c>
      <c r="H143" s="19" t="s">
        <v>6242</v>
      </c>
      <c r="I143" t="str">
        <f t="shared" si="0"/>
        <v>hirt 3d #181221h - L / Full Print</v>
      </c>
      <c r="J143" s="20" t="s">
        <v>2408</v>
      </c>
      <c r="K143" s="20" t="s">
        <v>6243</v>
      </c>
      <c r="L143" s="20" t="s">
        <v>6244</v>
      </c>
      <c r="M143" s="16"/>
      <c r="O143" s="1" t="s">
        <v>1092</v>
      </c>
      <c r="P143" s="18">
        <v>64076</v>
      </c>
      <c r="Q143" s="16" t="s">
        <v>34</v>
      </c>
      <c r="R143" s="16" t="s">
        <v>35</v>
      </c>
      <c r="S143" s="16">
        <v>8167169389</v>
      </c>
      <c r="T143" s="16" t="s">
        <v>36</v>
      </c>
    </row>
    <row r="144" spans="1:27" ht="13.2" hidden="1" x14ac:dyDescent="0.25">
      <c r="A144" s="29" t="s">
        <v>86</v>
      </c>
      <c r="C144" s="16" t="s">
        <v>25</v>
      </c>
      <c r="D144" s="17" t="s">
        <v>26</v>
      </c>
      <c r="E144" s="16" t="s">
        <v>6240</v>
      </c>
      <c r="F144" s="18" t="s">
        <v>6241</v>
      </c>
      <c r="G144" s="16">
        <v>1</v>
      </c>
      <c r="H144" s="19" t="s">
        <v>2414</v>
      </c>
      <c r="I144" t="str">
        <f t="shared" si="0"/>
        <v>hirt 3d #181221h - XL / Full Print</v>
      </c>
      <c r="J144" s="20" t="s">
        <v>2408</v>
      </c>
      <c r="K144" s="20" t="s">
        <v>6243</v>
      </c>
      <c r="L144" s="20" t="s">
        <v>6244</v>
      </c>
      <c r="M144" s="16"/>
      <c r="O144" s="1" t="s">
        <v>1092</v>
      </c>
      <c r="P144" s="18">
        <v>64076</v>
      </c>
      <c r="Q144" s="16" t="s">
        <v>34</v>
      </c>
      <c r="R144" s="16" t="s">
        <v>35</v>
      </c>
      <c r="S144" s="16">
        <v>8167169389</v>
      </c>
      <c r="T144" s="16" t="s">
        <v>36</v>
      </c>
    </row>
    <row r="145" spans="1:27" ht="13.2" hidden="1" x14ac:dyDescent="0.25">
      <c r="A145" s="21" t="s">
        <v>38</v>
      </c>
      <c r="C145" s="16" t="s">
        <v>25</v>
      </c>
      <c r="D145" s="17" t="s">
        <v>26</v>
      </c>
      <c r="E145" s="16" t="s">
        <v>6245</v>
      </c>
      <c r="F145" s="18" t="s">
        <v>6246</v>
      </c>
      <c r="G145" s="16">
        <v>1</v>
      </c>
      <c r="H145" s="19" t="s">
        <v>41</v>
      </c>
      <c r="I145" t="str">
        <f t="shared" si="0"/>
        <v>AOP Unisex Raglan Hoodie / L / All print</v>
      </c>
      <c r="J145" s="20" t="s">
        <v>42</v>
      </c>
      <c r="K145" s="20" t="s">
        <v>6247</v>
      </c>
      <c r="L145" s="20" t="s">
        <v>6248</v>
      </c>
      <c r="M145" s="16"/>
      <c r="O145" s="1" t="s">
        <v>6249</v>
      </c>
      <c r="P145" s="18">
        <v>33981</v>
      </c>
      <c r="Q145" s="16" t="s">
        <v>46</v>
      </c>
      <c r="R145" s="16" t="s">
        <v>35</v>
      </c>
      <c r="S145" s="16">
        <v>7347489141</v>
      </c>
      <c r="T145" s="16" t="s">
        <v>47</v>
      </c>
    </row>
    <row r="146" spans="1:27" ht="13.2" hidden="1" x14ac:dyDescent="0.25">
      <c r="A146" s="55"/>
      <c r="B146" s="56"/>
      <c r="C146" s="57"/>
      <c r="D146" s="57"/>
      <c r="E146" s="57"/>
      <c r="F146" s="58"/>
      <c r="G146" s="57"/>
      <c r="H146" s="59"/>
      <c r="I146" s="60"/>
      <c r="J146" s="60"/>
      <c r="K146" s="60"/>
      <c r="L146" s="57"/>
      <c r="M146" s="56"/>
      <c r="N146" s="61"/>
      <c r="O146" s="58"/>
      <c r="P146" s="57"/>
      <c r="Q146" s="57"/>
      <c r="R146" s="57"/>
      <c r="S146" s="57"/>
      <c r="T146" s="56"/>
      <c r="U146" s="56"/>
      <c r="V146" s="56"/>
      <c r="W146" s="56"/>
      <c r="X146" s="56"/>
      <c r="Y146" s="56"/>
      <c r="Z146" s="56"/>
      <c r="AA146" s="56"/>
    </row>
    <row r="147" spans="1:27" ht="13.2" hidden="1" x14ac:dyDescent="0.25">
      <c r="A147" s="9"/>
      <c r="C147" s="16"/>
      <c r="D147" s="16"/>
      <c r="E147" s="16"/>
      <c r="F147" s="18"/>
      <c r="G147" s="16"/>
      <c r="H147" s="19"/>
      <c r="I147" s="20"/>
      <c r="J147" s="20"/>
      <c r="K147" s="20"/>
      <c r="L147" s="16"/>
      <c r="N147" s="1"/>
      <c r="O147" s="18"/>
      <c r="P147" s="16"/>
      <c r="Q147" s="16"/>
      <c r="R147" s="16"/>
      <c r="S147" s="16"/>
    </row>
    <row r="148" spans="1:27" ht="13.2" hidden="1" x14ac:dyDescent="0.25">
      <c r="A148" s="9"/>
      <c r="C148" s="16"/>
      <c r="D148" s="16"/>
      <c r="E148" s="16"/>
      <c r="F148" s="18"/>
      <c r="G148" s="16"/>
      <c r="H148" s="19"/>
      <c r="I148" s="20"/>
      <c r="J148" s="20"/>
      <c r="K148" s="20"/>
      <c r="L148" s="16"/>
      <c r="N148" s="1"/>
      <c r="O148" s="18"/>
      <c r="P148" s="16"/>
      <c r="Q148" s="16"/>
      <c r="R148" s="16"/>
      <c r="S148" s="16"/>
    </row>
    <row r="149" spans="1:27" ht="13.2" hidden="1" x14ac:dyDescent="0.25">
      <c r="A149" s="9"/>
      <c r="B149" s="62">
        <v>44606</v>
      </c>
      <c r="C149" s="16"/>
      <c r="D149" s="16"/>
      <c r="E149" s="16"/>
      <c r="F149" s="18"/>
      <c r="G149" s="16"/>
      <c r="H149" s="19"/>
      <c r="I149" s="20"/>
      <c r="J149" s="20"/>
      <c r="K149" s="20"/>
      <c r="L149" s="16"/>
      <c r="N149" s="1"/>
      <c r="O149" s="18"/>
      <c r="P149" s="16"/>
      <c r="Q149" s="16"/>
      <c r="R149" s="16"/>
      <c r="S149" s="16"/>
    </row>
    <row r="150" spans="1:27" ht="13.2" x14ac:dyDescent="0.25">
      <c r="A150" s="29" t="s">
        <v>201</v>
      </c>
      <c r="C150" s="16" t="s">
        <v>25</v>
      </c>
      <c r="D150" s="17" t="s">
        <v>26</v>
      </c>
      <c r="E150" s="16" t="s">
        <v>6250</v>
      </c>
      <c r="F150" s="18" t="s">
        <v>6251</v>
      </c>
      <c r="G150" s="16">
        <v>1</v>
      </c>
      <c r="H150" s="1" t="s">
        <v>6049</v>
      </c>
      <c r="I150" t="str">
        <f t="shared" ref="I150:I200" si="1">RIGHT(H150,LEN(H150) - (FIND("-",H150) + 1))</f>
        <v>HOODIE RAGLAN SLEEVE / 4XL / All Print</v>
      </c>
      <c r="J150" s="20" t="s">
        <v>598</v>
      </c>
      <c r="K150" s="20" t="s">
        <v>6252</v>
      </c>
      <c r="L150" s="20" t="s">
        <v>6253</v>
      </c>
      <c r="M150" s="16"/>
      <c r="O150" s="1" t="s">
        <v>6254</v>
      </c>
      <c r="P150" s="18">
        <v>42256</v>
      </c>
      <c r="Q150" s="16" t="s">
        <v>226</v>
      </c>
      <c r="R150" s="16" t="s">
        <v>35</v>
      </c>
      <c r="S150" s="16">
        <v>2709997630</v>
      </c>
      <c r="T150" s="16" t="s">
        <v>227</v>
      </c>
    </row>
    <row r="151" spans="1:27" ht="13.2" x14ac:dyDescent="0.25">
      <c r="A151" s="28" t="s">
        <v>74</v>
      </c>
      <c r="C151" s="16" t="s">
        <v>25</v>
      </c>
      <c r="D151" s="17" t="s">
        <v>26</v>
      </c>
      <c r="E151" s="16" t="s">
        <v>6255</v>
      </c>
      <c r="F151" s="18" t="s">
        <v>6256</v>
      </c>
      <c r="G151" s="16">
        <v>1</v>
      </c>
      <c r="H151" s="19" t="s">
        <v>6257</v>
      </c>
      <c r="I151" t="str">
        <f t="shared" si="1"/>
        <v>hirt 2D #Kv - L / Purple</v>
      </c>
      <c r="J151" s="20" t="s">
        <v>6258</v>
      </c>
      <c r="K151" s="20" t="s">
        <v>6259</v>
      </c>
      <c r="L151" s="20" t="s">
        <v>6260</v>
      </c>
      <c r="M151" s="16"/>
      <c r="O151" s="1" t="s">
        <v>285</v>
      </c>
      <c r="P151" s="18">
        <v>30054</v>
      </c>
      <c r="Q151" s="16" t="s">
        <v>286</v>
      </c>
      <c r="R151" s="16" t="s">
        <v>35</v>
      </c>
      <c r="S151" s="16">
        <v>6783138490</v>
      </c>
      <c r="T151" s="16" t="s">
        <v>287</v>
      </c>
    </row>
    <row r="152" spans="1:27" ht="13.2" x14ac:dyDescent="0.25">
      <c r="A152" s="28" t="s">
        <v>74</v>
      </c>
      <c r="C152" s="16" t="s">
        <v>25</v>
      </c>
      <c r="D152" s="17" t="s">
        <v>26</v>
      </c>
      <c r="E152" s="16" t="s">
        <v>6255</v>
      </c>
      <c r="F152" s="18" t="s">
        <v>6256</v>
      </c>
      <c r="G152" s="16">
        <v>1</v>
      </c>
      <c r="H152" s="19" t="s">
        <v>6261</v>
      </c>
      <c r="I152" t="str">
        <f t="shared" si="1"/>
        <v>hirt 2D #Kv - S / Black</v>
      </c>
      <c r="J152" s="20" t="s">
        <v>6262</v>
      </c>
      <c r="K152" s="20" t="s">
        <v>6259</v>
      </c>
      <c r="L152" s="20" t="s">
        <v>6260</v>
      </c>
      <c r="M152" s="16"/>
      <c r="O152" s="1" t="s">
        <v>285</v>
      </c>
      <c r="P152" s="18">
        <v>30054</v>
      </c>
      <c r="Q152" s="16" t="s">
        <v>286</v>
      </c>
      <c r="R152" s="16" t="s">
        <v>35</v>
      </c>
      <c r="S152" s="16">
        <v>6783138490</v>
      </c>
      <c r="T152" s="16" t="s">
        <v>287</v>
      </c>
    </row>
    <row r="153" spans="1:27" ht="13.2" hidden="1" x14ac:dyDescent="0.25">
      <c r="A153" s="28" t="s">
        <v>5607</v>
      </c>
      <c r="C153" s="16" t="s">
        <v>25</v>
      </c>
      <c r="D153" s="17" t="s">
        <v>26</v>
      </c>
      <c r="E153" s="16" t="s">
        <v>6263</v>
      </c>
      <c r="F153" s="18" t="s">
        <v>6264</v>
      </c>
      <c r="G153" s="16">
        <v>1</v>
      </c>
      <c r="H153" s="19" t="s">
        <v>6265</v>
      </c>
      <c r="I153" t="str">
        <f t="shared" si="1"/>
        <v>All print / 34 inches</v>
      </c>
      <c r="J153" s="45">
        <v>1000000000000000</v>
      </c>
      <c r="K153" s="20" t="s">
        <v>6266</v>
      </c>
      <c r="L153" s="20" t="s">
        <v>6267</v>
      </c>
      <c r="M153" s="16"/>
      <c r="O153" s="1" t="s">
        <v>3942</v>
      </c>
      <c r="P153" s="18">
        <v>43056</v>
      </c>
      <c r="Q153" s="16" t="s">
        <v>105</v>
      </c>
      <c r="R153" s="16" t="s">
        <v>35</v>
      </c>
      <c r="S153" s="16">
        <v>7407553340</v>
      </c>
      <c r="T153" s="16" t="s">
        <v>107</v>
      </c>
    </row>
    <row r="154" spans="1:27" ht="13.2" hidden="1" x14ac:dyDescent="0.25">
      <c r="A154" s="21" t="s">
        <v>5623</v>
      </c>
      <c r="C154" s="16" t="s">
        <v>25</v>
      </c>
      <c r="D154" s="17" t="s">
        <v>26</v>
      </c>
      <c r="E154" s="16" t="s">
        <v>6268</v>
      </c>
      <c r="F154" s="18" t="s">
        <v>6269</v>
      </c>
      <c r="G154" s="16">
        <v>1</v>
      </c>
      <c r="H154" s="19" t="s">
        <v>6270</v>
      </c>
      <c r="I154" t="str">
        <f t="shared" si="1"/>
        <v>AOP Unisex Raglan Hoodie / 2XL / All print</v>
      </c>
      <c r="J154" s="20" t="s">
        <v>42</v>
      </c>
      <c r="K154" s="20" t="s">
        <v>6271</v>
      </c>
      <c r="L154" s="20" t="s">
        <v>6272</v>
      </c>
      <c r="M154" s="16"/>
      <c r="O154" s="1" t="s">
        <v>6273</v>
      </c>
      <c r="P154" s="18">
        <v>46173</v>
      </c>
      <c r="Q154" s="16" t="s">
        <v>57</v>
      </c>
      <c r="R154" s="16" t="s">
        <v>35</v>
      </c>
      <c r="S154" s="16">
        <v>7659933984</v>
      </c>
      <c r="T154" s="16" t="s">
        <v>59</v>
      </c>
    </row>
    <row r="155" spans="1:27" ht="13.2" hidden="1" x14ac:dyDescent="0.25">
      <c r="A155" s="21" t="s">
        <v>5623</v>
      </c>
      <c r="C155" s="16" t="s">
        <v>25</v>
      </c>
      <c r="D155" s="17" t="s">
        <v>26</v>
      </c>
      <c r="E155" s="16" t="s">
        <v>6274</v>
      </c>
      <c r="F155" s="18" t="s">
        <v>6275</v>
      </c>
      <c r="G155" s="16">
        <v>1</v>
      </c>
      <c r="H155" s="19" t="s">
        <v>6276</v>
      </c>
      <c r="I155" t="str">
        <f t="shared" si="1"/>
        <v>AOP Unisex Raglan Hoodie / XL / All print</v>
      </c>
      <c r="J155" s="20" t="s">
        <v>183</v>
      </c>
      <c r="K155" s="20" t="s">
        <v>6277</v>
      </c>
      <c r="L155" s="20" t="s">
        <v>6278</v>
      </c>
      <c r="M155" s="16"/>
      <c r="O155" s="1" t="s">
        <v>6279</v>
      </c>
      <c r="P155" s="18">
        <v>53105</v>
      </c>
      <c r="Q155" s="16" t="s">
        <v>1115</v>
      </c>
      <c r="R155" s="16" t="s">
        <v>35</v>
      </c>
      <c r="S155" s="16">
        <v>2624921112</v>
      </c>
      <c r="T155" s="16" t="s">
        <v>1116</v>
      </c>
    </row>
    <row r="156" spans="1:27" ht="13.2" hidden="1" x14ac:dyDescent="0.25">
      <c r="A156" s="21" t="s">
        <v>5623</v>
      </c>
      <c r="C156" s="16" t="s">
        <v>25</v>
      </c>
      <c r="D156" s="17" t="s">
        <v>26</v>
      </c>
      <c r="E156" s="16" t="s">
        <v>6274</v>
      </c>
      <c r="F156" s="18" t="s">
        <v>6275</v>
      </c>
      <c r="G156" s="16">
        <v>1</v>
      </c>
      <c r="H156" s="19" t="s">
        <v>6276</v>
      </c>
      <c r="I156" t="str">
        <f t="shared" si="1"/>
        <v>AOP Unisex Raglan Hoodie / XL / All print</v>
      </c>
      <c r="J156" s="20" t="s">
        <v>183</v>
      </c>
      <c r="K156" s="20" t="s">
        <v>6277</v>
      </c>
      <c r="L156" s="20" t="s">
        <v>6278</v>
      </c>
      <c r="M156" s="16"/>
      <c r="O156" s="1" t="s">
        <v>6279</v>
      </c>
      <c r="P156" s="18">
        <v>53105</v>
      </c>
      <c r="Q156" s="16" t="s">
        <v>1115</v>
      </c>
      <c r="R156" s="16" t="s">
        <v>35</v>
      </c>
      <c r="S156" s="16">
        <v>2624921112</v>
      </c>
      <c r="T156" s="16" t="s">
        <v>1116</v>
      </c>
    </row>
    <row r="157" spans="1:27" ht="13.2" hidden="1" x14ac:dyDescent="0.25">
      <c r="A157" s="28" t="s">
        <v>5607</v>
      </c>
      <c r="C157" s="16" t="s">
        <v>25</v>
      </c>
      <c r="D157" s="17" t="s">
        <v>26</v>
      </c>
      <c r="E157" s="16" t="s">
        <v>6280</v>
      </c>
      <c r="F157" s="18" t="s">
        <v>6281</v>
      </c>
      <c r="G157" s="16">
        <v>1</v>
      </c>
      <c r="H157" s="19" t="s">
        <v>3866</v>
      </c>
      <c r="I157" t="str">
        <f t="shared" si="1"/>
        <v>AOP Unisex Raglan Hoodie / 2XL / All print</v>
      </c>
      <c r="J157" s="20" t="s">
        <v>3867</v>
      </c>
      <c r="K157" s="20" t="s">
        <v>6282</v>
      </c>
      <c r="L157" s="20" t="s">
        <v>6283</v>
      </c>
      <c r="M157" s="16" t="s">
        <v>6284</v>
      </c>
      <c r="O157" s="1" t="s">
        <v>575</v>
      </c>
      <c r="P157" s="18">
        <v>14213</v>
      </c>
      <c r="Q157" s="16" t="s">
        <v>305</v>
      </c>
      <c r="R157" s="16" t="s">
        <v>35</v>
      </c>
      <c r="S157" s="16">
        <v>7164247532</v>
      </c>
      <c r="T157" s="16" t="s">
        <v>306</v>
      </c>
    </row>
    <row r="158" spans="1:27" ht="13.2" hidden="1" x14ac:dyDescent="0.25">
      <c r="A158" s="28" t="s">
        <v>5607</v>
      </c>
      <c r="C158" s="16" t="s">
        <v>25</v>
      </c>
      <c r="D158" s="17" t="s">
        <v>26</v>
      </c>
      <c r="E158" s="16" t="s">
        <v>6280</v>
      </c>
      <c r="F158" s="18" t="s">
        <v>6281</v>
      </c>
      <c r="G158" s="16">
        <v>1</v>
      </c>
      <c r="H158" s="19" t="s">
        <v>3601</v>
      </c>
      <c r="I158" t="str">
        <f t="shared" si="1"/>
        <v>AOP Unisex Raglan Hoodie / M / All print</v>
      </c>
      <c r="J158" s="20" t="s">
        <v>3602</v>
      </c>
      <c r="K158" s="20" t="s">
        <v>6282</v>
      </c>
      <c r="L158" s="20" t="s">
        <v>6283</v>
      </c>
      <c r="M158" s="16" t="s">
        <v>6284</v>
      </c>
      <c r="O158" s="1" t="s">
        <v>575</v>
      </c>
      <c r="P158" s="18">
        <v>14213</v>
      </c>
      <c r="Q158" s="16" t="s">
        <v>305</v>
      </c>
      <c r="R158" s="16" t="s">
        <v>35</v>
      </c>
      <c r="S158" s="16">
        <v>7164247532</v>
      </c>
      <c r="T158" s="16" t="s">
        <v>306</v>
      </c>
    </row>
    <row r="159" spans="1:27" ht="13.2" hidden="1" x14ac:dyDescent="0.25">
      <c r="A159" s="29" t="s">
        <v>386</v>
      </c>
      <c r="C159" s="16" t="s">
        <v>25</v>
      </c>
      <c r="D159" s="17" t="s">
        <v>26</v>
      </c>
      <c r="E159" s="16" t="s">
        <v>6285</v>
      </c>
      <c r="F159" s="18" t="s">
        <v>6286</v>
      </c>
      <c r="G159" s="16">
        <v>1</v>
      </c>
      <c r="H159" s="19" t="s">
        <v>6287</v>
      </c>
      <c r="I159" t="str">
        <f t="shared" si="1"/>
        <v>hirt - XL / Full Print</v>
      </c>
      <c r="J159" s="20" t="s">
        <v>2825</v>
      </c>
      <c r="K159" s="20" t="s">
        <v>6288</v>
      </c>
      <c r="L159" s="20" t="s">
        <v>6289</v>
      </c>
      <c r="M159" s="16">
        <v>9</v>
      </c>
      <c r="O159" s="1" t="s">
        <v>6290</v>
      </c>
      <c r="P159" s="18" t="s">
        <v>6291</v>
      </c>
      <c r="Q159" s="16" t="s">
        <v>236</v>
      </c>
      <c r="R159" s="16" t="s">
        <v>237</v>
      </c>
      <c r="S159" s="16">
        <v>4505259024</v>
      </c>
      <c r="T159" s="16" t="s">
        <v>238</v>
      </c>
    </row>
    <row r="160" spans="1:27" ht="13.2" hidden="1" x14ac:dyDescent="0.25">
      <c r="A160" s="15" t="s">
        <v>24</v>
      </c>
      <c r="C160" s="16" t="s">
        <v>61</v>
      </c>
      <c r="D160" s="17" t="s">
        <v>26</v>
      </c>
      <c r="E160" s="16" t="s">
        <v>6285</v>
      </c>
      <c r="F160" s="18" t="s">
        <v>6286</v>
      </c>
      <c r="G160" s="16">
        <v>1</v>
      </c>
      <c r="H160" s="19" t="s">
        <v>6292</v>
      </c>
      <c r="I160" t="str">
        <f t="shared" si="1"/>
        <v>XL / Full Print</v>
      </c>
      <c r="J160" s="20" t="s">
        <v>6293</v>
      </c>
      <c r="K160" s="20" t="s">
        <v>6288</v>
      </c>
      <c r="L160" s="20" t="s">
        <v>6289</v>
      </c>
      <c r="M160" s="16">
        <v>9</v>
      </c>
      <c r="O160" s="1" t="s">
        <v>6290</v>
      </c>
      <c r="P160" s="18" t="s">
        <v>6291</v>
      </c>
      <c r="Q160" s="16" t="s">
        <v>236</v>
      </c>
      <c r="R160" s="16" t="s">
        <v>237</v>
      </c>
      <c r="S160" s="16">
        <v>4505259024</v>
      </c>
      <c r="T160" s="16" t="s">
        <v>238</v>
      </c>
    </row>
    <row r="161" spans="1:27" ht="13.2" hidden="1" x14ac:dyDescent="0.25">
      <c r="A161" s="21" t="s">
        <v>5623</v>
      </c>
      <c r="C161" s="16" t="s">
        <v>25</v>
      </c>
      <c r="D161" s="33" t="s">
        <v>664</v>
      </c>
      <c r="E161" s="16" t="s">
        <v>6294</v>
      </c>
      <c r="F161" s="18" t="s">
        <v>6295</v>
      </c>
      <c r="G161" s="16">
        <v>1</v>
      </c>
      <c r="H161" s="19" t="s">
        <v>6270</v>
      </c>
      <c r="I161" t="str">
        <f t="shared" si="1"/>
        <v>AOP Unisex Raglan Hoodie / 2XL / All print</v>
      </c>
      <c r="J161" s="20" t="s">
        <v>42</v>
      </c>
      <c r="K161" s="20" t="s">
        <v>6296</v>
      </c>
      <c r="L161" s="20" t="s">
        <v>6297</v>
      </c>
      <c r="M161" s="16" t="s">
        <v>6298</v>
      </c>
      <c r="O161" s="1" t="s">
        <v>6299</v>
      </c>
      <c r="P161" s="18">
        <v>32130</v>
      </c>
      <c r="Q161" s="16" t="s">
        <v>46</v>
      </c>
      <c r="R161" s="16" t="s">
        <v>35</v>
      </c>
      <c r="S161" s="16">
        <v>3155324379</v>
      </c>
      <c r="T161" s="16" t="s">
        <v>47</v>
      </c>
    </row>
    <row r="162" spans="1:27" ht="13.2" hidden="1" x14ac:dyDescent="0.25">
      <c r="A162" s="21" t="s">
        <v>263</v>
      </c>
      <c r="C162" s="16" t="s">
        <v>25</v>
      </c>
      <c r="D162" s="17" t="s">
        <v>26</v>
      </c>
      <c r="E162" s="16" t="s">
        <v>6300</v>
      </c>
      <c r="F162" s="18" t="s">
        <v>6301</v>
      </c>
      <c r="G162" s="16">
        <v>1</v>
      </c>
      <c r="H162" s="19" t="s">
        <v>6302</v>
      </c>
      <c r="I162" t="str">
        <f t="shared" si="1"/>
        <v>AOP UNISEX HOODIE / XL / All Print</v>
      </c>
      <c r="J162" s="20" t="s">
        <v>6303</v>
      </c>
      <c r="K162" s="20" t="s">
        <v>6304</v>
      </c>
      <c r="L162" s="20" t="s">
        <v>6305</v>
      </c>
      <c r="M162" s="16"/>
      <c r="O162" s="1" t="s">
        <v>2496</v>
      </c>
      <c r="P162" s="18">
        <v>76549</v>
      </c>
      <c r="Q162" s="16" t="s">
        <v>151</v>
      </c>
      <c r="R162" s="16" t="s">
        <v>35</v>
      </c>
      <c r="S162" s="16">
        <v>4707725624</v>
      </c>
      <c r="T162" s="16" t="s">
        <v>152</v>
      </c>
    </row>
    <row r="163" spans="1:27" ht="13.2" hidden="1" x14ac:dyDescent="0.25">
      <c r="A163" s="15" t="s">
        <v>24</v>
      </c>
      <c r="C163" s="16" t="s">
        <v>61</v>
      </c>
      <c r="D163" s="17" t="s">
        <v>26</v>
      </c>
      <c r="E163" s="16" t="s">
        <v>6306</v>
      </c>
      <c r="F163" s="18" t="s">
        <v>6307</v>
      </c>
      <c r="G163" s="16">
        <v>1</v>
      </c>
      <c r="H163" s="19" t="s">
        <v>6308</v>
      </c>
      <c r="I163" t="str">
        <f t="shared" si="1"/>
        <v>2XL / Full Print</v>
      </c>
      <c r="J163" s="20" t="s">
        <v>6309</v>
      </c>
      <c r="K163" s="20" t="s">
        <v>6310</v>
      </c>
      <c r="L163" s="20" t="s">
        <v>6311</v>
      </c>
      <c r="M163" s="16"/>
      <c r="O163" s="1" t="s">
        <v>1347</v>
      </c>
      <c r="P163" s="18">
        <v>75212</v>
      </c>
      <c r="Q163" s="16" t="s">
        <v>151</v>
      </c>
      <c r="R163" s="16" t="s">
        <v>35</v>
      </c>
      <c r="S163" s="16">
        <v>2144058539</v>
      </c>
      <c r="T163" s="16" t="s">
        <v>152</v>
      </c>
    </row>
    <row r="164" spans="1:27" ht="13.2" hidden="1" x14ac:dyDescent="0.25">
      <c r="A164" s="85" t="s">
        <v>5607</v>
      </c>
      <c r="B164" s="86"/>
      <c r="C164" s="87" t="s">
        <v>191</v>
      </c>
      <c r="D164" s="87" t="s">
        <v>5</v>
      </c>
      <c r="E164" s="87" t="s">
        <v>6312</v>
      </c>
      <c r="F164" s="88" t="s">
        <v>6313</v>
      </c>
      <c r="G164" s="87">
        <v>1</v>
      </c>
      <c r="H164" s="89" t="s">
        <v>6314</v>
      </c>
      <c r="I164" s="86" t="str">
        <f t="shared" si="1"/>
        <v>24X36in</v>
      </c>
      <c r="J164" s="90" t="s">
        <v>866</v>
      </c>
      <c r="K164" s="90" t="s">
        <v>6315</v>
      </c>
      <c r="L164" s="90" t="s">
        <v>6316</v>
      </c>
      <c r="M164" s="87"/>
      <c r="N164" s="86"/>
      <c r="O164" s="91" t="s">
        <v>4007</v>
      </c>
      <c r="P164" s="88">
        <v>65809</v>
      </c>
      <c r="Q164" s="87" t="s">
        <v>34</v>
      </c>
      <c r="R164" s="87" t="s">
        <v>35</v>
      </c>
      <c r="S164" s="87">
        <v>4178301510</v>
      </c>
      <c r="T164" s="87" t="s">
        <v>36</v>
      </c>
      <c r="U164" s="86"/>
      <c r="V164" s="86"/>
      <c r="W164" s="86"/>
      <c r="X164" s="86"/>
      <c r="Y164" s="86"/>
      <c r="Z164" s="86"/>
      <c r="AA164" s="86"/>
    </row>
    <row r="165" spans="1:27" ht="13.2" hidden="1" x14ac:dyDescent="0.25">
      <c r="A165" s="15" t="s">
        <v>110</v>
      </c>
      <c r="C165" s="16" t="s">
        <v>25</v>
      </c>
      <c r="D165" s="17" t="s">
        <v>26</v>
      </c>
      <c r="E165" s="16" t="s">
        <v>6317</v>
      </c>
      <c r="F165" s="18" t="s">
        <v>6318</v>
      </c>
      <c r="G165" s="16">
        <v>1</v>
      </c>
      <c r="H165" s="19" t="s">
        <v>2759</v>
      </c>
      <c r="I165" t="str">
        <f t="shared" si="1"/>
        <v>HOODIE RAGLAN SLEEVE / XL / All Print</v>
      </c>
      <c r="J165" s="20" t="s">
        <v>2760</v>
      </c>
      <c r="K165" s="20" t="s">
        <v>6319</v>
      </c>
      <c r="L165" s="20" t="s">
        <v>6320</v>
      </c>
      <c r="M165" s="16" t="s">
        <v>6321</v>
      </c>
      <c r="O165" s="1" t="s">
        <v>2323</v>
      </c>
      <c r="P165" s="18">
        <v>73110</v>
      </c>
      <c r="Q165" s="16" t="s">
        <v>713</v>
      </c>
      <c r="R165" s="16" t="s">
        <v>35</v>
      </c>
      <c r="S165" s="16">
        <v>4058859839</v>
      </c>
      <c r="T165" s="16" t="s">
        <v>714</v>
      </c>
    </row>
    <row r="166" spans="1:27" ht="13.2" hidden="1" x14ac:dyDescent="0.25">
      <c r="A166" s="32" t="s">
        <v>60</v>
      </c>
      <c r="C166" s="16" t="s">
        <v>25</v>
      </c>
      <c r="D166" s="17" t="s">
        <v>26</v>
      </c>
      <c r="E166" s="16" t="s">
        <v>6322</v>
      </c>
      <c r="F166" s="18" t="s">
        <v>6323</v>
      </c>
      <c r="G166" s="16">
        <v>1</v>
      </c>
      <c r="H166" s="19" t="s">
        <v>6324</v>
      </c>
      <c r="I166" t="str">
        <f t="shared" si="1"/>
        <v>All print / 32 inches / Spare Tire Cover</v>
      </c>
      <c r="J166" s="20" t="s">
        <v>6325</v>
      </c>
      <c r="K166" s="20" t="s">
        <v>6326</v>
      </c>
      <c r="L166" s="20" t="s">
        <v>6327</v>
      </c>
      <c r="M166" s="16"/>
      <c r="O166" s="1" t="s">
        <v>1169</v>
      </c>
      <c r="P166" s="18">
        <v>77053</v>
      </c>
      <c r="Q166" s="16" t="s">
        <v>151</v>
      </c>
      <c r="R166" s="16" t="s">
        <v>35</v>
      </c>
      <c r="S166" s="16" t="s">
        <v>6328</v>
      </c>
      <c r="T166" s="16" t="s">
        <v>152</v>
      </c>
    </row>
    <row r="167" spans="1:27" ht="13.2" hidden="1" x14ac:dyDescent="0.25">
      <c r="A167" s="28" t="s">
        <v>5607</v>
      </c>
      <c r="C167" s="16" t="s">
        <v>61</v>
      </c>
      <c r="D167" s="17" t="s">
        <v>26</v>
      </c>
      <c r="E167" s="16" t="s">
        <v>6329</v>
      </c>
      <c r="F167" s="18" t="s">
        <v>6330</v>
      </c>
      <c r="G167" s="16">
        <v>1</v>
      </c>
      <c r="H167" s="19" t="s">
        <v>6331</v>
      </c>
      <c r="I167" t="str">
        <f t="shared" si="1"/>
        <v>M / Full Print</v>
      </c>
      <c r="J167" s="20" t="s">
        <v>6332</v>
      </c>
      <c r="K167" s="20" t="s">
        <v>6333</v>
      </c>
      <c r="L167" s="20" t="s">
        <v>6334</v>
      </c>
      <c r="M167" s="16"/>
      <c r="O167" s="1" t="s">
        <v>2958</v>
      </c>
      <c r="P167" s="18">
        <v>80003</v>
      </c>
      <c r="Q167" s="16" t="s">
        <v>430</v>
      </c>
      <c r="R167" s="16" t="s">
        <v>35</v>
      </c>
      <c r="S167" s="16">
        <v>7202380815</v>
      </c>
      <c r="T167" s="16" t="s">
        <v>432</v>
      </c>
    </row>
    <row r="168" spans="1:27" ht="13.2" hidden="1" x14ac:dyDescent="0.25">
      <c r="A168" s="28" t="s">
        <v>5607</v>
      </c>
      <c r="C168" s="16" t="s">
        <v>61</v>
      </c>
      <c r="D168" s="17" t="s">
        <v>26</v>
      </c>
      <c r="E168" s="16" t="s">
        <v>6329</v>
      </c>
      <c r="F168" s="18" t="s">
        <v>6330</v>
      </c>
      <c r="G168" s="16">
        <v>1</v>
      </c>
      <c r="H168" s="19" t="s">
        <v>6335</v>
      </c>
      <c r="I168" t="str">
        <f t="shared" si="1"/>
        <v>2XL / Full Print</v>
      </c>
      <c r="J168" s="20" t="s">
        <v>6336</v>
      </c>
      <c r="K168" s="20" t="s">
        <v>6333</v>
      </c>
      <c r="L168" s="20" t="s">
        <v>6334</v>
      </c>
      <c r="M168" s="16"/>
      <c r="O168" s="1" t="s">
        <v>2958</v>
      </c>
      <c r="P168" s="18">
        <v>80003</v>
      </c>
      <c r="Q168" s="16" t="s">
        <v>430</v>
      </c>
      <c r="R168" s="16" t="s">
        <v>35</v>
      </c>
      <c r="S168" s="16">
        <v>7202380815</v>
      </c>
      <c r="T168" s="16" t="s">
        <v>432</v>
      </c>
    </row>
    <row r="169" spans="1:27" ht="13.2" hidden="1" x14ac:dyDescent="0.25">
      <c r="A169" s="28" t="s">
        <v>5607</v>
      </c>
      <c r="C169" s="16" t="s">
        <v>61</v>
      </c>
      <c r="D169" s="17" t="s">
        <v>26</v>
      </c>
      <c r="E169" s="16" t="s">
        <v>6329</v>
      </c>
      <c r="F169" s="18" t="s">
        <v>6330</v>
      </c>
      <c r="G169" s="16">
        <v>1</v>
      </c>
      <c r="H169" s="19" t="s">
        <v>6337</v>
      </c>
      <c r="I169" t="str">
        <f t="shared" si="1"/>
        <v>3XL / Full Print</v>
      </c>
      <c r="J169" s="20" t="s">
        <v>6338</v>
      </c>
      <c r="K169" s="20" t="s">
        <v>6333</v>
      </c>
      <c r="L169" s="20" t="s">
        <v>6334</v>
      </c>
      <c r="M169" s="16"/>
      <c r="O169" s="1" t="s">
        <v>2958</v>
      </c>
      <c r="P169" s="18">
        <v>80003</v>
      </c>
      <c r="Q169" s="16" t="s">
        <v>430</v>
      </c>
      <c r="R169" s="16" t="s">
        <v>35</v>
      </c>
      <c r="S169" s="16">
        <v>7202380815</v>
      </c>
      <c r="T169" s="16" t="s">
        <v>432</v>
      </c>
    </row>
    <row r="170" spans="1:27" ht="13.2" hidden="1" x14ac:dyDescent="0.25">
      <c r="A170" s="28" t="s">
        <v>5607</v>
      </c>
      <c r="C170" s="16" t="s">
        <v>61</v>
      </c>
      <c r="D170" s="17" t="s">
        <v>26</v>
      </c>
      <c r="E170" s="16" t="s">
        <v>6329</v>
      </c>
      <c r="F170" s="18" t="s">
        <v>6330</v>
      </c>
      <c r="G170" s="16">
        <v>1</v>
      </c>
      <c r="H170" s="19" t="s">
        <v>6339</v>
      </c>
      <c r="I170" t="str">
        <f t="shared" si="1"/>
        <v>S / Full Print</v>
      </c>
      <c r="J170" s="20" t="s">
        <v>4878</v>
      </c>
      <c r="K170" s="20" t="s">
        <v>6333</v>
      </c>
      <c r="L170" s="20" t="s">
        <v>6334</v>
      </c>
      <c r="M170" s="16"/>
      <c r="O170" s="1" t="s">
        <v>2958</v>
      </c>
      <c r="P170" s="18">
        <v>80003</v>
      </c>
      <c r="Q170" s="16" t="s">
        <v>430</v>
      </c>
      <c r="R170" s="16" t="s">
        <v>35</v>
      </c>
      <c r="S170" s="16">
        <v>7202380815</v>
      </c>
      <c r="T170" s="16" t="s">
        <v>432</v>
      </c>
    </row>
    <row r="171" spans="1:27" ht="13.2" hidden="1" x14ac:dyDescent="0.25">
      <c r="A171" s="29" t="s">
        <v>1301</v>
      </c>
      <c r="C171" s="16" t="s">
        <v>25</v>
      </c>
      <c r="D171" s="17" t="s">
        <v>26</v>
      </c>
      <c r="E171" s="16" t="s">
        <v>6340</v>
      </c>
      <c r="F171" s="18" t="s">
        <v>6341</v>
      </c>
      <c r="G171" s="16">
        <v>1</v>
      </c>
      <c r="H171" s="19" t="s">
        <v>6342</v>
      </c>
      <c r="I171" t="str">
        <f t="shared" si="1"/>
        <v>HOODIE RAGLAN SLEEVE / L / All Print</v>
      </c>
      <c r="J171" s="20" t="s">
        <v>1312</v>
      </c>
      <c r="K171" s="20" t="s">
        <v>6343</v>
      </c>
      <c r="L171" s="20" t="s">
        <v>6344</v>
      </c>
      <c r="M171" s="16"/>
      <c r="O171" s="1" t="s">
        <v>6345</v>
      </c>
      <c r="P171" s="18">
        <v>48386</v>
      </c>
      <c r="Q171" s="16" t="s">
        <v>94</v>
      </c>
      <c r="R171" s="16" t="s">
        <v>35</v>
      </c>
      <c r="S171" s="16">
        <v>2487596354</v>
      </c>
      <c r="T171" s="16" t="s">
        <v>95</v>
      </c>
    </row>
    <row r="172" spans="1:27" ht="13.2" hidden="1" x14ac:dyDescent="0.25">
      <c r="A172" s="28" t="s">
        <v>5607</v>
      </c>
      <c r="C172" s="16" t="s">
        <v>61</v>
      </c>
      <c r="D172" s="17" t="s">
        <v>26</v>
      </c>
      <c r="E172" s="16" t="s">
        <v>6346</v>
      </c>
      <c r="F172" s="18" t="s">
        <v>1036</v>
      </c>
      <c r="G172" s="16">
        <v>1</v>
      </c>
      <c r="H172" s="19" t="s">
        <v>6347</v>
      </c>
      <c r="I172" t="str">
        <f t="shared" si="1"/>
        <v>L / Full Print</v>
      </c>
      <c r="J172" s="20" t="s">
        <v>695</v>
      </c>
      <c r="K172" s="20" t="s">
        <v>1037</v>
      </c>
      <c r="L172" s="20" t="s">
        <v>1038</v>
      </c>
      <c r="M172" s="16"/>
      <c r="O172" s="1" t="s">
        <v>1039</v>
      </c>
      <c r="P172" s="18">
        <v>48146</v>
      </c>
      <c r="Q172" s="16" t="s">
        <v>94</v>
      </c>
      <c r="R172" s="16" t="s">
        <v>35</v>
      </c>
      <c r="S172" s="16">
        <v>3138506205</v>
      </c>
      <c r="T172" s="16" t="s">
        <v>95</v>
      </c>
    </row>
    <row r="173" spans="1:27" ht="13.2" hidden="1" x14ac:dyDescent="0.25">
      <c r="A173" s="21" t="s">
        <v>263</v>
      </c>
      <c r="C173" s="16" t="s">
        <v>25</v>
      </c>
      <c r="D173" s="17" t="s">
        <v>26</v>
      </c>
      <c r="E173" s="16" t="s">
        <v>6346</v>
      </c>
      <c r="F173" s="18" t="s">
        <v>1036</v>
      </c>
      <c r="G173" s="16">
        <v>1</v>
      </c>
      <c r="H173" s="19" t="s">
        <v>6348</v>
      </c>
      <c r="I173" t="str">
        <f t="shared" si="1"/>
        <v>AOP UNISEX HOODIE / XL / All Print</v>
      </c>
      <c r="J173" s="20" t="s">
        <v>6349</v>
      </c>
      <c r="K173" s="20" t="s">
        <v>1037</v>
      </c>
      <c r="L173" s="20" t="s">
        <v>1038</v>
      </c>
      <c r="M173" s="16"/>
      <c r="O173" s="1" t="s">
        <v>1039</v>
      </c>
      <c r="P173" s="18">
        <v>48146</v>
      </c>
      <c r="Q173" s="16" t="s">
        <v>94</v>
      </c>
      <c r="R173" s="16" t="s">
        <v>35</v>
      </c>
      <c r="S173" s="16">
        <v>3138506205</v>
      </c>
      <c r="T173" s="16" t="s">
        <v>95</v>
      </c>
    </row>
    <row r="174" spans="1:27" ht="13.2" hidden="1" x14ac:dyDescent="0.25">
      <c r="A174" s="15" t="s">
        <v>24</v>
      </c>
      <c r="C174" s="16" t="s">
        <v>25</v>
      </c>
      <c r="D174" s="17" t="s">
        <v>26</v>
      </c>
      <c r="E174" s="16" t="s">
        <v>6346</v>
      </c>
      <c r="F174" s="18" t="s">
        <v>1036</v>
      </c>
      <c r="G174" s="16">
        <v>1</v>
      </c>
      <c r="H174" s="19" t="s">
        <v>6350</v>
      </c>
      <c r="I174" t="str">
        <f t="shared" si="1"/>
        <v>AOP Unisex Raglan Hoodie / XL / All print</v>
      </c>
      <c r="J174" s="20" t="s">
        <v>808</v>
      </c>
      <c r="K174" s="20" t="s">
        <v>1037</v>
      </c>
      <c r="L174" s="20" t="s">
        <v>1038</v>
      </c>
      <c r="M174" s="16"/>
      <c r="O174" s="1" t="s">
        <v>1039</v>
      </c>
      <c r="P174" s="18">
        <v>48146</v>
      </c>
      <c r="Q174" s="16" t="s">
        <v>94</v>
      </c>
      <c r="R174" s="16" t="s">
        <v>35</v>
      </c>
      <c r="S174" s="16">
        <v>3138506205</v>
      </c>
      <c r="T174" s="16" t="s">
        <v>95</v>
      </c>
    </row>
    <row r="175" spans="1:27" ht="13.2" hidden="1" x14ac:dyDescent="0.25">
      <c r="A175" s="29" t="s">
        <v>86</v>
      </c>
      <c r="C175" s="16" t="s">
        <v>25</v>
      </c>
      <c r="D175" s="17" t="s">
        <v>26</v>
      </c>
      <c r="E175" s="16" t="s">
        <v>6346</v>
      </c>
      <c r="F175" s="18" t="s">
        <v>1036</v>
      </c>
      <c r="G175" s="16">
        <v>1</v>
      </c>
      <c r="H175" s="19" t="s">
        <v>6351</v>
      </c>
      <c r="I175" t="str">
        <f t="shared" si="1"/>
        <v>AOP Unisex Raglan Hoodie / XL / All print</v>
      </c>
      <c r="J175" s="20" t="s">
        <v>808</v>
      </c>
      <c r="K175" s="20" t="s">
        <v>1037</v>
      </c>
      <c r="L175" s="20" t="s">
        <v>1038</v>
      </c>
      <c r="M175" s="16"/>
      <c r="O175" s="1" t="s">
        <v>1039</v>
      </c>
      <c r="P175" s="18">
        <v>48146</v>
      </c>
      <c r="Q175" s="16" t="s">
        <v>94</v>
      </c>
      <c r="R175" s="16" t="s">
        <v>35</v>
      </c>
      <c r="S175" s="16">
        <v>3138506205</v>
      </c>
      <c r="T175" s="16" t="s">
        <v>95</v>
      </c>
    </row>
    <row r="176" spans="1:27" ht="13.2" hidden="1" x14ac:dyDescent="0.25">
      <c r="A176" s="15" t="s">
        <v>24</v>
      </c>
      <c r="C176" s="16" t="s">
        <v>25</v>
      </c>
      <c r="D176" s="17" t="s">
        <v>26</v>
      </c>
      <c r="E176" s="16" t="s">
        <v>6352</v>
      </c>
      <c r="F176" s="18" t="s">
        <v>6353</v>
      </c>
      <c r="G176" s="16">
        <v>4</v>
      </c>
      <c r="H176" s="19" t="s">
        <v>6354</v>
      </c>
      <c r="I176" t="str">
        <f t="shared" si="1"/>
        <v>AOP Unisex Raglan Hoodie / M / All print</v>
      </c>
      <c r="J176" s="20" t="s">
        <v>6355</v>
      </c>
      <c r="K176" s="20" t="s">
        <v>6356</v>
      </c>
      <c r="L176" s="20" t="s">
        <v>6357</v>
      </c>
      <c r="M176" s="16"/>
      <c r="O176" s="1" t="s">
        <v>6358</v>
      </c>
      <c r="P176" s="18">
        <v>10606</v>
      </c>
      <c r="Q176" s="16" t="s">
        <v>305</v>
      </c>
      <c r="R176" s="16" t="s">
        <v>35</v>
      </c>
      <c r="S176" s="16">
        <v>19148823137</v>
      </c>
      <c r="T176" s="16" t="s">
        <v>306</v>
      </c>
    </row>
    <row r="177" spans="1:20" ht="13.2" hidden="1" x14ac:dyDescent="0.25">
      <c r="A177" s="28" t="s">
        <v>5607</v>
      </c>
      <c r="C177" s="16" t="s">
        <v>25</v>
      </c>
      <c r="D177" s="17" t="s">
        <v>26</v>
      </c>
      <c r="E177" s="16" t="s">
        <v>6359</v>
      </c>
      <c r="F177" s="18" t="s">
        <v>6360</v>
      </c>
      <c r="G177" s="16">
        <v>1</v>
      </c>
      <c r="H177" s="19" t="s">
        <v>3866</v>
      </c>
      <c r="I177" t="str">
        <f t="shared" si="1"/>
        <v>AOP Unisex Raglan Hoodie / 2XL / All print</v>
      </c>
      <c r="J177" s="20" t="s">
        <v>3867</v>
      </c>
      <c r="K177" s="20" t="s">
        <v>6361</v>
      </c>
      <c r="L177" s="20" t="s">
        <v>6362</v>
      </c>
      <c r="M177" s="16"/>
      <c r="O177" s="1" t="s">
        <v>6363</v>
      </c>
      <c r="P177" s="18">
        <v>37076</v>
      </c>
      <c r="Q177" s="16" t="s">
        <v>211</v>
      </c>
      <c r="R177" s="16" t="s">
        <v>35</v>
      </c>
      <c r="S177" s="16">
        <v>6183655194</v>
      </c>
      <c r="T177" s="16" t="s">
        <v>212</v>
      </c>
    </row>
    <row r="178" spans="1:20" ht="13.2" x14ac:dyDescent="0.25">
      <c r="A178" s="21" t="s">
        <v>49</v>
      </c>
      <c r="C178" s="16" t="s">
        <v>25</v>
      </c>
      <c r="D178" s="17" t="s">
        <v>26</v>
      </c>
      <c r="E178" s="16" t="s">
        <v>6364</v>
      </c>
      <c r="F178" s="18" t="s">
        <v>6365</v>
      </c>
      <c r="G178" s="16">
        <v>1</v>
      </c>
      <c r="H178" s="19" t="s">
        <v>6366</v>
      </c>
      <c r="I178" t="str">
        <f t="shared" si="1"/>
        <v>HOODIE RAGLAN SLEEVE / L / All Print</v>
      </c>
      <c r="J178" s="20" t="s">
        <v>53</v>
      </c>
      <c r="K178" s="20" t="s">
        <v>6367</v>
      </c>
      <c r="L178" s="20" t="s">
        <v>6368</v>
      </c>
      <c r="M178" s="16"/>
      <c r="O178" s="1" t="s">
        <v>6369</v>
      </c>
      <c r="P178" s="18">
        <v>71269</v>
      </c>
      <c r="Q178" s="16" t="s">
        <v>1258</v>
      </c>
      <c r="R178" s="16" t="s">
        <v>35</v>
      </c>
      <c r="S178" s="16">
        <v>3182379632</v>
      </c>
      <c r="T178" s="16" t="s">
        <v>1259</v>
      </c>
    </row>
    <row r="179" spans="1:20" ht="13.2" hidden="1" x14ac:dyDescent="0.25">
      <c r="A179" s="28" t="s">
        <v>5607</v>
      </c>
      <c r="C179" s="16" t="s">
        <v>25</v>
      </c>
      <c r="D179" s="17" t="s">
        <v>26</v>
      </c>
      <c r="E179" s="16" t="s">
        <v>6370</v>
      </c>
      <c r="F179" s="18" t="s">
        <v>6371</v>
      </c>
      <c r="G179" s="16">
        <v>1</v>
      </c>
      <c r="H179" s="19" t="s">
        <v>6372</v>
      </c>
      <c r="I179" t="str">
        <f t="shared" si="1"/>
        <v>AOP UNISEX HOODIE / XL / All Print</v>
      </c>
      <c r="J179" s="20" t="s">
        <v>797</v>
      </c>
      <c r="K179" s="20" t="s">
        <v>6373</v>
      </c>
      <c r="L179" s="20" t="s">
        <v>6374</v>
      </c>
      <c r="M179" s="16">
        <v>408</v>
      </c>
      <c r="O179" s="1" t="s">
        <v>6375</v>
      </c>
      <c r="P179" s="18">
        <v>97402</v>
      </c>
      <c r="Q179" s="16" t="s">
        <v>1653</v>
      </c>
      <c r="R179" s="16" t="s">
        <v>35</v>
      </c>
      <c r="S179" s="16">
        <v>5415138609</v>
      </c>
      <c r="T179" s="16" t="s">
        <v>1654</v>
      </c>
    </row>
    <row r="180" spans="1:20" ht="13.2" hidden="1" x14ac:dyDescent="0.25">
      <c r="A180" s="28" t="s">
        <v>120</v>
      </c>
      <c r="C180" s="16" t="s">
        <v>25</v>
      </c>
      <c r="D180" s="17" t="s">
        <v>26</v>
      </c>
      <c r="E180" s="16" t="s">
        <v>6370</v>
      </c>
      <c r="F180" s="18" t="s">
        <v>6371</v>
      </c>
      <c r="G180" s="16">
        <v>1</v>
      </c>
      <c r="H180" s="19" t="s">
        <v>6376</v>
      </c>
      <c r="I180" t="str">
        <f t="shared" si="1"/>
        <v>AOP UNISEX HOODIE / L / All Print</v>
      </c>
      <c r="J180" s="20" t="s">
        <v>390</v>
      </c>
      <c r="K180" s="20" t="s">
        <v>6373</v>
      </c>
      <c r="L180" s="20" t="s">
        <v>6374</v>
      </c>
      <c r="M180" s="16">
        <v>408</v>
      </c>
      <c r="O180" s="1" t="s">
        <v>6375</v>
      </c>
      <c r="P180" s="18">
        <v>97402</v>
      </c>
      <c r="Q180" s="16" t="s">
        <v>1653</v>
      </c>
      <c r="R180" s="16" t="s">
        <v>35</v>
      </c>
      <c r="S180" s="16">
        <v>5415138609</v>
      </c>
      <c r="T180" s="16" t="s">
        <v>1654</v>
      </c>
    </row>
    <row r="181" spans="1:20" ht="13.2" hidden="1" x14ac:dyDescent="0.25">
      <c r="A181" s="21" t="s">
        <v>5623</v>
      </c>
      <c r="C181" s="16" t="s">
        <v>25</v>
      </c>
      <c r="D181" s="17" t="s">
        <v>26</v>
      </c>
      <c r="E181" s="16" t="s">
        <v>6377</v>
      </c>
      <c r="F181" s="18" t="s">
        <v>6378</v>
      </c>
      <c r="G181" s="16">
        <v>1</v>
      </c>
      <c r="H181" s="19" t="s">
        <v>2711</v>
      </c>
      <c r="I181" t="str">
        <f t="shared" si="1"/>
        <v>AOP Unisex Raglan Hoodie / 3XL / All print</v>
      </c>
      <c r="J181" s="20" t="s">
        <v>42</v>
      </c>
      <c r="K181" s="20" t="s">
        <v>6379</v>
      </c>
      <c r="L181" s="20" t="s">
        <v>6380</v>
      </c>
      <c r="M181" s="16" t="s">
        <v>6381</v>
      </c>
      <c r="O181" s="1" t="s">
        <v>6382</v>
      </c>
      <c r="P181" s="18" t="s">
        <v>6383</v>
      </c>
      <c r="Q181" s="16" t="s">
        <v>236</v>
      </c>
      <c r="R181" s="16" t="s">
        <v>237</v>
      </c>
      <c r="S181" s="16" t="s">
        <v>6384</v>
      </c>
      <c r="T181" s="16" t="s">
        <v>238</v>
      </c>
    </row>
    <row r="182" spans="1:20" ht="13.2" hidden="1" x14ac:dyDescent="0.25">
      <c r="A182" s="21" t="s">
        <v>5623</v>
      </c>
      <c r="C182" s="16" t="s">
        <v>25</v>
      </c>
      <c r="D182" s="17" t="s">
        <v>26</v>
      </c>
      <c r="E182" s="16" t="s">
        <v>6385</v>
      </c>
      <c r="F182" s="18" t="s">
        <v>6386</v>
      </c>
      <c r="G182" s="16">
        <v>1</v>
      </c>
      <c r="H182" s="19" t="s">
        <v>6387</v>
      </c>
      <c r="I182" t="str">
        <f t="shared" si="1"/>
        <v>AOP Unisex Raglan Hoodie / XL / All print</v>
      </c>
      <c r="J182" s="20" t="s">
        <v>42</v>
      </c>
      <c r="K182" s="20" t="s">
        <v>6388</v>
      </c>
      <c r="L182" s="20" t="s">
        <v>6389</v>
      </c>
      <c r="M182" s="16"/>
      <c r="O182" s="1" t="s">
        <v>6390</v>
      </c>
      <c r="P182" s="18">
        <v>15061</v>
      </c>
      <c r="Q182" s="16" t="s">
        <v>422</v>
      </c>
      <c r="R182" s="16" t="s">
        <v>35</v>
      </c>
      <c r="S182" s="16">
        <v>8503041881</v>
      </c>
      <c r="T182" s="16" t="s">
        <v>423</v>
      </c>
    </row>
    <row r="183" spans="1:20" ht="13.2" hidden="1" x14ac:dyDescent="0.25">
      <c r="A183" s="32" t="s">
        <v>60</v>
      </c>
      <c r="C183" s="16" t="s">
        <v>61</v>
      </c>
      <c r="D183" s="17" t="s">
        <v>26</v>
      </c>
      <c r="E183" s="16" t="s">
        <v>6391</v>
      </c>
      <c r="F183" s="18" t="s">
        <v>6392</v>
      </c>
      <c r="G183" s="16">
        <v>1</v>
      </c>
      <c r="H183" s="19" t="s">
        <v>2300</v>
      </c>
      <c r="I183" t="str">
        <f t="shared" si="1"/>
        <v>2XL / Full Print</v>
      </c>
      <c r="J183" s="20" t="s">
        <v>2301</v>
      </c>
      <c r="K183" s="20" t="s">
        <v>6393</v>
      </c>
      <c r="L183" s="20" t="s">
        <v>6394</v>
      </c>
      <c r="M183" s="16"/>
      <c r="O183" s="1" t="s">
        <v>6395</v>
      </c>
      <c r="P183" s="18">
        <v>98642</v>
      </c>
      <c r="Q183" s="16" t="s">
        <v>189</v>
      </c>
      <c r="R183" s="16" t="s">
        <v>35</v>
      </c>
      <c r="S183" s="16">
        <v>5039990449</v>
      </c>
      <c r="T183" s="16" t="s">
        <v>190</v>
      </c>
    </row>
    <row r="184" spans="1:20" ht="13.2" hidden="1" x14ac:dyDescent="0.25">
      <c r="A184" s="15" t="s">
        <v>24</v>
      </c>
      <c r="C184" s="16" t="s">
        <v>25</v>
      </c>
      <c r="D184" s="17" t="s">
        <v>26</v>
      </c>
      <c r="E184" s="16" t="s">
        <v>6396</v>
      </c>
      <c r="F184" s="18" t="s">
        <v>6397</v>
      </c>
      <c r="G184" s="16">
        <v>1</v>
      </c>
      <c r="H184" s="19" t="s">
        <v>6398</v>
      </c>
      <c r="I184" t="str">
        <f t="shared" si="1"/>
        <v>A black king was born in Hoodie - Joggers #v - AOP Unisex Raglan Hoodie / XL / All Print</v>
      </c>
      <c r="J184" s="20" t="s">
        <v>2794</v>
      </c>
      <c r="K184" s="20" t="s">
        <v>6399</v>
      </c>
      <c r="L184" s="20" t="s">
        <v>6400</v>
      </c>
      <c r="M184" s="16"/>
      <c r="O184" s="1" t="s">
        <v>6401</v>
      </c>
      <c r="P184" s="18">
        <v>54880</v>
      </c>
      <c r="Q184" s="16" t="s">
        <v>1115</v>
      </c>
      <c r="R184" s="16" t="s">
        <v>35</v>
      </c>
      <c r="S184" s="16">
        <v>7157197070</v>
      </c>
      <c r="T184" s="16" t="s">
        <v>1116</v>
      </c>
    </row>
    <row r="185" spans="1:20" ht="13.2" hidden="1" x14ac:dyDescent="0.25">
      <c r="A185" s="29" t="s">
        <v>86</v>
      </c>
      <c r="C185" s="16" t="s">
        <v>202</v>
      </c>
      <c r="D185" s="17" t="s">
        <v>26</v>
      </c>
      <c r="E185" s="16" t="s">
        <v>6402</v>
      </c>
      <c r="F185" s="18" t="s">
        <v>6403</v>
      </c>
      <c r="G185" s="16">
        <v>1</v>
      </c>
      <c r="H185" s="19" t="s">
        <v>6404</v>
      </c>
      <c r="I185" t="str">
        <f t="shared" si="1"/>
        <v>M / Full print</v>
      </c>
      <c r="J185" s="20" t="s">
        <v>5671</v>
      </c>
      <c r="K185" s="20" t="s">
        <v>6405</v>
      </c>
      <c r="L185" s="20" t="s">
        <v>6406</v>
      </c>
      <c r="M185" s="16"/>
      <c r="O185" s="1" t="s">
        <v>6407</v>
      </c>
      <c r="P185" s="18">
        <v>75855</v>
      </c>
      <c r="Q185" s="16" t="s">
        <v>151</v>
      </c>
      <c r="R185" s="16" t="s">
        <v>35</v>
      </c>
      <c r="S185" s="16">
        <v>8323129063</v>
      </c>
      <c r="T185" s="16" t="s">
        <v>152</v>
      </c>
    </row>
    <row r="186" spans="1:20" ht="13.2" hidden="1" x14ac:dyDescent="0.25">
      <c r="A186" s="28" t="s">
        <v>5607</v>
      </c>
      <c r="C186" s="16" t="s">
        <v>25</v>
      </c>
      <c r="D186" s="17" t="s">
        <v>26</v>
      </c>
      <c r="E186" s="16" t="s">
        <v>6408</v>
      </c>
      <c r="F186" s="18" t="s">
        <v>6409</v>
      </c>
      <c r="G186" s="16">
        <v>1</v>
      </c>
      <c r="H186" s="19" t="s">
        <v>6410</v>
      </c>
      <c r="I186" t="str">
        <f t="shared" si="1"/>
        <v>Shorts / L / Full Print</v>
      </c>
      <c r="J186" s="20" t="s">
        <v>1539</v>
      </c>
      <c r="K186" s="20" t="s">
        <v>6411</v>
      </c>
      <c r="L186" s="20" t="s">
        <v>6412</v>
      </c>
      <c r="M186" s="16"/>
      <c r="O186" s="1" t="s">
        <v>6413</v>
      </c>
      <c r="P186" s="18">
        <v>61071</v>
      </c>
      <c r="Q186" s="16" t="s">
        <v>69</v>
      </c>
      <c r="R186" s="16" t="s">
        <v>35</v>
      </c>
      <c r="S186" s="16">
        <v>8155356151</v>
      </c>
      <c r="T186" s="16" t="s">
        <v>71</v>
      </c>
    </row>
    <row r="187" spans="1:20" ht="13.2" hidden="1" x14ac:dyDescent="0.25">
      <c r="A187" s="32" t="s">
        <v>60</v>
      </c>
      <c r="C187" s="16" t="s">
        <v>61</v>
      </c>
      <c r="D187" s="17" t="s">
        <v>26</v>
      </c>
      <c r="E187" s="16" t="s">
        <v>6414</v>
      </c>
      <c r="F187" s="18" t="s">
        <v>6415</v>
      </c>
      <c r="G187" s="16">
        <v>1</v>
      </c>
      <c r="H187" s="19" t="s">
        <v>2295</v>
      </c>
      <c r="I187" t="str">
        <f t="shared" si="1"/>
        <v>L / Full Print</v>
      </c>
      <c r="J187" s="20" t="s">
        <v>2296</v>
      </c>
      <c r="K187" s="20" t="s">
        <v>6416</v>
      </c>
      <c r="L187" s="20" t="s">
        <v>6417</v>
      </c>
      <c r="M187" s="16"/>
      <c r="O187" s="1" t="s">
        <v>2042</v>
      </c>
      <c r="P187" s="18">
        <v>40258</v>
      </c>
      <c r="Q187" s="16" t="s">
        <v>226</v>
      </c>
      <c r="R187" s="16" t="s">
        <v>35</v>
      </c>
      <c r="S187" s="16">
        <v>5026458333</v>
      </c>
      <c r="T187" s="16" t="s">
        <v>227</v>
      </c>
    </row>
    <row r="188" spans="1:20" ht="13.2" hidden="1" x14ac:dyDescent="0.25">
      <c r="A188" s="29" t="s">
        <v>622</v>
      </c>
      <c r="C188" s="16" t="s">
        <v>25</v>
      </c>
      <c r="D188" s="17" t="s">
        <v>26</v>
      </c>
      <c r="E188" s="16" t="s">
        <v>6418</v>
      </c>
      <c r="F188" s="18" t="s">
        <v>6419</v>
      </c>
      <c r="G188" s="16">
        <v>1</v>
      </c>
      <c r="H188" s="19" t="s">
        <v>6420</v>
      </c>
      <c r="I188" t="str">
        <f t="shared" si="1"/>
        <v>AOP UNISEX HOODIE / XL / All Print</v>
      </c>
      <c r="J188" s="20" t="s">
        <v>6421</v>
      </c>
      <c r="K188" s="20" t="s">
        <v>6422</v>
      </c>
      <c r="L188" s="20" t="s">
        <v>6423</v>
      </c>
      <c r="M188" s="16"/>
      <c r="O188" s="1" t="s">
        <v>6424</v>
      </c>
      <c r="P188" s="18">
        <v>53151</v>
      </c>
      <c r="Q188" s="16" t="s">
        <v>1115</v>
      </c>
      <c r="R188" s="16" t="s">
        <v>35</v>
      </c>
      <c r="S188" s="16">
        <v>14144051767</v>
      </c>
      <c r="T188" s="16" t="s">
        <v>1116</v>
      </c>
    </row>
    <row r="189" spans="1:20" ht="13.2" hidden="1" x14ac:dyDescent="0.25">
      <c r="A189" s="32" t="s">
        <v>60</v>
      </c>
      <c r="C189" s="16" t="s">
        <v>25</v>
      </c>
      <c r="D189" s="17" t="s">
        <v>26</v>
      </c>
      <c r="E189" s="16" t="s">
        <v>6425</v>
      </c>
      <c r="F189" s="18" t="s">
        <v>6426</v>
      </c>
      <c r="G189" s="16">
        <v>1</v>
      </c>
      <c r="H189" s="19" t="s">
        <v>6427</v>
      </c>
      <c r="I189" t="str">
        <f t="shared" si="1"/>
        <v>hirt 3d #301221l - L / Full Print</v>
      </c>
      <c r="J189" s="20" t="s">
        <v>6428</v>
      </c>
      <c r="K189" s="20" t="s">
        <v>6429</v>
      </c>
      <c r="L189" s="20" t="s">
        <v>6430</v>
      </c>
      <c r="M189" s="16">
        <v>305</v>
      </c>
      <c r="O189" s="1" t="s">
        <v>6431</v>
      </c>
      <c r="P189" s="18">
        <v>55117</v>
      </c>
      <c r="Q189" s="16" t="s">
        <v>963</v>
      </c>
      <c r="R189" s="16" t="s">
        <v>35</v>
      </c>
      <c r="S189" s="16">
        <v>5204371892</v>
      </c>
      <c r="T189" s="16" t="s">
        <v>964</v>
      </c>
    </row>
    <row r="190" spans="1:20" ht="13.2" hidden="1" x14ac:dyDescent="0.25">
      <c r="A190" s="28" t="s">
        <v>5607</v>
      </c>
      <c r="C190" s="16" t="s">
        <v>25</v>
      </c>
      <c r="D190" s="17" t="s">
        <v>26</v>
      </c>
      <c r="E190" s="16" t="s">
        <v>6432</v>
      </c>
      <c r="F190" s="18" t="s">
        <v>6433</v>
      </c>
      <c r="G190" s="16">
        <v>1</v>
      </c>
      <c r="H190" s="19" t="s">
        <v>6434</v>
      </c>
      <c r="I190" t="str">
        <f t="shared" si="1"/>
        <v>Shorts / 2XL / Full Print</v>
      </c>
      <c r="J190" s="20" t="s">
        <v>960</v>
      </c>
      <c r="K190" s="20" t="s">
        <v>6435</v>
      </c>
      <c r="L190" s="20" t="s">
        <v>6436</v>
      </c>
      <c r="M190" s="16"/>
      <c r="O190" s="1" t="s">
        <v>6437</v>
      </c>
      <c r="P190" s="18">
        <v>50613</v>
      </c>
      <c r="Q190" s="16" t="s">
        <v>892</v>
      </c>
      <c r="R190" s="16" t="s">
        <v>35</v>
      </c>
      <c r="S190" s="16">
        <v>3194045668</v>
      </c>
      <c r="T190" s="16" t="s">
        <v>893</v>
      </c>
    </row>
    <row r="191" spans="1:20" ht="13.2" x14ac:dyDescent="0.25">
      <c r="A191" s="29" t="s">
        <v>201</v>
      </c>
      <c r="C191" s="16" t="s">
        <v>25</v>
      </c>
      <c r="D191" s="17" t="s">
        <v>26</v>
      </c>
      <c r="E191" s="16" t="s">
        <v>6438</v>
      </c>
      <c r="F191" s="18" t="s">
        <v>6439</v>
      </c>
      <c r="G191" s="16">
        <v>1</v>
      </c>
      <c r="H191" s="19" t="s">
        <v>6440</v>
      </c>
      <c r="I191" t="str">
        <f t="shared" si="1"/>
        <v>L / Full Print</v>
      </c>
      <c r="J191" s="20" t="s">
        <v>6441</v>
      </c>
      <c r="K191" s="20" t="s">
        <v>6442</v>
      </c>
      <c r="L191" s="20" t="s">
        <v>6443</v>
      </c>
      <c r="M191" s="16"/>
      <c r="O191" s="1" t="s">
        <v>6444</v>
      </c>
      <c r="P191" s="18">
        <v>28160</v>
      </c>
      <c r="Q191" s="16" t="s">
        <v>1374</v>
      </c>
      <c r="R191" s="16" t="s">
        <v>35</v>
      </c>
      <c r="S191" s="16">
        <v>8282896795</v>
      </c>
      <c r="T191" s="16" t="s">
        <v>1375</v>
      </c>
    </row>
    <row r="192" spans="1:20" ht="13.2" x14ac:dyDescent="0.25">
      <c r="A192" s="29" t="s">
        <v>201</v>
      </c>
      <c r="C192" s="16" t="s">
        <v>25</v>
      </c>
      <c r="D192" s="17" t="s">
        <v>26</v>
      </c>
      <c r="E192" s="16" t="s">
        <v>6438</v>
      </c>
      <c r="F192" s="18" t="s">
        <v>6439</v>
      </c>
      <c r="G192" s="16">
        <v>3</v>
      </c>
      <c r="H192" s="19" t="s">
        <v>6445</v>
      </c>
      <c r="I192" t="str">
        <f t="shared" si="1"/>
        <v>3XL / Full Print</v>
      </c>
      <c r="J192" s="20" t="s">
        <v>6446</v>
      </c>
      <c r="K192" s="20" t="s">
        <v>6442</v>
      </c>
      <c r="L192" s="20" t="s">
        <v>6443</v>
      </c>
      <c r="M192" s="16"/>
      <c r="O192" s="1" t="s">
        <v>6444</v>
      </c>
      <c r="P192" s="18">
        <v>28160</v>
      </c>
      <c r="Q192" s="16" t="s">
        <v>1374</v>
      </c>
      <c r="R192" s="16" t="s">
        <v>35</v>
      </c>
      <c r="S192" s="16">
        <v>8282896795</v>
      </c>
      <c r="T192" s="16" t="s">
        <v>1375</v>
      </c>
    </row>
    <row r="193" spans="1:27" ht="13.2" hidden="1" x14ac:dyDescent="0.25">
      <c r="A193" s="15" t="s">
        <v>24</v>
      </c>
      <c r="C193" s="16" t="s">
        <v>61</v>
      </c>
      <c r="D193" s="17" t="s">
        <v>26</v>
      </c>
      <c r="E193" s="16" t="s">
        <v>6447</v>
      </c>
      <c r="F193" s="18" t="s">
        <v>6448</v>
      </c>
      <c r="G193" s="16">
        <v>1</v>
      </c>
      <c r="H193" s="19" t="s">
        <v>6449</v>
      </c>
      <c r="I193" t="str">
        <f t="shared" si="1"/>
        <v>XL / Full Print</v>
      </c>
      <c r="J193" s="20" t="s">
        <v>6450</v>
      </c>
      <c r="K193" s="20" t="s">
        <v>6451</v>
      </c>
      <c r="L193" s="20" t="s">
        <v>6452</v>
      </c>
      <c r="M193" s="16"/>
      <c r="O193" s="1" t="s">
        <v>6453</v>
      </c>
      <c r="P193" s="18">
        <v>42431</v>
      </c>
      <c r="Q193" s="16" t="s">
        <v>226</v>
      </c>
      <c r="R193" s="16" t="s">
        <v>35</v>
      </c>
      <c r="S193" s="16">
        <v>12706192234</v>
      </c>
      <c r="T193" s="16" t="s">
        <v>227</v>
      </c>
    </row>
    <row r="194" spans="1:27" ht="13.2" hidden="1" x14ac:dyDescent="0.25">
      <c r="A194" s="15" t="s">
        <v>110</v>
      </c>
      <c r="C194" s="16" t="s">
        <v>61</v>
      </c>
      <c r="D194" s="17" t="s">
        <v>26</v>
      </c>
      <c r="E194" s="16" t="s">
        <v>6454</v>
      </c>
      <c r="F194" s="18" t="s">
        <v>6455</v>
      </c>
      <c r="G194" s="16">
        <v>1</v>
      </c>
      <c r="H194" s="19" t="s">
        <v>6456</v>
      </c>
      <c r="I194" t="str">
        <f t="shared" si="1"/>
        <v>Fleece Hoodie / L / Grey</v>
      </c>
      <c r="J194" s="20" t="s">
        <v>4483</v>
      </c>
      <c r="K194" s="20" t="s">
        <v>6457</v>
      </c>
      <c r="L194" s="20" t="s">
        <v>6458</v>
      </c>
      <c r="M194" s="16"/>
      <c r="O194" s="1" t="s">
        <v>6459</v>
      </c>
      <c r="P194" s="18">
        <v>60415</v>
      </c>
      <c r="Q194" s="16" t="s">
        <v>69</v>
      </c>
      <c r="R194" s="16" t="s">
        <v>35</v>
      </c>
      <c r="S194" s="16">
        <v>7082184070</v>
      </c>
      <c r="T194" s="16" t="s">
        <v>71</v>
      </c>
    </row>
    <row r="195" spans="1:27" ht="13.2" hidden="1" x14ac:dyDescent="0.25">
      <c r="A195" s="15" t="s">
        <v>24</v>
      </c>
      <c r="C195" s="16" t="s">
        <v>25</v>
      </c>
      <c r="D195" s="17" t="s">
        <v>26</v>
      </c>
      <c r="E195" s="16" t="s">
        <v>6460</v>
      </c>
      <c r="F195" s="18" t="s">
        <v>6461</v>
      </c>
      <c r="G195" s="16">
        <v>1</v>
      </c>
      <c r="H195" s="19" t="s">
        <v>6462</v>
      </c>
      <c r="I195" t="str">
        <f t="shared" si="1"/>
        <v>hirt 3D #v - XL / Full Print</v>
      </c>
      <c r="J195" s="20" t="s">
        <v>6463</v>
      </c>
      <c r="K195" s="20" t="s">
        <v>6464</v>
      </c>
      <c r="L195" s="20" t="s">
        <v>6465</v>
      </c>
      <c r="M195" s="16"/>
      <c r="O195" s="1" t="s">
        <v>2972</v>
      </c>
      <c r="P195" s="18">
        <v>80807</v>
      </c>
      <c r="Q195" s="16" t="s">
        <v>430</v>
      </c>
      <c r="R195" s="16" t="s">
        <v>35</v>
      </c>
      <c r="S195" s="16">
        <v>7193422082</v>
      </c>
      <c r="T195" s="16" t="s">
        <v>432</v>
      </c>
    </row>
    <row r="196" spans="1:27" ht="13.2" hidden="1" x14ac:dyDescent="0.25">
      <c r="A196" s="32" t="s">
        <v>309</v>
      </c>
      <c r="C196" s="16" t="s">
        <v>25</v>
      </c>
      <c r="D196" s="17" t="s">
        <v>26</v>
      </c>
      <c r="E196" s="16" t="s">
        <v>6460</v>
      </c>
      <c r="F196" s="18" t="s">
        <v>6461</v>
      </c>
      <c r="G196" s="16">
        <v>1</v>
      </c>
      <c r="H196" s="19" t="s">
        <v>6466</v>
      </c>
      <c r="I196" t="str">
        <f t="shared" si="1"/>
        <v>hirt 3D - XL / Full Print</v>
      </c>
      <c r="J196" s="20" t="s">
        <v>6467</v>
      </c>
      <c r="K196" s="20" t="s">
        <v>6464</v>
      </c>
      <c r="L196" s="20" t="s">
        <v>6465</v>
      </c>
      <c r="M196" s="16"/>
      <c r="O196" s="1" t="s">
        <v>2972</v>
      </c>
      <c r="P196" s="18">
        <v>80807</v>
      </c>
      <c r="Q196" s="16" t="s">
        <v>430</v>
      </c>
      <c r="R196" s="16" t="s">
        <v>35</v>
      </c>
      <c r="S196" s="16">
        <v>7193422082</v>
      </c>
      <c r="T196" s="16" t="s">
        <v>432</v>
      </c>
    </row>
    <row r="197" spans="1:27" ht="13.2" hidden="1" x14ac:dyDescent="0.25">
      <c r="A197" s="28" t="s">
        <v>5607</v>
      </c>
      <c r="C197" s="16" t="s">
        <v>25</v>
      </c>
      <c r="D197" s="17" t="s">
        <v>26</v>
      </c>
      <c r="E197" s="16" t="s">
        <v>6468</v>
      </c>
      <c r="F197" s="18" t="s">
        <v>6469</v>
      </c>
      <c r="G197" s="16">
        <v>1</v>
      </c>
      <c r="H197" s="19" t="s">
        <v>6470</v>
      </c>
      <c r="I197" t="str">
        <f t="shared" si="1"/>
        <v>Shorts / M / Full Print</v>
      </c>
      <c r="J197" s="20" t="s">
        <v>3163</v>
      </c>
      <c r="K197" s="20" t="s">
        <v>6471</v>
      </c>
      <c r="L197" s="20" t="s">
        <v>6472</v>
      </c>
      <c r="M197" s="16"/>
      <c r="O197" s="1" t="s">
        <v>1382</v>
      </c>
      <c r="P197" s="18">
        <v>28304</v>
      </c>
      <c r="Q197" s="16" t="s">
        <v>1374</v>
      </c>
      <c r="R197" s="16" t="s">
        <v>35</v>
      </c>
      <c r="S197" s="16">
        <v>9109205662</v>
      </c>
      <c r="T197" s="16" t="s">
        <v>1375</v>
      </c>
    </row>
    <row r="198" spans="1:27" ht="13.2" hidden="1" x14ac:dyDescent="0.25">
      <c r="A198" s="28" t="s">
        <v>5607</v>
      </c>
      <c r="C198" s="16" t="s">
        <v>25</v>
      </c>
      <c r="D198" s="17" t="s">
        <v>26</v>
      </c>
      <c r="E198" s="16" t="s">
        <v>6468</v>
      </c>
      <c r="F198" s="18" t="s">
        <v>6469</v>
      </c>
      <c r="G198" s="16">
        <v>1</v>
      </c>
      <c r="H198" s="19" t="s">
        <v>6473</v>
      </c>
      <c r="I198" t="str">
        <f t="shared" si="1"/>
        <v>Shorts / S / Full Print</v>
      </c>
      <c r="J198" s="20" t="s">
        <v>2647</v>
      </c>
      <c r="K198" s="20" t="s">
        <v>6471</v>
      </c>
      <c r="L198" s="20" t="s">
        <v>6472</v>
      </c>
      <c r="M198" s="16"/>
      <c r="O198" s="1" t="s">
        <v>1382</v>
      </c>
      <c r="P198" s="18">
        <v>28304</v>
      </c>
      <c r="Q198" s="16" t="s">
        <v>1374</v>
      </c>
      <c r="R198" s="16" t="s">
        <v>35</v>
      </c>
      <c r="S198" s="16">
        <v>9109205662</v>
      </c>
      <c r="T198" s="16" t="s">
        <v>1375</v>
      </c>
    </row>
    <row r="199" spans="1:27" ht="13.2" hidden="1" x14ac:dyDescent="0.25">
      <c r="A199" s="21" t="s">
        <v>5623</v>
      </c>
      <c r="C199" s="16" t="s">
        <v>25</v>
      </c>
      <c r="D199" s="17" t="s">
        <v>26</v>
      </c>
      <c r="E199" s="16" t="s">
        <v>6474</v>
      </c>
      <c r="F199" s="18" t="s">
        <v>6475</v>
      </c>
      <c r="G199" s="16">
        <v>1</v>
      </c>
      <c r="H199" s="19" t="s">
        <v>6476</v>
      </c>
      <c r="I199" t="str">
        <f t="shared" si="1"/>
        <v>hirt #HD - 3XL / All Print</v>
      </c>
      <c r="J199" s="20" t="s">
        <v>6477</v>
      </c>
      <c r="K199" s="20" t="s">
        <v>6478</v>
      </c>
      <c r="L199" s="20" t="s">
        <v>6479</v>
      </c>
      <c r="M199" s="16" t="s">
        <v>6480</v>
      </c>
      <c r="O199" s="1" t="s">
        <v>6481</v>
      </c>
      <c r="P199" s="18">
        <v>23234</v>
      </c>
      <c r="Q199" s="16" t="s">
        <v>169</v>
      </c>
      <c r="R199" s="16" t="s">
        <v>35</v>
      </c>
      <c r="S199" s="16">
        <v>3215573313</v>
      </c>
      <c r="T199" s="16" t="s">
        <v>170</v>
      </c>
    </row>
    <row r="200" spans="1:27" ht="13.2" hidden="1" x14ac:dyDescent="0.25">
      <c r="A200" s="21" t="s">
        <v>5623</v>
      </c>
      <c r="C200" s="16" t="s">
        <v>25</v>
      </c>
      <c r="D200" s="17" t="s">
        <v>26</v>
      </c>
      <c r="E200" s="16" t="s">
        <v>6474</v>
      </c>
      <c r="F200" s="18" t="s">
        <v>6475</v>
      </c>
      <c r="G200" s="16">
        <v>1</v>
      </c>
      <c r="H200" s="19" t="s">
        <v>6482</v>
      </c>
      <c r="I200" t="str">
        <f t="shared" si="1"/>
        <v>hirt #HD - XL / All Print</v>
      </c>
      <c r="J200" s="20" t="s">
        <v>6483</v>
      </c>
      <c r="K200" s="20" t="s">
        <v>6478</v>
      </c>
      <c r="L200" s="20" t="s">
        <v>6479</v>
      </c>
      <c r="M200" s="16" t="s">
        <v>6480</v>
      </c>
      <c r="O200" s="1" t="s">
        <v>6481</v>
      </c>
      <c r="P200" s="18">
        <v>23234</v>
      </c>
      <c r="Q200" s="16" t="s">
        <v>169</v>
      </c>
      <c r="R200" s="16" t="s">
        <v>35</v>
      </c>
      <c r="S200" s="16">
        <v>3215573313</v>
      </c>
      <c r="T200" s="16" t="s">
        <v>170</v>
      </c>
    </row>
    <row r="201" spans="1:27" ht="13.2" hidden="1" x14ac:dyDescent="0.25">
      <c r="A201" s="55"/>
      <c r="B201" s="56"/>
      <c r="C201" s="57"/>
      <c r="D201" s="57"/>
      <c r="E201" s="57"/>
      <c r="F201" s="58"/>
      <c r="G201" s="57"/>
      <c r="H201" s="59"/>
      <c r="I201" s="60"/>
      <c r="J201" s="60"/>
      <c r="K201" s="60"/>
      <c r="L201" s="57"/>
      <c r="M201" s="56"/>
      <c r="N201" s="61"/>
      <c r="O201" s="58"/>
      <c r="P201" s="57"/>
      <c r="Q201" s="57"/>
      <c r="R201" s="57"/>
      <c r="S201" s="57"/>
      <c r="T201" s="56"/>
      <c r="U201" s="56"/>
      <c r="V201" s="56"/>
      <c r="W201" s="56"/>
      <c r="X201" s="56"/>
      <c r="Y201" s="56"/>
      <c r="Z201" s="56"/>
      <c r="AA201" s="56"/>
    </row>
    <row r="202" spans="1:27" ht="13.2" hidden="1" x14ac:dyDescent="0.25">
      <c r="A202" s="9"/>
      <c r="C202" s="16"/>
      <c r="D202" s="16"/>
      <c r="E202" s="16"/>
      <c r="F202" s="18"/>
      <c r="G202" s="16"/>
      <c r="H202" s="19"/>
      <c r="I202" s="20"/>
      <c r="J202" s="20"/>
      <c r="K202" s="20"/>
      <c r="L202" s="16"/>
      <c r="N202" s="1"/>
      <c r="O202" s="18"/>
      <c r="P202" s="16"/>
      <c r="Q202" s="16"/>
      <c r="R202" s="16"/>
      <c r="S202" s="16"/>
    </row>
    <row r="203" spans="1:27" ht="13.2" hidden="1" x14ac:dyDescent="0.25">
      <c r="A203" s="9"/>
      <c r="C203" s="16"/>
      <c r="D203" s="16"/>
      <c r="E203" s="16"/>
      <c r="F203" s="18"/>
      <c r="G203" s="16"/>
      <c r="H203" s="19"/>
      <c r="I203" s="20"/>
      <c r="J203" s="20"/>
      <c r="K203" s="20"/>
      <c r="L203" s="16"/>
      <c r="N203" s="1"/>
      <c r="O203" s="18"/>
      <c r="P203" s="16"/>
      <c r="Q203" s="16"/>
      <c r="R203" s="16"/>
      <c r="S203" s="16"/>
    </row>
    <row r="204" spans="1:27" ht="13.2" hidden="1" x14ac:dyDescent="0.25">
      <c r="A204" s="9"/>
      <c r="B204" s="62">
        <v>44607</v>
      </c>
      <c r="C204" s="16"/>
      <c r="D204" s="16"/>
      <c r="E204" s="16"/>
      <c r="F204" s="18"/>
      <c r="G204" s="16"/>
      <c r="H204" s="19"/>
      <c r="I204" s="20"/>
      <c r="J204" s="20"/>
      <c r="K204" s="20"/>
      <c r="L204" s="16"/>
      <c r="N204" s="1"/>
      <c r="O204" s="18"/>
      <c r="P204" s="16"/>
      <c r="Q204" s="16"/>
      <c r="R204" s="16"/>
      <c r="S204" s="16"/>
    </row>
    <row r="205" spans="1:27" ht="13.2" hidden="1" x14ac:dyDescent="0.25">
      <c r="A205" s="29" t="s">
        <v>86</v>
      </c>
      <c r="C205" s="16" t="s">
        <v>61</v>
      </c>
      <c r="D205" s="17" t="s">
        <v>26</v>
      </c>
      <c r="E205" s="16" t="s">
        <v>6484</v>
      </c>
      <c r="F205" s="18" t="s">
        <v>5492</v>
      </c>
      <c r="G205" s="16">
        <v>2</v>
      </c>
      <c r="H205" s="19" t="s">
        <v>6485</v>
      </c>
      <c r="I205" t="str">
        <f t="shared" ref="I205:I259" si="2">RIGHT(H205,LEN(H205) - (FIND("-",H205) + 1))</f>
        <v>2XL / Full Print</v>
      </c>
      <c r="J205" s="20" t="s">
        <v>97</v>
      </c>
      <c r="K205" s="20" t="s">
        <v>5494</v>
      </c>
      <c r="L205" s="20" t="s">
        <v>5495</v>
      </c>
      <c r="M205" s="16"/>
      <c r="O205" s="1" t="s">
        <v>5496</v>
      </c>
      <c r="P205" s="18">
        <v>96349</v>
      </c>
      <c r="Q205" s="16" t="s">
        <v>5497</v>
      </c>
      <c r="R205" s="16" t="s">
        <v>35</v>
      </c>
      <c r="S205" s="16">
        <v>3027250637</v>
      </c>
      <c r="T205" s="16" t="s">
        <v>5498</v>
      </c>
    </row>
    <row r="206" spans="1:27" ht="13.2" hidden="1" x14ac:dyDescent="0.25">
      <c r="A206" s="54"/>
      <c r="B206" s="3"/>
      <c r="C206" s="23" t="s">
        <v>25</v>
      </c>
      <c r="D206" s="23" t="s">
        <v>5</v>
      </c>
      <c r="E206" s="23" t="s">
        <v>6486</v>
      </c>
      <c r="F206" s="24" t="s">
        <v>6487</v>
      </c>
      <c r="G206" s="23">
        <v>1</v>
      </c>
      <c r="H206" s="25" t="s">
        <v>5313</v>
      </c>
      <c r="I206" s="3" t="str">
        <f t="shared" si="2"/>
        <v>All print / 32 inches</v>
      </c>
      <c r="J206" s="74">
        <v>1000000000000000</v>
      </c>
      <c r="K206" s="26" t="s">
        <v>6488</v>
      </c>
      <c r="L206" s="26" t="s">
        <v>6489</v>
      </c>
      <c r="M206" s="23"/>
      <c r="N206" s="3"/>
      <c r="O206" s="27" t="s">
        <v>6490</v>
      </c>
      <c r="P206" s="24">
        <v>55016</v>
      </c>
      <c r="Q206" s="23" t="s">
        <v>963</v>
      </c>
      <c r="R206" s="23" t="s">
        <v>35</v>
      </c>
      <c r="S206" s="23">
        <v>3162088858</v>
      </c>
      <c r="T206" s="23" t="s">
        <v>964</v>
      </c>
      <c r="U206" s="3"/>
      <c r="V206" s="3"/>
      <c r="W206" s="3"/>
      <c r="X206" s="3"/>
      <c r="Y206" s="3"/>
      <c r="Z206" s="3"/>
      <c r="AA206" s="3"/>
    </row>
    <row r="207" spans="1:27" ht="13.2" hidden="1" x14ac:dyDescent="0.25">
      <c r="A207" s="32" t="s">
        <v>60</v>
      </c>
      <c r="C207" s="16" t="s">
        <v>25</v>
      </c>
      <c r="D207" s="17" t="s">
        <v>26</v>
      </c>
      <c r="E207" s="16" t="s">
        <v>6491</v>
      </c>
      <c r="F207" s="18" t="s">
        <v>6492</v>
      </c>
      <c r="G207" s="16">
        <v>1</v>
      </c>
      <c r="H207" s="19" t="s">
        <v>6493</v>
      </c>
      <c r="I207" t="str">
        <f t="shared" si="2"/>
        <v>hirt - hoodie 3D #l - UNISEX T-SHIRT 3D / 2XL / All print</v>
      </c>
      <c r="J207" s="20" t="s">
        <v>927</v>
      </c>
      <c r="K207" s="20" t="s">
        <v>6494</v>
      </c>
      <c r="L207" s="20" t="s">
        <v>6495</v>
      </c>
      <c r="M207" s="16"/>
      <c r="O207" s="1" t="s">
        <v>777</v>
      </c>
      <c r="P207" s="18">
        <v>44102</v>
      </c>
      <c r="Q207" s="16" t="s">
        <v>105</v>
      </c>
      <c r="R207" s="16" t="s">
        <v>35</v>
      </c>
      <c r="S207" s="16">
        <v>2165774683</v>
      </c>
      <c r="T207" s="16" t="s">
        <v>107</v>
      </c>
    </row>
    <row r="208" spans="1:27" ht="13.2" hidden="1" x14ac:dyDescent="0.25">
      <c r="A208" s="21" t="s">
        <v>5623</v>
      </c>
      <c r="C208" s="16" t="s">
        <v>25</v>
      </c>
      <c r="D208" s="17" t="s">
        <v>26</v>
      </c>
      <c r="E208" s="16" t="s">
        <v>6496</v>
      </c>
      <c r="F208" s="18" t="s">
        <v>6497</v>
      </c>
      <c r="G208" s="16">
        <v>1</v>
      </c>
      <c r="H208" s="19" t="s">
        <v>215</v>
      </c>
      <c r="I208" t="str">
        <f t="shared" si="2"/>
        <v>AOP Unisex Raglan Hoodie / S / All print</v>
      </c>
      <c r="J208" s="20" t="s">
        <v>42</v>
      </c>
      <c r="K208" s="20" t="s">
        <v>6498</v>
      </c>
      <c r="L208" s="20" t="s">
        <v>6499</v>
      </c>
      <c r="M208" s="16" t="s">
        <v>6500</v>
      </c>
      <c r="O208" s="1" t="s">
        <v>6501</v>
      </c>
      <c r="P208" s="18">
        <v>28078</v>
      </c>
      <c r="Q208" s="16" t="s">
        <v>1374</v>
      </c>
      <c r="R208" s="16" t="s">
        <v>35</v>
      </c>
      <c r="S208" s="16">
        <v>7048802706</v>
      </c>
      <c r="T208" s="16" t="s">
        <v>1375</v>
      </c>
    </row>
    <row r="209" spans="1:20" ht="13.2" hidden="1" x14ac:dyDescent="0.25">
      <c r="A209" s="28" t="s">
        <v>5607</v>
      </c>
      <c r="C209" s="16" t="s">
        <v>25</v>
      </c>
      <c r="D209" s="17" t="s">
        <v>26</v>
      </c>
      <c r="E209" s="16" t="s">
        <v>6502</v>
      </c>
      <c r="F209" s="18" t="s">
        <v>6503</v>
      </c>
      <c r="G209" s="16">
        <v>1</v>
      </c>
      <c r="H209" s="19" t="s">
        <v>6504</v>
      </c>
      <c r="I209" t="str">
        <f t="shared" si="2"/>
        <v>XL / Full Print</v>
      </c>
      <c r="J209" s="20" t="s">
        <v>6505</v>
      </c>
      <c r="K209" s="20" t="s">
        <v>6506</v>
      </c>
      <c r="L209" s="20" t="s">
        <v>6507</v>
      </c>
      <c r="M209" s="16"/>
      <c r="O209" s="1" t="s">
        <v>6508</v>
      </c>
      <c r="P209" s="18">
        <v>75762</v>
      </c>
      <c r="Q209" s="16" t="s">
        <v>151</v>
      </c>
      <c r="R209" s="16" t="s">
        <v>35</v>
      </c>
      <c r="S209" s="16">
        <v>9096331129</v>
      </c>
      <c r="T209" s="16" t="s">
        <v>152</v>
      </c>
    </row>
    <row r="210" spans="1:20" ht="13.2" hidden="1" x14ac:dyDescent="0.25">
      <c r="A210" s="28" t="s">
        <v>5607</v>
      </c>
      <c r="C210" s="16" t="s">
        <v>25</v>
      </c>
      <c r="D210" s="17" t="s">
        <v>26</v>
      </c>
      <c r="E210" s="16" t="s">
        <v>6509</v>
      </c>
      <c r="F210" s="18" t="s">
        <v>6510</v>
      </c>
      <c r="G210" s="16">
        <v>1</v>
      </c>
      <c r="H210" s="19" t="s">
        <v>6511</v>
      </c>
      <c r="I210" t="str">
        <f t="shared" si="2"/>
        <v>HOODIE RAGLAN SLEEVE / L / All Print</v>
      </c>
      <c r="J210" s="20" t="s">
        <v>6512</v>
      </c>
      <c r="K210" s="20" t="s">
        <v>6513</v>
      </c>
      <c r="L210" s="20" t="s">
        <v>6514</v>
      </c>
      <c r="M210" s="16"/>
      <c r="O210" s="1" t="s">
        <v>6515</v>
      </c>
      <c r="P210" s="18">
        <v>80634</v>
      </c>
      <c r="Q210" s="16" t="s">
        <v>430</v>
      </c>
      <c r="R210" s="16" t="s">
        <v>35</v>
      </c>
      <c r="S210" s="16">
        <v>3035146129</v>
      </c>
      <c r="T210" s="16" t="s">
        <v>432</v>
      </c>
    </row>
    <row r="211" spans="1:20" ht="13.2" hidden="1" x14ac:dyDescent="0.25">
      <c r="A211" s="32" t="s">
        <v>60</v>
      </c>
      <c r="C211" s="16" t="s">
        <v>25</v>
      </c>
      <c r="D211" s="17" t="s">
        <v>26</v>
      </c>
      <c r="E211" s="16" t="s">
        <v>6516</v>
      </c>
      <c r="F211" s="18" t="s">
        <v>6517</v>
      </c>
      <c r="G211" s="16">
        <v>1</v>
      </c>
      <c r="H211" s="19" t="s">
        <v>6518</v>
      </c>
      <c r="I211" t="str">
        <f t="shared" si="2"/>
        <v>AOP Unisex Raglan Hoodie / XL / All print</v>
      </c>
      <c r="J211" s="20" t="s">
        <v>6519</v>
      </c>
      <c r="K211" s="20" t="s">
        <v>6520</v>
      </c>
      <c r="L211" s="20" t="s">
        <v>6521</v>
      </c>
      <c r="M211" s="16"/>
      <c r="O211" s="1" t="s">
        <v>6522</v>
      </c>
      <c r="P211" s="18">
        <v>56260</v>
      </c>
      <c r="Q211" s="16" t="s">
        <v>963</v>
      </c>
      <c r="R211" s="16" t="s">
        <v>35</v>
      </c>
      <c r="S211" s="16">
        <v>13202965354</v>
      </c>
      <c r="T211" s="16" t="s">
        <v>964</v>
      </c>
    </row>
    <row r="212" spans="1:20" ht="13.2" hidden="1" x14ac:dyDescent="0.25">
      <c r="A212" s="67" t="s">
        <v>24</v>
      </c>
      <c r="C212" s="16" t="s">
        <v>191</v>
      </c>
      <c r="D212" s="17" t="s">
        <v>26</v>
      </c>
      <c r="E212" s="16" t="s">
        <v>6523</v>
      </c>
      <c r="F212" s="18" t="s">
        <v>6524</v>
      </c>
      <c r="G212" s="16">
        <v>1</v>
      </c>
      <c r="H212" s="19" t="s">
        <v>6525</v>
      </c>
      <c r="I212" t="str">
        <f t="shared" si="2"/>
        <v>24X36in</v>
      </c>
      <c r="J212" s="20" t="s">
        <v>6526</v>
      </c>
      <c r="K212" s="20" t="s">
        <v>6527</v>
      </c>
      <c r="L212" s="20" t="s">
        <v>6528</v>
      </c>
      <c r="M212" s="16"/>
      <c r="O212" s="1" t="s">
        <v>6529</v>
      </c>
      <c r="P212" s="18">
        <v>80022</v>
      </c>
      <c r="Q212" s="16" t="s">
        <v>430</v>
      </c>
      <c r="R212" s="16" t="s">
        <v>35</v>
      </c>
      <c r="S212" s="16">
        <v>13035882572</v>
      </c>
      <c r="T212" s="16" t="s">
        <v>432</v>
      </c>
    </row>
    <row r="213" spans="1:20" ht="13.2" hidden="1" x14ac:dyDescent="0.25">
      <c r="A213" s="67" t="s">
        <v>24</v>
      </c>
      <c r="C213" s="16" t="s">
        <v>25</v>
      </c>
      <c r="D213" s="17" t="s">
        <v>26</v>
      </c>
      <c r="E213" s="16" t="s">
        <v>6530</v>
      </c>
      <c r="F213" s="18" t="s">
        <v>6531</v>
      </c>
      <c r="G213" s="16">
        <v>1</v>
      </c>
      <c r="H213" s="19" t="s">
        <v>6532</v>
      </c>
      <c r="I213" t="str">
        <f t="shared" si="2"/>
        <v>4XL / Full Print</v>
      </c>
      <c r="J213" s="45">
        <v>6.67389E+17</v>
      </c>
      <c r="K213" s="20" t="s">
        <v>6533</v>
      </c>
      <c r="L213" s="20" t="s">
        <v>6534</v>
      </c>
      <c r="M213" s="16"/>
      <c r="O213" s="1" t="s">
        <v>6535</v>
      </c>
      <c r="P213" s="18">
        <v>55346</v>
      </c>
      <c r="Q213" s="16" t="s">
        <v>963</v>
      </c>
      <c r="R213" s="16" t="s">
        <v>35</v>
      </c>
      <c r="S213" s="16">
        <v>9528470077</v>
      </c>
      <c r="T213" s="16" t="s">
        <v>964</v>
      </c>
    </row>
    <row r="214" spans="1:20" ht="13.2" x14ac:dyDescent="0.25">
      <c r="A214" s="67" t="s">
        <v>2359</v>
      </c>
      <c r="C214" s="16" t="s">
        <v>4025</v>
      </c>
      <c r="D214" s="17" t="s">
        <v>26</v>
      </c>
      <c r="E214" s="16" t="s">
        <v>6536</v>
      </c>
      <c r="F214" s="18" t="s">
        <v>6537</v>
      </c>
      <c r="G214" s="16">
        <v>1</v>
      </c>
      <c r="H214" s="19" t="s">
        <v>6538</v>
      </c>
      <c r="I214" t="str">
        <f t="shared" si="2"/>
        <v>HOODIE RAGLAN SLEEVE ZIP-UP / L / All Print</v>
      </c>
      <c r="J214" s="20" t="s">
        <v>6539</v>
      </c>
      <c r="K214" s="20" t="s">
        <v>6540</v>
      </c>
      <c r="L214" s="20" t="s">
        <v>6541</v>
      </c>
      <c r="M214" s="16" t="s">
        <v>6542</v>
      </c>
      <c r="O214" s="1" t="s">
        <v>6543</v>
      </c>
      <c r="P214" s="18">
        <v>14879</v>
      </c>
      <c r="Q214" s="16" t="s">
        <v>305</v>
      </c>
      <c r="R214" s="16" t="s">
        <v>35</v>
      </c>
      <c r="S214" s="16">
        <v>6073467363</v>
      </c>
      <c r="T214" s="16" t="s">
        <v>306</v>
      </c>
    </row>
    <row r="215" spans="1:20" ht="13.2" hidden="1" x14ac:dyDescent="0.25">
      <c r="A215" s="28" t="s">
        <v>5607</v>
      </c>
      <c r="C215" s="16" t="s">
        <v>25</v>
      </c>
      <c r="D215" s="17" t="s">
        <v>3450</v>
      </c>
      <c r="E215" s="16" t="s">
        <v>6544</v>
      </c>
      <c r="F215" s="18" t="s">
        <v>3534</v>
      </c>
      <c r="G215" s="16">
        <v>1</v>
      </c>
      <c r="H215" s="19" t="s">
        <v>6545</v>
      </c>
      <c r="I215" t="str">
        <f t="shared" si="2"/>
        <v>AOP Unisex Raglan Hoodie / XL / All print</v>
      </c>
      <c r="J215" s="20" t="s">
        <v>808</v>
      </c>
      <c r="K215" s="20" t="s">
        <v>3536</v>
      </c>
      <c r="L215" s="20" t="s">
        <v>3537</v>
      </c>
      <c r="M215" s="16"/>
      <c r="O215" s="1" t="s">
        <v>3538</v>
      </c>
      <c r="P215" s="18">
        <v>16038</v>
      </c>
      <c r="Q215" s="16" t="s">
        <v>422</v>
      </c>
      <c r="R215" s="16" t="s">
        <v>35</v>
      </c>
      <c r="S215" s="16">
        <v>4784146467</v>
      </c>
      <c r="T215" s="16" t="s">
        <v>423</v>
      </c>
    </row>
    <row r="216" spans="1:20" ht="13.2" hidden="1" x14ac:dyDescent="0.25">
      <c r="A216" s="28" t="s">
        <v>5607</v>
      </c>
      <c r="C216" s="16" t="s">
        <v>61</v>
      </c>
      <c r="D216" s="17" t="s">
        <v>26</v>
      </c>
      <c r="E216" s="16" t="s">
        <v>6546</v>
      </c>
      <c r="F216" s="18" t="s">
        <v>6547</v>
      </c>
      <c r="G216" s="16">
        <v>1</v>
      </c>
      <c r="H216" s="19" t="s">
        <v>6548</v>
      </c>
      <c r="I216" t="str">
        <f t="shared" si="2"/>
        <v>5XL / Full Print</v>
      </c>
      <c r="J216" s="20" t="s">
        <v>6549</v>
      </c>
      <c r="K216" s="20" t="s">
        <v>6550</v>
      </c>
      <c r="L216" s="20" t="s">
        <v>6551</v>
      </c>
      <c r="M216" s="16"/>
      <c r="O216" s="1" t="s">
        <v>6552</v>
      </c>
      <c r="P216" s="18">
        <v>17972</v>
      </c>
      <c r="Q216" s="16" t="s">
        <v>422</v>
      </c>
      <c r="R216" s="16" t="s">
        <v>35</v>
      </c>
      <c r="S216" s="16">
        <v>5705738071</v>
      </c>
      <c r="T216" s="16" t="s">
        <v>423</v>
      </c>
    </row>
    <row r="217" spans="1:20" ht="13.2" x14ac:dyDescent="0.25">
      <c r="A217" s="21" t="s">
        <v>49</v>
      </c>
      <c r="C217" s="16" t="s">
        <v>25</v>
      </c>
      <c r="D217" s="17" t="s">
        <v>26</v>
      </c>
      <c r="E217" s="16" t="s">
        <v>6553</v>
      </c>
      <c r="F217" s="18" t="s">
        <v>6554</v>
      </c>
      <c r="G217" s="16">
        <v>1</v>
      </c>
      <c r="H217" s="19" t="s">
        <v>6555</v>
      </c>
      <c r="I217" t="str">
        <f t="shared" si="2"/>
        <v>2XL / Full Print</v>
      </c>
      <c r="J217" s="20" t="s">
        <v>6556</v>
      </c>
      <c r="K217" s="20" t="s">
        <v>6557</v>
      </c>
      <c r="L217" s="20" t="s">
        <v>6558</v>
      </c>
      <c r="M217" s="16"/>
      <c r="O217" s="1" t="s">
        <v>6559</v>
      </c>
      <c r="P217" s="18">
        <v>94070</v>
      </c>
      <c r="Q217" s="16" t="s">
        <v>546</v>
      </c>
      <c r="R217" s="16" t="s">
        <v>35</v>
      </c>
      <c r="S217" s="16">
        <v>6502019</v>
      </c>
      <c r="T217" s="16" t="s">
        <v>547</v>
      </c>
    </row>
    <row r="218" spans="1:20" ht="13.2" x14ac:dyDescent="0.25">
      <c r="A218" s="21" t="s">
        <v>49</v>
      </c>
      <c r="C218" s="16" t="s">
        <v>25</v>
      </c>
      <c r="D218" s="17" t="s">
        <v>26</v>
      </c>
      <c r="E218" s="16" t="s">
        <v>6553</v>
      </c>
      <c r="F218" s="18" t="s">
        <v>6554</v>
      </c>
      <c r="G218" s="16">
        <v>1</v>
      </c>
      <c r="H218" s="19" t="s">
        <v>6560</v>
      </c>
      <c r="I218" t="str">
        <f t="shared" si="2"/>
        <v>2XL / Full Print</v>
      </c>
      <c r="J218" s="20" t="s">
        <v>6561</v>
      </c>
      <c r="K218" s="20" t="s">
        <v>6557</v>
      </c>
      <c r="L218" s="20" t="s">
        <v>6558</v>
      </c>
      <c r="M218" s="16"/>
      <c r="O218" s="1" t="s">
        <v>6559</v>
      </c>
      <c r="P218" s="18">
        <v>94070</v>
      </c>
      <c r="Q218" s="16" t="s">
        <v>546</v>
      </c>
      <c r="R218" s="16" t="s">
        <v>35</v>
      </c>
      <c r="S218" s="16">
        <v>6502019</v>
      </c>
      <c r="T218" s="16" t="s">
        <v>547</v>
      </c>
    </row>
    <row r="219" spans="1:20" ht="13.2" x14ac:dyDescent="0.25">
      <c r="A219" s="29" t="s">
        <v>201</v>
      </c>
      <c r="C219" s="16" t="s">
        <v>25</v>
      </c>
      <c r="D219" s="17" t="s">
        <v>26</v>
      </c>
      <c r="E219" s="16" t="s">
        <v>6562</v>
      </c>
      <c r="F219" s="18" t="s">
        <v>6563</v>
      </c>
      <c r="G219" s="16">
        <v>1</v>
      </c>
      <c r="H219" s="19" t="s">
        <v>6564</v>
      </c>
      <c r="I219" t="str">
        <f t="shared" si="2"/>
        <v>3XL / Full Print</v>
      </c>
      <c r="J219" s="20" t="s">
        <v>6565</v>
      </c>
      <c r="K219" s="20" t="s">
        <v>6566</v>
      </c>
      <c r="L219" s="20" t="s">
        <v>6567</v>
      </c>
      <c r="M219" s="16"/>
      <c r="O219" s="1" t="s">
        <v>6568</v>
      </c>
      <c r="P219" s="18">
        <v>46075</v>
      </c>
      <c r="Q219" s="16" t="s">
        <v>57</v>
      </c>
      <c r="R219" s="16" t="s">
        <v>35</v>
      </c>
      <c r="S219" s="16">
        <v>3179562311</v>
      </c>
      <c r="T219" s="16" t="s">
        <v>59</v>
      </c>
    </row>
    <row r="220" spans="1:20" ht="13.2" hidden="1" x14ac:dyDescent="0.25">
      <c r="A220" s="21" t="s">
        <v>5623</v>
      </c>
      <c r="C220" s="16" t="s">
        <v>25</v>
      </c>
      <c r="D220" s="17" t="s">
        <v>26</v>
      </c>
      <c r="E220" s="16" t="s">
        <v>6569</v>
      </c>
      <c r="F220" s="18" t="s">
        <v>6570</v>
      </c>
      <c r="G220" s="16">
        <v>1</v>
      </c>
      <c r="H220" s="19" t="s">
        <v>6571</v>
      </c>
      <c r="I220" t="str">
        <f t="shared" si="2"/>
        <v>hirt 2D #HD - XL / Black</v>
      </c>
      <c r="J220" s="20" t="s">
        <v>6043</v>
      </c>
      <c r="K220" s="20" t="s">
        <v>6572</v>
      </c>
      <c r="L220" s="20" t="s">
        <v>6573</v>
      </c>
      <c r="M220" s="16"/>
      <c r="O220" s="1" t="s">
        <v>6574</v>
      </c>
      <c r="P220" s="18">
        <v>92809</v>
      </c>
      <c r="Q220" s="16" t="s">
        <v>546</v>
      </c>
      <c r="R220" s="16" t="s">
        <v>35</v>
      </c>
      <c r="S220" s="16">
        <v>7148149802</v>
      </c>
      <c r="T220" s="16" t="s">
        <v>547</v>
      </c>
    </row>
    <row r="221" spans="1:20" ht="13.2" hidden="1" x14ac:dyDescent="0.25">
      <c r="A221" s="32" t="s">
        <v>60</v>
      </c>
      <c r="C221" s="16" t="s">
        <v>25</v>
      </c>
      <c r="D221" s="17" t="s">
        <v>26</v>
      </c>
      <c r="E221" s="16" t="s">
        <v>6575</v>
      </c>
      <c r="F221" s="18" t="s">
        <v>6576</v>
      </c>
      <c r="G221" s="16">
        <v>1</v>
      </c>
      <c r="H221" s="19" t="s">
        <v>6577</v>
      </c>
      <c r="I221" t="str">
        <f t="shared" si="2"/>
        <v>HOODIE RAGLAN SLEEVE ZIP-UP / 2XL / All Print</v>
      </c>
      <c r="J221" s="20" t="s">
        <v>3582</v>
      </c>
      <c r="K221" s="20" t="s">
        <v>6578</v>
      </c>
      <c r="L221" s="20" t="s">
        <v>6579</v>
      </c>
      <c r="M221" s="16"/>
      <c r="O221" s="1" t="s">
        <v>6580</v>
      </c>
      <c r="P221" s="18">
        <v>49017</v>
      </c>
      <c r="Q221" s="16" t="s">
        <v>94</v>
      </c>
      <c r="R221" s="16" t="s">
        <v>35</v>
      </c>
      <c r="S221" s="16">
        <v>2692749557</v>
      </c>
      <c r="T221" s="16" t="s">
        <v>95</v>
      </c>
    </row>
    <row r="222" spans="1:20" ht="13.2" hidden="1" x14ac:dyDescent="0.25">
      <c r="A222" s="28" t="s">
        <v>5607</v>
      </c>
      <c r="C222" s="16" t="s">
        <v>25</v>
      </c>
      <c r="D222" s="17" t="s">
        <v>26</v>
      </c>
      <c r="E222" s="16" t="s">
        <v>6581</v>
      </c>
      <c r="F222" s="18" t="s">
        <v>6582</v>
      </c>
      <c r="G222" s="16">
        <v>1</v>
      </c>
      <c r="H222" s="19" t="s">
        <v>6583</v>
      </c>
      <c r="I222" t="str">
        <f t="shared" si="2"/>
        <v>hirt #KV - L / Full Print</v>
      </c>
      <c r="J222" s="20" t="s">
        <v>6584</v>
      </c>
      <c r="K222" s="20" t="s">
        <v>6585</v>
      </c>
      <c r="L222" s="20" t="s">
        <v>6586</v>
      </c>
      <c r="M222" s="16" t="s">
        <v>6587</v>
      </c>
      <c r="O222" s="1" t="s">
        <v>860</v>
      </c>
      <c r="P222" s="18">
        <v>90028</v>
      </c>
      <c r="Q222" s="16" t="s">
        <v>546</v>
      </c>
      <c r="R222" s="16" t="s">
        <v>35</v>
      </c>
      <c r="S222" s="16">
        <v>3237886200</v>
      </c>
      <c r="T222" s="16" t="s">
        <v>547</v>
      </c>
    </row>
    <row r="223" spans="1:20" ht="13.2" hidden="1" x14ac:dyDescent="0.25">
      <c r="A223" s="28" t="s">
        <v>5607</v>
      </c>
      <c r="C223" s="16" t="s">
        <v>25</v>
      </c>
      <c r="D223" s="17" t="s">
        <v>26</v>
      </c>
      <c r="E223" s="16" t="s">
        <v>6581</v>
      </c>
      <c r="F223" s="18" t="s">
        <v>6582</v>
      </c>
      <c r="G223" s="16">
        <v>1</v>
      </c>
      <c r="H223" s="19" t="s">
        <v>6588</v>
      </c>
      <c r="I223" t="str">
        <f t="shared" si="2"/>
        <v>hirt #KV - 3XL / Full Print</v>
      </c>
      <c r="J223" s="20" t="s">
        <v>6589</v>
      </c>
      <c r="K223" s="20" t="s">
        <v>6585</v>
      </c>
      <c r="L223" s="20" t="s">
        <v>6586</v>
      </c>
      <c r="M223" s="16" t="s">
        <v>6587</v>
      </c>
      <c r="O223" s="1" t="s">
        <v>860</v>
      </c>
      <c r="P223" s="18">
        <v>90028</v>
      </c>
      <c r="Q223" s="16" t="s">
        <v>546</v>
      </c>
      <c r="R223" s="16" t="s">
        <v>35</v>
      </c>
      <c r="S223" s="16">
        <v>3237886200</v>
      </c>
      <c r="T223" s="16" t="s">
        <v>547</v>
      </c>
    </row>
    <row r="224" spans="1:20" ht="13.2" hidden="1" x14ac:dyDescent="0.25">
      <c r="A224" s="67" t="s">
        <v>110</v>
      </c>
      <c r="C224" s="16" t="s">
        <v>61</v>
      </c>
      <c r="D224" s="17" t="s">
        <v>26</v>
      </c>
      <c r="E224" s="16" t="s">
        <v>6590</v>
      </c>
      <c r="F224" s="18" t="s">
        <v>6591</v>
      </c>
      <c r="G224" s="16">
        <v>1</v>
      </c>
      <c r="H224" s="19" t="s">
        <v>6592</v>
      </c>
      <c r="I224" t="str">
        <f t="shared" si="2"/>
        <v>Men / 11 / Black</v>
      </c>
      <c r="J224" s="20" t="s">
        <v>78</v>
      </c>
      <c r="K224" s="20" t="s">
        <v>6593</v>
      </c>
      <c r="L224" s="20" t="s">
        <v>6594</v>
      </c>
      <c r="M224" s="16"/>
      <c r="O224" s="1" t="s">
        <v>5684</v>
      </c>
      <c r="P224" s="18">
        <v>37075</v>
      </c>
      <c r="Q224" s="16" t="s">
        <v>211</v>
      </c>
      <c r="R224" s="16" t="s">
        <v>35</v>
      </c>
      <c r="S224" s="16">
        <v>7193314888</v>
      </c>
      <c r="T224" s="16" t="s">
        <v>212</v>
      </c>
    </row>
    <row r="225" spans="1:20" ht="13.2" hidden="1" x14ac:dyDescent="0.25">
      <c r="A225" s="28" t="s">
        <v>5607</v>
      </c>
      <c r="C225" s="16" t="s">
        <v>25</v>
      </c>
      <c r="D225" s="17" t="s">
        <v>26</v>
      </c>
      <c r="E225" s="16" t="s">
        <v>6595</v>
      </c>
      <c r="F225" s="18" t="s">
        <v>6596</v>
      </c>
      <c r="G225" s="16">
        <v>1</v>
      </c>
      <c r="H225" s="19" t="s">
        <v>6597</v>
      </c>
      <c r="I225" t="str">
        <f t="shared" si="2"/>
        <v>All print / 30 inches / Spare Tire Cover</v>
      </c>
      <c r="J225" s="45">
        <v>1000000000000000</v>
      </c>
      <c r="K225" s="20" t="s">
        <v>6598</v>
      </c>
      <c r="L225" s="20" t="s">
        <v>6599</v>
      </c>
      <c r="M225" s="16"/>
      <c r="O225" s="1" t="s">
        <v>6600</v>
      </c>
      <c r="P225" s="18">
        <v>35594</v>
      </c>
      <c r="Q225" s="16" t="s">
        <v>645</v>
      </c>
      <c r="R225" s="16" t="s">
        <v>35</v>
      </c>
      <c r="S225" s="16">
        <v>2057223880</v>
      </c>
      <c r="T225" s="16" t="s">
        <v>646</v>
      </c>
    </row>
    <row r="226" spans="1:20" ht="13.2" hidden="1" x14ac:dyDescent="0.25">
      <c r="A226" s="67" t="s">
        <v>24</v>
      </c>
      <c r="C226" s="16" t="s">
        <v>61</v>
      </c>
      <c r="D226" s="17" t="s">
        <v>26</v>
      </c>
      <c r="E226" s="16" t="s">
        <v>6601</v>
      </c>
      <c r="F226" s="18" t="s">
        <v>6602</v>
      </c>
      <c r="G226" s="16">
        <v>1</v>
      </c>
      <c r="H226" s="19" t="s">
        <v>6603</v>
      </c>
      <c r="I226" t="str">
        <f t="shared" si="2"/>
        <v>XL / Full Print</v>
      </c>
      <c r="J226" s="20" t="s">
        <v>6604</v>
      </c>
      <c r="K226" s="20" t="s">
        <v>6605</v>
      </c>
      <c r="L226" s="20" t="s">
        <v>6606</v>
      </c>
      <c r="M226" s="16"/>
      <c r="O226" s="1" t="s">
        <v>6607</v>
      </c>
      <c r="P226" s="18">
        <v>46118</v>
      </c>
      <c r="Q226" s="16" t="s">
        <v>57</v>
      </c>
      <c r="R226" s="16" t="s">
        <v>35</v>
      </c>
      <c r="S226" s="16">
        <v>3179319797</v>
      </c>
      <c r="T226" s="16" t="s">
        <v>59</v>
      </c>
    </row>
    <row r="227" spans="1:20" ht="13.2" hidden="1" x14ac:dyDescent="0.25">
      <c r="A227" s="28" t="s">
        <v>5607</v>
      </c>
      <c r="C227" s="16" t="s">
        <v>25</v>
      </c>
      <c r="D227" s="17" t="s">
        <v>26</v>
      </c>
      <c r="E227" s="16" t="s">
        <v>6608</v>
      </c>
      <c r="F227" s="18" t="s">
        <v>6609</v>
      </c>
      <c r="G227" s="16">
        <v>1</v>
      </c>
      <c r="H227" s="19" t="s">
        <v>6610</v>
      </c>
      <c r="I227" t="str">
        <f t="shared" si="2"/>
        <v>AOP Unisex Raglan Hoodie / M / All print</v>
      </c>
      <c r="J227" s="20" t="s">
        <v>6611</v>
      </c>
      <c r="K227" s="20" t="s">
        <v>6612</v>
      </c>
      <c r="L227" s="20" t="s">
        <v>6613</v>
      </c>
      <c r="M227" s="16">
        <v>458</v>
      </c>
      <c r="O227" s="1" t="s">
        <v>2477</v>
      </c>
      <c r="P227" s="18">
        <v>78704</v>
      </c>
      <c r="Q227" s="16" t="s">
        <v>151</v>
      </c>
      <c r="R227" s="16" t="s">
        <v>35</v>
      </c>
      <c r="S227" s="16">
        <v>5129778338</v>
      </c>
      <c r="T227" s="16" t="s">
        <v>152</v>
      </c>
    </row>
    <row r="228" spans="1:20" ht="13.2" hidden="1" x14ac:dyDescent="0.25">
      <c r="A228" s="28" t="s">
        <v>5607</v>
      </c>
      <c r="C228" s="16" t="s">
        <v>25</v>
      </c>
      <c r="D228" s="17" t="s">
        <v>26</v>
      </c>
      <c r="E228" s="16" t="s">
        <v>6608</v>
      </c>
      <c r="F228" s="18" t="s">
        <v>6609</v>
      </c>
      <c r="G228" s="16">
        <v>1</v>
      </c>
      <c r="H228" s="19" t="s">
        <v>6614</v>
      </c>
      <c r="I228" t="str">
        <f t="shared" si="2"/>
        <v>AOP Unisex Raglan Hoodie / L / All print</v>
      </c>
      <c r="J228" s="20" t="s">
        <v>6615</v>
      </c>
      <c r="K228" s="20" t="s">
        <v>6612</v>
      </c>
      <c r="L228" s="20" t="s">
        <v>6613</v>
      </c>
      <c r="M228" s="16">
        <v>458</v>
      </c>
      <c r="O228" s="1" t="s">
        <v>2477</v>
      </c>
      <c r="P228" s="18">
        <v>78704</v>
      </c>
      <c r="Q228" s="16" t="s">
        <v>151</v>
      </c>
      <c r="R228" s="16" t="s">
        <v>35</v>
      </c>
      <c r="S228" s="16">
        <v>5129778338</v>
      </c>
      <c r="T228" s="16" t="s">
        <v>152</v>
      </c>
    </row>
    <row r="229" spans="1:20" ht="13.2" hidden="1" x14ac:dyDescent="0.25">
      <c r="A229" s="28" t="s">
        <v>5607</v>
      </c>
      <c r="C229" s="16" t="s">
        <v>25</v>
      </c>
      <c r="D229" s="17" t="s">
        <v>26</v>
      </c>
      <c r="E229" s="16" t="s">
        <v>6608</v>
      </c>
      <c r="F229" s="18" t="s">
        <v>6609</v>
      </c>
      <c r="G229" s="16">
        <v>1</v>
      </c>
      <c r="H229" s="19" t="s">
        <v>6610</v>
      </c>
      <c r="I229" t="str">
        <f t="shared" si="2"/>
        <v>AOP Unisex Raglan Hoodie / M / All print</v>
      </c>
      <c r="J229" s="20" t="s">
        <v>6611</v>
      </c>
      <c r="K229" s="20" t="s">
        <v>6612</v>
      </c>
      <c r="L229" s="20" t="s">
        <v>6613</v>
      </c>
      <c r="M229" s="16">
        <v>458</v>
      </c>
      <c r="O229" s="1" t="s">
        <v>2477</v>
      </c>
      <c r="P229" s="18">
        <v>78704</v>
      </c>
      <c r="Q229" s="16" t="s">
        <v>151</v>
      </c>
      <c r="R229" s="16" t="s">
        <v>35</v>
      </c>
      <c r="S229" s="16">
        <v>5129778338</v>
      </c>
      <c r="T229" s="16" t="s">
        <v>152</v>
      </c>
    </row>
    <row r="230" spans="1:20" ht="13.2" hidden="1" x14ac:dyDescent="0.25">
      <c r="A230" s="28" t="s">
        <v>5607</v>
      </c>
      <c r="C230" s="16" t="s">
        <v>25</v>
      </c>
      <c r="D230" s="17" t="s">
        <v>26</v>
      </c>
      <c r="E230" s="16" t="s">
        <v>6608</v>
      </c>
      <c r="F230" s="18" t="s">
        <v>6609</v>
      </c>
      <c r="G230" s="16">
        <v>1</v>
      </c>
      <c r="H230" s="19" t="s">
        <v>6614</v>
      </c>
      <c r="I230" t="str">
        <f t="shared" si="2"/>
        <v>AOP Unisex Raglan Hoodie / L / All print</v>
      </c>
      <c r="J230" s="20" t="s">
        <v>6615</v>
      </c>
      <c r="K230" s="20" t="s">
        <v>6612</v>
      </c>
      <c r="L230" s="20" t="s">
        <v>6613</v>
      </c>
      <c r="M230" s="16">
        <v>458</v>
      </c>
      <c r="O230" s="1" t="s">
        <v>2477</v>
      </c>
      <c r="P230" s="18">
        <v>78704</v>
      </c>
      <c r="Q230" s="16" t="s">
        <v>151</v>
      </c>
      <c r="R230" s="16" t="s">
        <v>35</v>
      </c>
      <c r="S230" s="16">
        <v>5129778338</v>
      </c>
      <c r="T230" s="16" t="s">
        <v>152</v>
      </c>
    </row>
    <row r="231" spans="1:20" ht="13.2" hidden="1" x14ac:dyDescent="0.25">
      <c r="A231" s="28" t="s">
        <v>5607</v>
      </c>
      <c r="C231" s="16" t="s">
        <v>25</v>
      </c>
      <c r="D231" s="17" t="s">
        <v>26</v>
      </c>
      <c r="E231" s="16" t="s">
        <v>6608</v>
      </c>
      <c r="F231" s="18" t="s">
        <v>6609</v>
      </c>
      <c r="G231" s="16">
        <v>1</v>
      </c>
      <c r="H231" s="19" t="s">
        <v>6614</v>
      </c>
      <c r="I231" t="str">
        <f t="shared" si="2"/>
        <v>AOP Unisex Raglan Hoodie / L / All print</v>
      </c>
      <c r="J231" s="20" t="s">
        <v>6615</v>
      </c>
      <c r="K231" s="20" t="s">
        <v>6612</v>
      </c>
      <c r="L231" s="20" t="s">
        <v>6613</v>
      </c>
      <c r="M231" s="16">
        <v>458</v>
      </c>
      <c r="O231" s="1" t="s">
        <v>2477</v>
      </c>
      <c r="P231" s="18">
        <v>78704</v>
      </c>
      <c r="Q231" s="16" t="s">
        <v>151</v>
      </c>
      <c r="R231" s="16" t="s">
        <v>35</v>
      </c>
      <c r="S231" s="16">
        <v>5129778338</v>
      </c>
      <c r="T231" s="16" t="s">
        <v>152</v>
      </c>
    </row>
    <row r="232" spans="1:20" ht="13.2" hidden="1" x14ac:dyDescent="0.25">
      <c r="A232" s="28" t="s">
        <v>5607</v>
      </c>
      <c r="C232" s="16" t="s">
        <v>25</v>
      </c>
      <c r="D232" s="17" t="s">
        <v>26</v>
      </c>
      <c r="E232" s="16" t="s">
        <v>6608</v>
      </c>
      <c r="F232" s="18" t="s">
        <v>6609</v>
      </c>
      <c r="G232" s="16">
        <v>1</v>
      </c>
      <c r="H232" s="19" t="s">
        <v>6614</v>
      </c>
      <c r="I232" t="str">
        <f t="shared" si="2"/>
        <v>AOP Unisex Raglan Hoodie / L / All print</v>
      </c>
      <c r="J232" s="20" t="s">
        <v>6615</v>
      </c>
      <c r="K232" s="20" t="s">
        <v>6612</v>
      </c>
      <c r="L232" s="20" t="s">
        <v>6613</v>
      </c>
      <c r="M232" s="16">
        <v>458</v>
      </c>
      <c r="O232" s="1" t="s">
        <v>2477</v>
      </c>
      <c r="P232" s="18">
        <v>78704</v>
      </c>
      <c r="Q232" s="16" t="s">
        <v>151</v>
      </c>
      <c r="R232" s="16" t="s">
        <v>35</v>
      </c>
      <c r="S232" s="16">
        <v>5129778338</v>
      </c>
      <c r="T232" s="16" t="s">
        <v>152</v>
      </c>
    </row>
    <row r="233" spans="1:20" ht="13.2" hidden="1" x14ac:dyDescent="0.25">
      <c r="A233" s="32" t="s">
        <v>60</v>
      </c>
      <c r="C233" s="16" t="s">
        <v>25</v>
      </c>
      <c r="D233" s="17" t="s">
        <v>26</v>
      </c>
      <c r="E233" s="16" t="s">
        <v>6616</v>
      </c>
      <c r="F233" s="18" t="s">
        <v>6617</v>
      </c>
      <c r="G233" s="16">
        <v>1</v>
      </c>
      <c r="H233" s="19" t="s">
        <v>6618</v>
      </c>
      <c r="I233" t="str">
        <f t="shared" si="2"/>
        <v>hirt 3d #301221l - XL / Full Print</v>
      </c>
      <c r="J233" s="20" t="s">
        <v>6428</v>
      </c>
      <c r="K233" s="20" t="s">
        <v>6619</v>
      </c>
      <c r="L233" s="20" t="s">
        <v>6620</v>
      </c>
      <c r="M233" s="16"/>
      <c r="O233" s="1" t="s">
        <v>6621</v>
      </c>
      <c r="P233" s="18">
        <v>65101</v>
      </c>
      <c r="Q233" s="16" t="s">
        <v>34</v>
      </c>
      <c r="R233" s="16" t="s">
        <v>35</v>
      </c>
      <c r="S233" s="16">
        <v>15736442642</v>
      </c>
      <c r="T233" s="16" t="s">
        <v>36</v>
      </c>
    </row>
    <row r="234" spans="1:20" ht="13.2" hidden="1" x14ac:dyDescent="0.25">
      <c r="A234" s="32" t="s">
        <v>60</v>
      </c>
      <c r="C234" s="16" t="s">
        <v>25</v>
      </c>
      <c r="D234" s="17" t="s">
        <v>26</v>
      </c>
      <c r="E234" s="16" t="s">
        <v>6616</v>
      </c>
      <c r="F234" s="18" t="s">
        <v>6617</v>
      </c>
      <c r="G234" s="16">
        <v>1</v>
      </c>
      <c r="H234" s="19" t="s">
        <v>6618</v>
      </c>
      <c r="I234" t="str">
        <f t="shared" si="2"/>
        <v>hirt 3d #301221l - XL / Full Print</v>
      </c>
      <c r="J234" s="20" t="s">
        <v>6428</v>
      </c>
      <c r="K234" s="20" t="s">
        <v>6619</v>
      </c>
      <c r="L234" s="20" t="s">
        <v>6620</v>
      </c>
      <c r="M234" s="16"/>
      <c r="O234" s="1" t="s">
        <v>6621</v>
      </c>
      <c r="P234" s="18">
        <v>65101</v>
      </c>
      <c r="Q234" s="16" t="s">
        <v>34</v>
      </c>
      <c r="R234" s="16" t="s">
        <v>35</v>
      </c>
      <c r="S234" s="16">
        <v>15736442642</v>
      </c>
      <c r="T234" s="16" t="s">
        <v>36</v>
      </c>
    </row>
    <row r="235" spans="1:20" ht="13.2" hidden="1" x14ac:dyDescent="0.25">
      <c r="A235" s="32" t="s">
        <v>60</v>
      </c>
      <c r="C235" s="16" t="s">
        <v>25</v>
      </c>
      <c r="D235" s="17" t="s">
        <v>26</v>
      </c>
      <c r="E235" s="16" t="s">
        <v>6616</v>
      </c>
      <c r="F235" s="18" t="s">
        <v>6617</v>
      </c>
      <c r="G235" s="16">
        <v>1</v>
      </c>
      <c r="H235" s="19" t="s">
        <v>6622</v>
      </c>
      <c r="I235" t="str">
        <f t="shared" si="2"/>
        <v>hirt 3d #301221l - 3XL / Full Print</v>
      </c>
      <c r="J235" s="20" t="s">
        <v>6428</v>
      </c>
      <c r="K235" s="20" t="s">
        <v>6619</v>
      </c>
      <c r="L235" s="20" t="s">
        <v>6620</v>
      </c>
      <c r="M235" s="16"/>
      <c r="O235" s="1" t="s">
        <v>6621</v>
      </c>
      <c r="P235" s="18">
        <v>65101</v>
      </c>
      <c r="Q235" s="16" t="s">
        <v>34</v>
      </c>
      <c r="R235" s="16" t="s">
        <v>35</v>
      </c>
      <c r="S235" s="16">
        <v>15736442642</v>
      </c>
      <c r="T235" s="16" t="s">
        <v>36</v>
      </c>
    </row>
    <row r="236" spans="1:20" ht="13.2" hidden="1" x14ac:dyDescent="0.25">
      <c r="A236" s="32" t="s">
        <v>60</v>
      </c>
      <c r="C236" s="16" t="s">
        <v>25</v>
      </c>
      <c r="D236" s="17" t="s">
        <v>26</v>
      </c>
      <c r="E236" s="16" t="s">
        <v>6616</v>
      </c>
      <c r="F236" s="18" t="s">
        <v>6617</v>
      </c>
      <c r="G236" s="16">
        <v>1</v>
      </c>
      <c r="H236" s="19" t="s">
        <v>6623</v>
      </c>
      <c r="I236" t="str">
        <f t="shared" si="2"/>
        <v>hirt 3d #301221l - S / Full Print</v>
      </c>
      <c r="J236" s="20" t="s">
        <v>6428</v>
      </c>
      <c r="K236" s="20" t="s">
        <v>6619</v>
      </c>
      <c r="L236" s="20" t="s">
        <v>6620</v>
      </c>
      <c r="M236" s="16"/>
      <c r="O236" s="1" t="s">
        <v>6621</v>
      </c>
      <c r="P236" s="18">
        <v>65101</v>
      </c>
      <c r="Q236" s="16" t="s">
        <v>34</v>
      </c>
      <c r="R236" s="16" t="s">
        <v>35</v>
      </c>
      <c r="S236" s="16">
        <v>15736442642</v>
      </c>
      <c r="T236" s="16" t="s">
        <v>36</v>
      </c>
    </row>
    <row r="237" spans="1:20" ht="13.2" x14ac:dyDescent="0.25">
      <c r="A237" s="21" t="s">
        <v>49</v>
      </c>
      <c r="C237" s="16" t="s">
        <v>25</v>
      </c>
      <c r="D237" s="17" t="s">
        <v>26</v>
      </c>
      <c r="E237" s="16" t="s">
        <v>6624</v>
      </c>
      <c r="F237" s="18" t="s">
        <v>6625</v>
      </c>
      <c r="G237" s="16">
        <v>1</v>
      </c>
      <c r="H237" s="19" t="s">
        <v>52</v>
      </c>
      <c r="I237" t="str">
        <f t="shared" si="2"/>
        <v>HOODIE RAGLAN SLEEVE / L / All Print</v>
      </c>
      <c r="J237" s="20" t="s">
        <v>53</v>
      </c>
      <c r="K237" s="20" t="s">
        <v>6626</v>
      </c>
      <c r="L237" s="20" t="s">
        <v>6627</v>
      </c>
      <c r="M237" s="16" t="s">
        <v>6628</v>
      </c>
      <c r="O237" s="1" t="s">
        <v>6629</v>
      </c>
      <c r="P237" s="18">
        <v>23703</v>
      </c>
      <c r="Q237" s="16" t="s">
        <v>169</v>
      </c>
      <c r="R237" s="16" t="s">
        <v>35</v>
      </c>
      <c r="S237" s="16">
        <v>7575354798</v>
      </c>
      <c r="T237" s="16" t="s">
        <v>170</v>
      </c>
    </row>
    <row r="238" spans="1:20" ht="13.2" x14ac:dyDescent="0.25">
      <c r="A238" s="21" t="s">
        <v>49</v>
      </c>
      <c r="C238" s="16" t="s">
        <v>61</v>
      </c>
      <c r="D238" s="17" t="s">
        <v>26</v>
      </c>
      <c r="E238" s="16" t="s">
        <v>6630</v>
      </c>
      <c r="F238" s="18" t="s">
        <v>6625</v>
      </c>
      <c r="G238" s="16">
        <v>1</v>
      </c>
      <c r="H238" s="19" t="s">
        <v>6631</v>
      </c>
      <c r="I238" t="str">
        <f t="shared" si="2"/>
        <v>Fleece hoodie / L / All print</v>
      </c>
      <c r="J238" s="20" t="s">
        <v>6632</v>
      </c>
      <c r="K238" s="20" t="s">
        <v>6626</v>
      </c>
      <c r="L238" s="20" t="s">
        <v>6627</v>
      </c>
      <c r="M238" s="16" t="s">
        <v>6628</v>
      </c>
      <c r="O238" s="1" t="s">
        <v>6629</v>
      </c>
      <c r="P238" s="18">
        <v>23703</v>
      </c>
      <c r="Q238" s="16" t="s">
        <v>169</v>
      </c>
      <c r="R238" s="16" t="s">
        <v>35</v>
      </c>
      <c r="S238" s="16">
        <v>7575354798</v>
      </c>
      <c r="T238" s="16" t="s">
        <v>170</v>
      </c>
    </row>
    <row r="239" spans="1:20" ht="13.2" hidden="1" x14ac:dyDescent="0.25">
      <c r="A239" s="28" t="s">
        <v>5607</v>
      </c>
      <c r="C239" s="16" t="s">
        <v>25</v>
      </c>
      <c r="D239" s="17" t="s">
        <v>26</v>
      </c>
      <c r="E239" s="16" t="s">
        <v>6633</v>
      </c>
      <c r="F239" s="18" t="s">
        <v>6634</v>
      </c>
      <c r="G239" s="16">
        <v>1</v>
      </c>
      <c r="H239" s="19" t="s">
        <v>6635</v>
      </c>
      <c r="I239" t="str">
        <f t="shared" si="2"/>
        <v>AOP Unisex Raglan Hoodie / M / All print</v>
      </c>
      <c r="J239" s="20" t="s">
        <v>1386</v>
      </c>
      <c r="K239" s="20" t="s">
        <v>6636</v>
      </c>
      <c r="L239" s="20" t="s">
        <v>6637</v>
      </c>
      <c r="M239" s="16"/>
      <c r="O239" s="1" t="s">
        <v>6638</v>
      </c>
      <c r="P239" s="18">
        <v>40371</v>
      </c>
      <c r="Q239" s="16" t="s">
        <v>226</v>
      </c>
      <c r="R239" s="16" t="s">
        <v>35</v>
      </c>
      <c r="S239" s="16">
        <v>8596977053</v>
      </c>
      <c r="T239" s="16" t="s">
        <v>227</v>
      </c>
    </row>
    <row r="240" spans="1:20" ht="13.2" hidden="1" x14ac:dyDescent="0.25">
      <c r="A240" s="67" t="s">
        <v>24</v>
      </c>
      <c r="C240" s="16" t="s">
        <v>25</v>
      </c>
      <c r="D240" s="17" t="s">
        <v>26</v>
      </c>
      <c r="E240" s="16" t="s">
        <v>6639</v>
      </c>
      <c r="F240" s="18" t="s">
        <v>6640</v>
      </c>
      <c r="G240" s="16">
        <v>3</v>
      </c>
      <c r="H240" s="19" t="s">
        <v>6641</v>
      </c>
      <c r="I240" t="str">
        <f t="shared" si="2"/>
        <v>hirt 3D #v - L / Full Print</v>
      </c>
      <c r="J240" s="20" t="s">
        <v>6642</v>
      </c>
      <c r="K240" s="20" t="s">
        <v>6643</v>
      </c>
      <c r="L240" s="20" t="s">
        <v>6644</v>
      </c>
      <c r="M240" s="16"/>
      <c r="O240" s="1" t="s">
        <v>6645</v>
      </c>
      <c r="P240" s="18">
        <v>33040</v>
      </c>
      <c r="Q240" s="16" t="s">
        <v>46</v>
      </c>
      <c r="R240" s="16" t="s">
        <v>35</v>
      </c>
      <c r="S240" s="16">
        <v>2167020145</v>
      </c>
      <c r="T240" s="16" t="s">
        <v>47</v>
      </c>
    </row>
    <row r="241" spans="1:20" ht="13.2" hidden="1" x14ac:dyDescent="0.25">
      <c r="A241" s="29" t="s">
        <v>86</v>
      </c>
      <c r="C241" s="16" t="s">
        <v>25</v>
      </c>
      <c r="D241" s="17" t="s">
        <v>26</v>
      </c>
      <c r="E241" s="16" t="s">
        <v>6639</v>
      </c>
      <c r="F241" s="18" t="s">
        <v>6640</v>
      </c>
      <c r="G241" s="16">
        <v>1</v>
      </c>
      <c r="H241" s="19" t="s">
        <v>6646</v>
      </c>
      <c r="I241" t="str">
        <f t="shared" si="2"/>
        <v>We deliver for you t-shirt 3D - L / Full Print</v>
      </c>
      <c r="J241" s="20" t="s">
        <v>6647</v>
      </c>
      <c r="K241" s="20" t="s">
        <v>6643</v>
      </c>
      <c r="L241" s="20" t="s">
        <v>6644</v>
      </c>
      <c r="M241" s="16"/>
      <c r="O241" s="1" t="s">
        <v>6645</v>
      </c>
      <c r="P241" s="18">
        <v>33040</v>
      </c>
      <c r="Q241" s="16" t="s">
        <v>46</v>
      </c>
      <c r="R241" s="16" t="s">
        <v>35</v>
      </c>
      <c r="S241" s="16">
        <v>2167020145</v>
      </c>
      <c r="T241" s="16" t="s">
        <v>47</v>
      </c>
    </row>
    <row r="242" spans="1:20" ht="13.2" hidden="1" x14ac:dyDescent="0.25">
      <c r="A242" s="67" t="s">
        <v>24</v>
      </c>
      <c r="C242" s="16" t="s">
        <v>61</v>
      </c>
      <c r="D242" s="17" t="s">
        <v>26</v>
      </c>
      <c r="E242" s="16" t="s">
        <v>6639</v>
      </c>
      <c r="F242" s="18" t="s">
        <v>6640</v>
      </c>
      <c r="G242" s="16">
        <v>1</v>
      </c>
      <c r="H242" s="19" t="s">
        <v>6648</v>
      </c>
      <c r="I242" t="str">
        <f t="shared" si="2"/>
        <v>L / Full Print</v>
      </c>
      <c r="J242" s="20" t="s">
        <v>6649</v>
      </c>
      <c r="K242" s="20" t="s">
        <v>6643</v>
      </c>
      <c r="L242" s="20" t="s">
        <v>6644</v>
      </c>
      <c r="M242" s="16"/>
      <c r="O242" s="1" t="s">
        <v>6645</v>
      </c>
      <c r="P242" s="18">
        <v>33040</v>
      </c>
      <c r="Q242" s="16" t="s">
        <v>46</v>
      </c>
      <c r="R242" s="16" t="s">
        <v>35</v>
      </c>
      <c r="S242" s="16">
        <v>2167020145</v>
      </c>
      <c r="T242" s="16" t="s">
        <v>47</v>
      </c>
    </row>
    <row r="243" spans="1:20" ht="13.2" hidden="1" x14ac:dyDescent="0.25">
      <c r="A243" s="29" t="s">
        <v>86</v>
      </c>
      <c r="C243" s="16" t="s">
        <v>25</v>
      </c>
      <c r="D243" s="17" t="s">
        <v>26</v>
      </c>
      <c r="E243" s="16" t="s">
        <v>6650</v>
      </c>
      <c r="F243" s="18" t="s">
        <v>6651</v>
      </c>
      <c r="G243" s="16">
        <v>1</v>
      </c>
      <c r="H243" s="19" t="s">
        <v>4448</v>
      </c>
      <c r="I243" t="str">
        <f t="shared" si="2"/>
        <v>hirt 3d #231221h - 2XL / Full Print</v>
      </c>
      <c r="J243" s="20" t="s">
        <v>4449</v>
      </c>
      <c r="K243" s="20" t="s">
        <v>6652</v>
      </c>
      <c r="L243" s="20" t="s">
        <v>6653</v>
      </c>
      <c r="M243" s="16"/>
      <c r="O243" s="1" t="s">
        <v>4608</v>
      </c>
      <c r="P243" s="18">
        <v>54521</v>
      </c>
      <c r="Q243" s="16" t="s">
        <v>1115</v>
      </c>
      <c r="R243" s="16" t="s">
        <v>35</v>
      </c>
      <c r="S243" s="16">
        <v>7154791360</v>
      </c>
      <c r="T243" s="16" t="s">
        <v>1116</v>
      </c>
    </row>
    <row r="244" spans="1:20" ht="13.2" hidden="1" x14ac:dyDescent="0.25">
      <c r="A244" s="67" t="s">
        <v>24</v>
      </c>
      <c r="C244" s="16" t="s">
        <v>61</v>
      </c>
      <c r="D244" s="17" t="s">
        <v>26</v>
      </c>
      <c r="E244" s="16" t="s">
        <v>6654</v>
      </c>
      <c r="F244" s="18" t="s">
        <v>6655</v>
      </c>
      <c r="G244" s="16">
        <v>1</v>
      </c>
      <c r="H244" s="19" t="s">
        <v>6656</v>
      </c>
      <c r="I244" t="str">
        <f t="shared" si="2"/>
        <v>4XL / Full Print</v>
      </c>
      <c r="J244" s="20" t="s">
        <v>993</v>
      </c>
      <c r="K244" s="20" t="s">
        <v>6657</v>
      </c>
      <c r="L244" s="20" t="s">
        <v>6658</v>
      </c>
      <c r="M244" s="16"/>
      <c r="O244" s="1" t="s">
        <v>6659</v>
      </c>
      <c r="P244" s="18">
        <v>30043</v>
      </c>
      <c r="Q244" s="16" t="s">
        <v>286</v>
      </c>
      <c r="R244" s="16" t="s">
        <v>35</v>
      </c>
      <c r="S244" s="16">
        <v>6317961427</v>
      </c>
      <c r="T244" s="16" t="s">
        <v>287</v>
      </c>
    </row>
    <row r="245" spans="1:20" ht="13.2" hidden="1" x14ac:dyDescent="0.25">
      <c r="A245" s="67" t="s">
        <v>24</v>
      </c>
      <c r="C245" s="16" t="s">
        <v>25</v>
      </c>
      <c r="D245" s="17" t="s">
        <v>26</v>
      </c>
      <c r="E245" s="16" t="s">
        <v>6660</v>
      </c>
      <c r="F245" s="18" t="s">
        <v>6661</v>
      </c>
      <c r="G245" s="16">
        <v>1</v>
      </c>
      <c r="H245" s="19" t="s">
        <v>6662</v>
      </c>
      <c r="I245" t="str">
        <f t="shared" si="2"/>
        <v>HOODIE RAGLAN SLEEVE / L / All print</v>
      </c>
      <c r="J245" s="20" t="s">
        <v>6663</v>
      </c>
      <c r="K245" s="20" t="s">
        <v>6664</v>
      </c>
      <c r="L245" s="20" t="s">
        <v>6665</v>
      </c>
      <c r="M245" s="16"/>
      <c r="O245" s="1" t="s">
        <v>6666</v>
      </c>
      <c r="P245" s="18">
        <v>47331</v>
      </c>
      <c r="Q245" s="16" t="s">
        <v>57</v>
      </c>
      <c r="R245" s="16" t="s">
        <v>35</v>
      </c>
      <c r="S245" s="16">
        <v>7652655473</v>
      </c>
      <c r="T245" s="16" t="s">
        <v>59</v>
      </c>
    </row>
    <row r="246" spans="1:20" ht="13.2" hidden="1" x14ac:dyDescent="0.25">
      <c r="A246" s="29" t="s">
        <v>86</v>
      </c>
      <c r="C246" s="16" t="s">
        <v>25</v>
      </c>
      <c r="D246" s="17" t="s">
        <v>26</v>
      </c>
      <c r="E246" s="16" t="s">
        <v>6660</v>
      </c>
      <c r="F246" s="18" t="s">
        <v>6661</v>
      </c>
      <c r="G246" s="16">
        <v>1</v>
      </c>
      <c r="H246" s="19" t="s">
        <v>6667</v>
      </c>
      <c r="I246" t="str">
        <f t="shared" si="2"/>
        <v>HOODIE RAGLAN SLEEVE / L / All Print</v>
      </c>
      <c r="J246" s="20" t="s">
        <v>6668</v>
      </c>
      <c r="K246" s="20" t="s">
        <v>6664</v>
      </c>
      <c r="L246" s="20" t="s">
        <v>6665</v>
      </c>
      <c r="M246" s="16"/>
      <c r="O246" s="1" t="s">
        <v>6666</v>
      </c>
      <c r="P246" s="18">
        <v>47331</v>
      </c>
      <c r="Q246" s="16" t="s">
        <v>57</v>
      </c>
      <c r="R246" s="16" t="s">
        <v>35</v>
      </c>
      <c r="S246" s="16">
        <v>7652655473</v>
      </c>
      <c r="T246" s="16" t="s">
        <v>59</v>
      </c>
    </row>
    <row r="247" spans="1:20" ht="13.2" hidden="1" x14ac:dyDescent="0.25">
      <c r="A247" s="21" t="s">
        <v>5623</v>
      </c>
      <c r="C247" s="16" t="s">
        <v>25</v>
      </c>
      <c r="D247" s="17" t="s">
        <v>26</v>
      </c>
      <c r="E247" s="16" t="s">
        <v>6669</v>
      </c>
      <c r="F247" s="18" t="s">
        <v>6670</v>
      </c>
      <c r="G247" s="16">
        <v>1</v>
      </c>
      <c r="H247" s="19" t="s">
        <v>6671</v>
      </c>
      <c r="I247" t="str">
        <f t="shared" si="2"/>
        <v>HOODIE RAGLAN SLEEVE / 2XL / All Print</v>
      </c>
      <c r="J247" s="20" t="s">
        <v>3294</v>
      </c>
      <c r="K247" s="20" t="s">
        <v>6672</v>
      </c>
      <c r="L247" s="16" t="s">
        <v>6673</v>
      </c>
      <c r="M247" s="1" t="s">
        <v>6674</v>
      </c>
      <c r="N247" s="1"/>
      <c r="O247" s="18" t="s">
        <v>6675</v>
      </c>
      <c r="P247" s="16">
        <v>44041</v>
      </c>
      <c r="Q247" s="16" t="s">
        <v>105</v>
      </c>
      <c r="R247" s="16" t="s">
        <v>35</v>
      </c>
      <c r="S247" s="16">
        <f>14405360479</f>
        <v>14405360479</v>
      </c>
      <c r="T247" s="1" t="s">
        <v>107</v>
      </c>
    </row>
    <row r="248" spans="1:20" ht="13.2" hidden="1" x14ac:dyDescent="0.25">
      <c r="A248" s="67" t="s">
        <v>110</v>
      </c>
      <c r="C248" s="16" t="s">
        <v>61</v>
      </c>
      <c r="D248" s="17" t="s">
        <v>26</v>
      </c>
      <c r="E248" s="16" t="s">
        <v>6676</v>
      </c>
      <c r="F248" s="18" t="s">
        <v>6677</v>
      </c>
      <c r="G248" s="16">
        <v>1</v>
      </c>
      <c r="H248" s="19" t="s">
        <v>1318</v>
      </c>
      <c r="I248" t="str">
        <f t="shared" si="2"/>
        <v>L / Full Print</v>
      </c>
      <c r="J248" s="20" t="s">
        <v>1319</v>
      </c>
      <c r="K248" s="20" t="s">
        <v>6678</v>
      </c>
      <c r="L248" s="16" t="s">
        <v>6679</v>
      </c>
      <c r="N248" s="1"/>
      <c r="O248" s="18" t="s">
        <v>6680</v>
      </c>
      <c r="P248" s="16">
        <v>43113</v>
      </c>
      <c r="Q248" s="16" t="s">
        <v>105</v>
      </c>
      <c r="R248" s="16" t="s">
        <v>35</v>
      </c>
      <c r="S248" s="16">
        <v>7402075257</v>
      </c>
      <c r="T248" s="1" t="s">
        <v>107</v>
      </c>
    </row>
    <row r="249" spans="1:20" ht="13.2" hidden="1" x14ac:dyDescent="0.25">
      <c r="A249" s="28" t="s">
        <v>120</v>
      </c>
      <c r="C249" s="16" t="s">
        <v>25</v>
      </c>
      <c r="D249" s="17" t="s">
        <v>26</v>
      </c>
      <c r="E249" s="16" t="s">
        <v>6681</v>
      </c>
      <c r="F249" s="18" t="s">
        <v>6682</v>
      </c>
      <c r="G249" s="16">
        <v>1</v>
      </c>
      <c r="H249" s="19" t="s">
        <v>6683</v>
      </c>
      <c r="I249" t="str">
        <f t="shared" si="2"/>
        <v>hirt 2D #KV - 4XL / Black</v>
      </c>
      <c r="J249" s="20" t="s">
        <v>6684</v>
      </c>
      <c r="K249" s="20" t="s">
        <v>6685</v>
      </c>
      <c r="L249" s="16" t="s">
        <v>6686</v>
      </c>
      <c r="N249" s="1"/>
      <c r="O249" s="18" t="s">
        <v>6687</v>
      </c>
      <c r="P249" s="16">
        <v>78642</v>
      </c>
      <c r="Q249" s="16" t="s">
        <v>151</v>
      </c>
      <c r="R249" s="16" t="s">
        <v>35</v>
      </c>
      <c r="S249" s="16">
        <v>4077707741</v>
      </c>
      <c r="T249" s="1" t="s">
        <v>152</v>
      </c>
    </row>
    <row r="250" spans="1:20" ht="13.2" hidden="1" x14ac:dyDescent="0.25">
      <c r="A250" s="28" t="s">
        <v>120</v>
      </c>
      <c r="C250" s="16" t="s">
        <v>191</v>
      </c>
      <c r="D250" s="17" t="s">
        <v>26</v>
      </c>
      <c r="E250" s="16" t="s">
        <v>6688</v>
      </c>
      <c r="F250" s="18" t="s">
        <v>6689</v>
      </c>
      <c r="G250" s="16">
        <v>1</v>
      </c>
      <c r="H250" s="19" t="s">
        <v>6690</v>
      </c>
      <c r="I250" t="str">
        <f t="shared" si="2"/>
        <v>50x60 in</v>
      </c>
      <c r="J250" s="20" t="s">
        <v>452</v>
      </c>
      <c r="K250" s="20" t="s">
        <v>6691</v>
      </c>
      <c r="L250" s="16" t="s">
        <v>6692</v>
      </c>
      <c r="N250" s="1"/>
      <c r="O250" s="18" t="s">
        <v>3935</v>
      </c>
      <c r="P250" s="16">
        <v>55429</v>
      </c>
      <c r="Q250" s="16" t="s">
        <v>963</v>
      </c>
      <c r="R250" s="16" t="s">
        <v>35</v>
      </c>
      <c r="S250" s="16">
        <v>6125019398</v>
      </c>
      <c r="T250" s="1" t="s">
        <v>964</v>
      </c>
    </row>
    <row r="251" spans="1:20" ht="13.2" hidden="1" x14ac:dyDescent="0.25">
      <c r="A251" s="28" t="s">
        <v>120</v>
      </c>
      <c r="C251" s="16" t="s">
        <v>25</v>
      </c>
      <c r="D251" s="17" t="s">
        <v>26</v>
      </c>
      <c r="E251" s="16" t="s">
        <v>6693</v>
      </c>
      <c r="F251" s="18" t="s">
        <v>6694</v>
      </c>
      <c r="G251" s="16">
        <v>1</v>
      </c>
      <c r="H251" s="19" t="s">
        <v>6695</v>
      </c>
      <c r="I251" t="str">
        <f t="shared" si="2"/>
        <v>AOP Unisex Raglan Hoodie / L / All print</v>
      </c>
      <c r="J251" s="20" t="s">
        <v>888</v>
      </c>
      <c r="K251" s="20" t="s">
        <v>6696</v>
      </c>
      <c r="L251" s="16" t="s">
        <v>6697</v>
      </c>
      <c r="M251" s="1" t="s">
        <v>6698</v>
      </c>
      <c r="N251" s="1"/>
      <c r="O251" s="18" t="s">
        <v>5150</v>
      </c>
      <c r="P251" s="16">
        <v>95821</v>
      </c>
      <c r="Q251" s="16" t="s">
        <v>546</v>
      </c>
      <c r="R251" s="16" t="s">
        <v>35</v>
      </c>
      <c r="S251" s="16">
        <v>2792032969</v>
      </c>
      <c r="T251" s="1" t="s">
        <v>547</v>
      </c>
    </row>
    <row r="252" spans="1:20" ht="13.2" hidden="1" x14ac:dyDescent="0.25">
      <c r="A252" s="28" t="s">
        <v>120</v>
      </c>
      <c r="C252" s="16" t="s">
        <v>25</v>
      </c>
      <c r="D252" s="17" t="s">
        <v>26</v>
      </c>
      <c r="E252" s="16" t="s">
        <v>6699</v>
      </c>
      <c r="F252" s="18" t="s">
        <v>6700</v>
      </c>
      <c r="G252" s="16">
        <v>1</v>
      </c>
      <c r="H252" s="19" t="s">
        <v>6701</v>
      </c>
      <c r="I252" t="str">
        <f t="shared" si="2"/>
        <v>HOODIE RAGLAN SLEEVE / S / All Print</v>
      </c>
      <c r="J252" s="20" t="s">
        <v>2550</v>
      </c>
      <c r="K252" s="20" t="s">
        <v>6702</v>
      </c>
      <c r="L252" s="16" t="s">
        <v>6703</v>
      </c>
      <c r="N252" s="1"/>
      <c r="O252" s="18" t="s">
        <v>6704</v>
      </c>
      <c r="P252" s="16">
        <v>79938</v>
      </c>
      <c r="Q252" s="16" t="s">
        <v>151</v>
      </c>
      <c r="R252" s="16" t="s">
        <v>35</v>
      </c>
      <c r="S252" s="16">
        <v>4054444241</v>
      </c>
      <c r="T252" s="1" t="s">
        <v>152</v>
      </c>
    </row>
    <row r="253" spans="1:20" ht="13.2" hidden="1" x14ac:dyDescent="0.25">
      <c r="A253" s="32" t="s">
        <v>60</v>
      </c>
      <c r="C253" s="16" t="s">
        <v>61</v>
      </c>
      <c r="D253" s="17" t="s">
        <v>26</v>
      </c>
      <c r="E253" s="16" t="s">
        <v>6705</v>
      </c>
      <c r="F253" s="18" t="s">
        <v>6706</v>
      </c>
      <c r="G253" s="16">
        <v>1</v>
      </c>
      <c r="H253" s="19" t="s">
        <v>2295</v>
      </c>
      <c r="I253" t="str">
        <f t="shared" si="2"/>
        <v>L / Full Print</v>
      </c>
      <c r="J253" s="20" t="s">
        <v>2296</v>
      </c>
      <c r="K253" s="20" t="s">
        <v>6707</v>
      </c>
      <c r="L253" s="16" t="s">
        <v>6708</v>
      </c>
      <c r="N253" s="1"/>
      <c r="O253" s="18" t="s">
        <v>6709</v>
      </c>
      <c r="P253" s="16">
        <v>97459</v>
      </c>
      <c r="Q253" s="16" t="s">
        <v>1653</v>
      </c>
      <c r="R253" s="16" t="s">
        <v>35</v>
      </c>
      <c r="S253" s="16">
        <v>5418088911</v>
      </c>
      <c r="T253" s="1" t="s">
        <v>1654</v>
      </c>
    </row>
    <row r="254" spans="1:20" ht="13.2" hidden="1" x14ac:dyDescent="0.25">
      <c r="A254" s="32" t="s">
        <v>60</v>
      </c>
      <c r="C254" s="16" t="s">
        <v>61</v>
      </c>
      <c r="D254" s="17" t="s">
        <v>26</v>
      </c>
      <c r="E254" s="16" t="s">
        <v>6710</v>
      </c>
      <c r="F254" s="18" t="s">
        <v>6711</v>
      </c>
      <c r="G254" s="16">
        <v>1</v>
      </c>
      <c r="H254" s="19" t="s">
        <v>2295</v>
      </c>
      <c r="I254" t="str">
        <f t="shared" si="2"/>
        <v>L / Full Print</v>
      </c>
      <c r="J254" s="20" t="s">
        <v>2296</v>
      </c>
      <c r="K254" s="20" t="s">
        <v>6712</v>
      </c>
      <c r="L254" s="16" t="s">
        <v>6713</v>
      </c>
      <c r="N254" s="1"/>
      <c r="O254" s="18" t="s">
        <v>6714</v>
      </c>
      <c r="P254" s="16">
        <v>27040</v>
      </c>
      <c r="Q254" s="16" t="s">
        <v>1374</v>
      </c>
      <c r="R254" s="16" t="s">
        <v>35</v>
      </c>
      <c r="S254" s="16" t="s">
        <v>6715</v>
      </c>
      <c r="T254" s="1" t="s">
        <v>1375</v>
      </c>
    </row>
    <row r="255" spans="1:20" ht="13.2" hidden="1" x14ac:dyDescent="0.25">
      <c r="A255" s="29" t="s">
        <v>86</v>
      </c>
      <c r="C255" s="16" t="s">
        <v>191</v>
      </c>
      <c r="D255" s="17" t="s">
        <v>26</v>
      </c>
      <c r="E255" s="16" t="s">
        <v>6716</v>
      </c>
      <c r="F255" s="18" t="s">
        <v>6717</v>
      </c>
      <c r="G255" s="16">
        <v>1</v>
      </c>
      <c r="H255" s="19" t="s">
        <v>6718</v>
      </c>
      <c r="I255" t="str">
        <f t="shared" si="2"/>
        <v>24X36in / Full print</v>
      </c>
      <c r="J255" s="20" t="s">
        <v>6719</v>
      </c>
      <c r="K255" s="20" t="s">
        <v>6720</v>
      </c>
      <c r="L255" s="16" t="s">
        <v>6721</v>
      </c>
      <c r="N255" s="1"/>
      <c r="O255" s="18" t="s">
        <v>6722</v>
      </c>
      <c r="P255" s="16">
        <v>80547</v>
      </c>
      <c r="Q255" s="16" t="s">
        <v>430</v>
      </c>
      <c r="R255" s="16" t="s">
        <v>35</v>
      </c>
      <c r="S255" s="16">
        <v>9708215113</v>
      </c>
      <c r="T255" s="1" t="s">
        <v>432</v>
      </c>
    </row>
    <row r="256" spans="1:20" ht="13.2" hidden="1" x14ac:dyDescent="0.25">
      <c r="A256" s="67" t="s">
        <v>24</v>
      </c>
      <c r="C256" s="16" t="s">
        <v>25</v>
      </c>
      <c r="D256" s="17" t="s">
        <v>26</v>
      </c>
      <c r="E256" s="16" t="s">
        <v>6723</v>
      </c>
      <c r="F256" s="18" t="s">
        <v>6724</v>
      </c>
      <c r="G256" s="16">
        <v>1</v>
      </c>
      <c r="H256" s="19" t="s">
        <v>6725</v>
      </c>
      <c r="I256" t="str">
        <f t="shared" si="2"/>
        <v>AOP Unisex Raglan Zip Hoodie / 3XL / All Print</v>
      </c>
      <c r="J256" s="20" t="s">
        <v>6726</v>
      </c>
      <c r="K256" s="20" t="s">
        <v>6727</v>
      </c>
      <c r="L256" s="16" t="s">
        <v>6728</v>
      </c>
      <c r="N256" s="1"/>
      <c r="O256" s="18" t="s">
        <v>6729</v>
      </c>
      <c r="P256" s="16">
        <v>29803</v>
      </c>
      <c r="Q256" s="16" t="s">
        <v>129</v>
      </c>
      <c r="R256" s="16" t="s">
        <v>35</v>
      </c>
      <c r="S256" s="16">
        <v>8032213045</v>
      </c>
      <c r="T256" s="1" t="s">
        <v>130</v>
      </c>
    </row>
    <row r="257" spans="1:27" ht="13.2" hidden="1" x14ac:dyDescent="0.25">
      <c r="A257" s="32" t="s">
        <v>60</v>
      </c>
      <c r="C257" s="16" t="s">
        <v>61</v>
      </c>
      <c r="D257" s="17" t="s">
        <v>26</v>
      </c>
      <c r="E257" s="16" t="s">
        <v>6730</v>
      </c>
      <c r="F257" s="18" t="s">
        <v>6731</v>
      </c>
      <c r="G257" s="16">
        <v>1</v>
      </c>
      <c r="H257" s="19" t="s">
        <v>2295</v>
      </c>
      <c r="I257" t="str">
        <f t="shared" si="2"/>
        <v>L / Full Print</v>
      </c>
      <c r="J257" s="20" t="s">
        <v>2296</v>
      </c>
      <c r="K257" s="20" t="s">
        <v>6732</v>
      </c>
      <c r="L257" s="16" t="s">
        <v>6733</v>
      </c>
      <c r="M257" s="1">
        <v>110</v>
      </c>
      <c r="N257" s="1"/>
      <c r="O257" s="18" t="s">
        <v>1720</v>
      </c>
      <c r="P257" s="16" t="s">
        <v>6734</v>
      </c>
      <c r="Q257" s="16" t="s">
        <v>236</v>
      </c>
      <c r="R257" s="16" t="s">
        <v>237</v>
      </c>
      <c r="S257" s="16">
        <v>8195742712</v>
      </c>
      <c r="T257" s="1" t="s">
        <v>238</v>
      </c>
    </row>
    <row r="258" spans="1:27" ht="13.2" hidden="1" x14ac:dyDescent="0.25">
      <c r="A258" s="29" t="s">
        <v>1301</v>
      </c>
      <c r="C258" s="16" t="s">
        <v>25</v>
      </c>
      <c r="D258" s="17" t="s">
        <v>26</v>
      </c>
      <c r="E258" s="16" t="s">
        <v>6735</v>
      </c>
      <c r="F258" s="18" t="s">
        <v>6736</v>
      </c>
      <c r="G258" s="16">
        <v>1</v>
      </c>
      <c r="H258" s="19" t="s">
        <v>6737</v>
      </c>
      <c r="I258" t="str">
        <f t="shared" si="2"/>
        <v>HOODIE RAGLAN SLEEVE / L / All Print</v>
      </c>
      <c r="J258" s="20" t="s">
        <v>1312</v>
      </c>
      <c r="K258" s="20" t="s">
        <v>6738</v>
      </c>
      <c r="L258" s="16" t="s">
        <v>6739</v>
      </c>
      <c r="N258" s="1"/>
      <c r="O258" s="18" t="s">
        <v>6740</v>
      </c>
      <c r="P258" s="16">
        <v>96744</v>
      </c>
      <c r="Q258" s="16" t="s">
        <v>384</v>
      </c>
      <c r="R258" s="16" t="s">
        <v>35</v>
      </c>
      <c r="S258" s="16">
        <v>6194469845</v>
      </c>
      <c r="T258" s="1" t="s">
        <v>385</v>
      </c>
    </row>
    <row r="259" spans="1:27" ht="13.2" hidden="1" x14ac:dyDescent="0.25">
      <c r="A259" s="28" t="s">
        <v>120</v>
      </c>
      <c r="C259" s="16" t="s">
        <v>25</v>
      </c>
      <c r="D259" s="17" t="s">
        <v>26</v>
      </c>
      <c r="E259" s="16" t="s">
        <v>6741</v>
      </c>
      <c r="F259" s="18" t="s">
        <v>6742</v>
      </c>
      <c r="G259" s="16">
        <v>1</v>
      </c>
      <c r="H259" s="19" t="s">
        <v>6743</v>
      </c>
      <c r="I259" t="str">
        <f t="shared" si="2"/>
        <v>AOP Unisex Raglan Hoodie / XL / All print</v>
      </c>
      <c r="J259" s="20" t="s">
        <v>6744</v>
      </c>
      <c r="K259" s="20" t="s">
        <v>6745</v>
      </c>
      <c r="L259" s="16" t="s">
        <v>6746</v>
      </c>
      <c r="N259" s="1"/>
      <c r="O259" s="18" t="s">
        <v>6747</v>
      </c>
      <c r="P259" s="16">
        <v>37804</v>
      </c>
      <c r="Q259" s="16" t="s">
        <v>211</v>
      </c>
      <c r="R259" s="16" t="s">
        <v>35</v>
      </c>
      <c r="S259" s="16">
        <v>8654690437</v>
      </c>
      <c r="T259" s="1" t="s">
        <v>212</v>
      </c>
    </row>
    <row r="260" spans="1:27" ht="13.2" hidden="1" x14ac:dyDescent="0.25">
      <c r="A260" s="75"/>
      <c r="B260" s="76"/>
      <c r="C260" s="77"/>
      <c r="D260" s="77"/>
      <c r="E260" s="77"/>
      <c r="F260" s="78"/>
      <c r="G260" s="77"/>
      <c r="H260" s="79"/>
      <c r="I260" s="80"/>
      <c r="J260" s="80"/>
      <c r="K260" s="80"/>
      <c r="L260" s="77"/>
      <c r="M260" s="76"/>
      <c r="N260" s="81"/>
      <c r="O260" s="78"/>
      <c r="P260" s="77"/>
      <c r="Q260" s="77"/>
      <c r="R260" s="77"/>
      <c r="S260" s="77"/>
      <c r="T260" s="76"/>
      <c r="U260" s="76"/>
      <c r="V260" s="76"/>
      <c r="W260" s="76"/>
      <c r="X260" s="76"/>
      <c r="Y260" s="76"/>
      <c r="Z260" s="76"/>
      <c r="AA260" s="76"/>
    </row>
    <row r="261" spans="1:27" ht="13.2" hidden="1" x14ac:dyDescent="0.25">
      <c r="A261" s="9"/>
      <c r="C261" s="16"/>
      <c r="D261" s="16"/>
      <c r="E261" s="16"/>
      <c r="F261" s="18"/>
      <c r="G261" s="16"/>
      <c r="H261" s="19"/>
      <c r="I261" s="20"/>
      <c r="J261" s="20"/>
      <c r="K261" s="20"/>
      <c r="L261" s="16"/>
      <c r="N261" s="1"/>
      <c r="O261" s="18"/>
      <c r="P261" s="16"/>
      <c r="Q261" s="16"/>
      <c r="R261" s="16"/>
      <c r="S261" s="16"/>
    </row>
    <row r="262" spans="1:27" ht="13.2" hidden="1" x14ac:dyDescent="0.25">
      <c r="A262" s="9"/>
      <c r="C262" s="16"/>
      <c r="D262" s="16"/>
      <c r="E262" s="16"/>
      <c r="F262" s="18"/>
      <c r="G262" s="16"/>
      <c r="H262" s="19"/>
      <c r="I262" s="20"/>
      <c r="J262" s="20"/>
      <c r="K262" s="20"/>
      <c r="L262" s="16"/>
      <c r="N262" s="1"/>
      <c r="O262" s="18"/>
      <c r="P262" s="16"/>
      <c r="Q262" s="16"/>
      <c r="R262" s="16"/>
      <c r="S262" s="16"/>
    </row>
    <row r="263" spans="1:27" ht="13.2" hidden="1" x14ac:dyDescent="0.25">
      <c r="A263" s="9"/>
      <c r="C263" s="16"/>
      <c r="D263" s="16"/>
      <c r="E263" s="16"/>
      <c r="F263" s="18"/>
      <c r="G263" s="16"/>
      <c r="H263" s="19"/>
      <c r="I263" s="20"/>
      <c r="J263" s="20"/>
      <c r="K263" s="20"/>
      <c r="L263" s="16"/>
      <c r="N263" s="1"/>
      <c r="O263" s="18"/>
      <c r="P263" s="16"/>
      <c r="Q263" s="16"/>
      <c r="R263" s="16"/>
      <c r="S263" s="16"/>
    </row>
    <row r="264" spans="1:27" ht="13.2" hidden="1" x14ac:dyDescent="0.25">
      <c r="A264" s="9"/>
      <c r="B264" s="62">
        <v>44608</v>
      </c>
      <c r="C264" s="16"/>
      <c r="D264" s="16"/>
      <c r="E264" s="16"/>
      <c r="F264" s="18"/>
      <c r="G264" s="16"/>
      <c r="H264" s="19"/>
      <c r="I264" s="20"/>
      <c r="J264" s="20"/>
      <c r="K264" s="20"/>
      <c r="L264" s="16"/>
      <c r="N264" s="1"/>
      <c r="O264" s="18"/>
      <c r="P264" s="16"/>
      <c r="Q264" s="16"/>
      <c r="R264" s="16"/>
      <c r="S264" s="16"/>
    </row>
    <row r="265" spans="1:27" ht="13.2" hidden="1" x14ac:dyDescent="0.25">
      <c r="A265" s="21" t="s">
        <v>5623</v>
      </c>
      <c r="C265" s="16" t="s">
        <v>25</v>
      </c>
      <c r="D265" s="17" t="s">
        <v>26</v>
      </c>
      <c r="E265" s="16" t="s">
        <v>6748</v>
      </c>
      <c r="F265" s="18" t="s">
        <v>6749</v>
      </c>
      <c r="G265" s="16">
        <v>1</v>
      </c>
      <c r="H265" s="19" t="s">
        <v>6750</v>
      </c>
      <c r="I265" t="str">
        <f t="shared" ref="I265:I313" si="3">RIGHT(H265,LEN(H265) - (FIND("-",H265) + 1))</f>
        <v>AOP Unisex Raglan Hoodie / 5XL / All print</v>
      </c>
      <c r="J265" s="20" t="s">
        <v>42</v>
      </c>
      <c r="K265" s="20" t="s">
        <v>6751</v>
      </c>
      <c r="L265" s="20" t="s">
        <v>6752</v>
      </c>
      <c r="M265" s="16"/>
      <c r="O265" s="1" t="s">
        <v>6753</v>
      </c>
      <c r="P265" s="18">
        <v>34951</v>
      </c>
      <c r="Q265" s="16" t="s">
        <v>46</v>
      </c>
      <c r="R265" s="16" t="s">
        <v>35</v>
      </c>
      <c r="S265" s="16">
        <v>7727661125</v>
      </c>
      <c r="T265" s="16" t="s">
        <v>47</v>
      </c>
    </row>
    <row r="266" spans="1:27" ht="13.2" hidden="1" x14ac:dyDescent="0.25">
      <c r="A266" s="28" t="s">
        <v>5607</v>
      </c>
      <c r="C266" s="16" t="s">
        <v>191</v>
      </c>
      <c r="D266" s="17" t="s">
        <v>26</v>
      </c>
      <c r="E266" s="16" t="s">
        <v>6754</v>
      </c>
      <c r="F266" s="18" t="s">
        <v>6755</v>
      </c>
      <c r="G266" s="16">
        <v>1</v>
      </c>
      <c r="H266" s="19" t="s">
        <v>6756</v>
      </c>
      <c r="I266" t="str">
        <f t="shared" si="3"/>
        <v>16X24in</v>
      </c>
      <c r="J266" s="20" t="s">
        <v>866</v>
      </c>
      <c r="K266" s="20" t="s">
        <v>6757</v>
      </c>
      <c r="L266" s="20" t="s">
        <v>6758</v>
      </c>
      <c r="M266" s="16"/>
      <c r="O266" s="1" t="s">
        <v>6759</v>
      </c>
      <c r="P266" s="18">
        <v>64477</v>
      </c>
      <c r="Q266" s="16" t="s">
        <v>34</v>
      </c>
      <c r="R266" s="16" t="s">
        <v>35</v>
      </c>
      <c r="S266" s="16">
        <v>5736943939</v>
      </c>
      <c r="T266" s="16" t="s">
        <v>36</v>
      </c>
    </row>
    <row r="267" spans="1:27" ht="13.2" hidden="1" x14ac:dyDescent="0.25">
      <c r="A267" s="15" t="s">
        <v>24</v>
      </c>
      <c r="C267" s="16" t="s">
        <v>25</v>
      </c>
      <c r="D267" s="17" t="s">
        <v>26</v>
      </c>
      <c r="E267" s="16" t="s">
        <v>6760</v>
      </c>
      <c r="F267" s="18" t="s">
        <v>6761</v>
      </c>
      <c r="G267" s="16">
        <v>1</v>
      </c>
      <c r="H267" s="19" t="s">
        <v>6762</v>
      </c>
      <c r="I267" t="str">
        <f t="shared" si="3"/>
        <v>AOP Unisex Raglan Hoodie / L / All print</v>
      </c>
      <c r="J267" s="20" t="s">
        <v>6763</v>
      </c>
      <c r="K267" s="20" t="s">
        <v>6764</v>
      </c>
      <c r="L267" s="20" t="s">
        <v>6765</v>
      </c>
      <c r="M267" s="16"/>
      <c r="O267" s="1" t="s">
        <v>736</v>
      </c>
      <c r="P267" s="18">
        <v>92345</v>
      </c>
      <c r="Q267" s="16" t="s">
        <v>546</v>
      </c>
      <c r="R267" s="16" t="s">
        <v>35</v>
      </c>
      <c r="S267" s="16">
        <v>7609125252</v>
      </c>
      <c r="T267" s="16" t="s">
        <v>547</v>
      </c>
    </row>
    <row r="268" spans="1:27" ht="13.2" hidden="1" x14ac:dyDescent="0.25">
      <c r="A268" s="29" t="s">
        <v>86</v>
      </c>
      <c r="C268" s="16" t="s">
        <v>25</v>
      </c>
      <c r="D268" s="17" t="s">
        <v>26</v>
      </c>
      <c r="E268" s="16" t="s">
        <v>6766</v>
      </c>
      <c r="F268" s="18" t="s">
        <v>6767</v>
      </c>
      <c r="G268" s="16">
        <v>1</v>
      </c>
      <c r="H268" s="19" t="s">
        <v>6768</v>
      </c>
      <c r="I268" t="str">
        <f t="shared" si="3"/>
        <v>Spare Tire Cover / All print / 32 inches</v>
      </c>
      <c r="J268" s="20" t="s">
        <v>5084</v>
      </c>
      <c r="K268" s="20" t="s">
        <v>6769</v>
      </c>
      <c r="L268" s="20" t="s">
        <v>6770</v>
      </c>
      <c r="M268" s="16">
        <v>103</v>
      </c>
      <c r="O268" s="1" t="s">
        <v>1674</v>
      </c>
      <c r="P268" s="18" t="s">
        <v>6771</v>
      </c>
      <c r="Q268" s="16" t="s">
        <v>1952</v>
      </c>
      <c r="R268" s="16" t="s">
        <v>237</v>
      </c>
      <c r="S268" s="16">
        <v>4164177736</v>
      </c>
      <c r="T268" s="16" t="s">
        <v>1953</v>
      </c>
    </row>
    <row r="269" spans="1:27" ht="13.2" hidden="1" x14ac:dyDescent="0.25">
      <c r="A269" s="32" t="s">
        <v>309</v>
      </c>
      <c r="C269" s="16" t="s">
        <v>25</v>
      </c>
      <c r="D269" s="17" t="s">
        <v>26</v>
      </c>
      <c r="E269" s="16" t="s">
        <v>6772</v>
      </c>
      <c r="F269" s="18" t="s">
        <v>2898</v>
      </c>
      <c r="G269" s="16">
        <v>1</v>
      </c>
      <c r="H269" s="19" t="s">
        <v>6773</v>
      </c>
      <c r="I269" t="str">
        <f t="shared" si="3"/>
        <v>3XL / Full Print</v>
      </c>
      <c r="J269" s="20" t="s">
        <v>6774</v>
      </c>
      <c r="K269" s="20" t="s">
        <v>2901</v>
      </c>
      <c r="L269" s="20" t="s">
        <v>2902</v>
      </c>
      <c r="M269" s="16"/>
      <c r="O269" s="1" t="s">
        <v>2903</v>
      </c>
      <c r="P269" s="18">
        <v>37122</v>
      </c>
      <c r="Q269" s="16" t="s">
        <v>211</v>
      </c>
      <c r="R269" s="16" t="s">
        <v>35</v>
      </c>
      <c r="S269" s="16">
        <v>6155892140</v>
      </c>
      <c r="T269" s="16" t="s">
        <v>212</v>
      </c>
    </row>
    <row r="270" spans="1:27" ht="13.2" x14ac:dyDescent="0.25">
      <c r="A270" s="32" t="s">
        <v>456</v>
      </c>
      <c r="C270" s="16" t="s">
        <v>61</v>
      </c>
      <c r="D270" s="17" t="s">
        <v>26</v>
      </c>
      <c r="E270" s="16" t="s">
        <v>6775</v>
      </c>
      <c r="F270" s="18" t="s">
        <v>6776</v>
      </c>
      <c r="G270" s="16">
        <v>1</v>
      </c>
      <c r="H270" s="19" t="s">
        <v>6777</v>
      </c>
      <c r="I270" t="str">
        <f t="shared" si="3"/>
        <v>Men / 8 / white</v>
      </c>
      <c r="J270" s="20" t="s">
        <v>460</v>
      </c>
      <c r="K270" s="20" t="s">
        <v>6778</v>
      </c>
      <c r="L270" s="20" t="s">
        <v>6779</v>
      </c>
      <c r="M270" s="16"/>
      <c r="O270" s="1" t="s">
        <v>6780</v>
      </c>
      <c r="P270" s="18">
        <v>49103</v>
      </c>
      <c r="Q270" s="16" t="s">
        <v>94</v>
      </c>
      <c r="R270" s="16" t="s">
        <v>35</v>
      </c>
      <c r="S270" s="16">
        <v>3013437343</v>
      </c>
      <c r="T270" s="16" t="s">
        <v>95</v>
      </c>
    </row>
    <row r="271" spans="1:27" ht="13.2" hidden="1" x14ac:dyDescent="0.25">
      <c r="A271" s="15" t="s">
        <v>110</v>
      </c>
      <c r="C271" s="16" t="s">
        <v>202</v>
      </c>
      <c r="D271" s="17" t="s">
        <v>26</v>
      </c>
      <c r="E271" s="17" t="s">
        <v>6775</v>
      </c>
      <c r="F271" s="42" t="s">
        <v>6776</v>
      </c>
      <c r="G271" s="17">
        <v>1</v>
      </c>
      <c r="H271" s="19" t="s">
        <v>6781</v>
      </c>
      <c r="I271" t="str">
        <f t="shared" si="3"/>
        <v>All Print / US Man 8 / Made of 100% eva</v>
      </c>
      <c r="J271" s="20" t="s">
        <v>6782</v>
      </c>
      <c r="K271" s="20" t="s">
        <v>6778</v>
      </c>
      <c r="L271" s="20" t="s">
        <v>6779</v>
      </c>
      <c r="M271" s="16"/>
      <c r="O271" s="1" t="s">
        <v>6780</v>
      </c>
      <c r="P271" s="18">
        <v>49103</v>
      </c>
      <c r="Q271" s="16" t="s">
        <v>94</v>
      </c>
      <c r="R271" s="16" t="s">
        <v>35</v>
      </c>
      <c r="S271" s="16">
        <v>3013437343</v>
      </c>
      <c r="T271" s="16" t="s">
        <v>95</v>
      </c>
    </row>
    <row r="272" spans="1:27" ht="13.2" hidden="1" x14ac:dyDescent="0.25">
      <c r="A272" s="92" t="s">
        <v>110</v>
      </c>
      <c r="C272" s="16" t="s">
        <v>202</v>
      </c>
      <c r="D272" s="17" t="s">
        <v>26</v>
      </c>
      <c r="E272" s="17" t="s">
        <v>6775</v>
      </c>
      <c r="F272" s="42" t="s">
        <v>6776</v>
      </c>
      <c r="G272" s="17">
        <v>1</v>
      </c>
      <c r="H272" s="19" t="s">
        <v>6783</v>
      </c>
      <c r="I272" t="str">
        <f t="shared" si="3"/>
        <v>All Print / US Man 9 / Made of 100% eva</v>
      </c>
      <c r="J272" s="20" t="s">
        <v>6782</v>
      </c>
      <c r="K272" s="20" t="s">
        <v>6778</v>
      </c>
      <c r="L272" s="20" t="s">
        <v>6779</v>
      </c>
      <c r="M272" s="16"/>
      <c r="O272" s="1" t="s">
        <v>6780</v>
      </c>
      <c r="P272" s="18">
        <v>49103</v>
      </c>
      <c r="Q272" s="16" t="s">
        <v>94</v>
      </c>
      <c r="R272" s="16" t="s">
        <v>35</v>
      </c>
      <c r="S272" s="16">
        <v>3013437343</v>
      </c>
      <c r="T272" s="16" t="s">
        <v>95</v>
      </c>
    </row>
    <row r="273" spans="1:20" ht="13.2" hidden="1" x14ac:dyDescent="0.25">
      <c r="A273" s="92" t="s">
        <v>110</v>
      </c>
      <c r="C273" s="16" t="s">
        <v>202</v>
      </c>
      <c r="D273" s="17" t="s">
        <v>26</v>
      </c>
      <c r="E273" s="17" t="s">
        <v>6775</v>
      </c>
      <c r="F273" s="42" t="s">
        <v>6776</v>
      </c>
      <c r="G273" s="17">
        <v>4</v>
      </c>
      <c r="H273" s="19" t="s">
        <v>6784</v>
      </c>
      <c r="I273" t="str">
        <f t="shared" si="3"/>
        <v>All Print / US Man 10 / Made of 100% eva</v>
      </c>
      <c r="J273" s="20" t="s">
        <v>6782</v>
      </c>
      <c r="K273" s="20" t="s">
        <v>6778</v>
      </c>
      <c r="L273" s="20" t="s">
        <v>6779</v>
      </c>
      <c r="M273" s="16"/>
      <c r="O273" s="1" t="s">
        <v>6780</v>
      </c>
      <c r="P273" s="18">
        <v>49103</v>
      </c>
      <c r="Q273" s="16" t="s">
        <v>94</v>
      </c>
      <c r="R273" s="16" t="s">
        <v>35</v>
      </c>
      <c r="S273" s="16">
        <v>3013437343</v>
      </c>
      <c r="T273" s="16" t="s">
        <v>95</v>
      </c>
    </row>
    <row r="274" spans="1:20" ht="13.2" hidden="1" x14ac:dyDescent="0.25">
      <c r="A274" s="92" t="s">
        <v>110</v>
      </c>
      <c r="C274" s="16" t="s">
        <v>202</v>
      </c>
      <c r="D274" s="17" t="s">
        <v>26</v>
      </c>
      <c r="E274" s="17" t="s">
        <v>6775</v>
      </c>
      <c r="F274" s="42" t="s">
        <v>6776</v>
      </c>
      <c r="G274" s="17">
        <v>1</v>
      </c>
      <c r="H274" s="19" t="s">
        <v>6785</v>
      </c>
      <c r="I274" t="str">
        <f t="shared" si="3"/>
        <v>All Print / US Man 13 / Made of 100% eva</v>
      </c>
      <c r="J274" s="20" t="s">
        <v>6782</v>
      </c>
      <c r="K274" s="20" t="s">
        <v>6778</v>
      </c>
      <c r="L274" s="20" t="s">
        <v>6779</v>
      </c>
      <c r="M274" s="16"/>
      <c r="O274" s="1" t="s">
        <v>6780</v>
      </c>
      <c r="P274" s="18">
        <v>49103</v>
      </c>
      <c r="Q274" s="16" t="s">
        <v>94</v>
      </c>
      <c r="R274" s="16" t="s">
        <v>35</v>
      </c>
      <c r="S274" s="16">
        <v>3013437343</v>
      </c>
      <c r="T274" s="16" t="s">
        <v>95</v>
      </c>
    </row>
    <row r="275" spans="1:20" ht="13.2" hidden="1" x14ac:dyDescent="0.25">
      <c r="A275" s="92" t="s">
        <v>110</v>
      </c>
      <c r="C275" s="16" t="s">
        <v>202</v>
      </c>
      <c r="D275" s="17" t="s">
        <v>26</v>
      </c>
      <c r="E275" s="17" t="s">
        <v>6775</v>
      </c>
      <c r="F275" s="42" t="s">
        <v>6776</v>
      </c>
      <c r="G275" s="17">
        <v>3</v>
      </c>
      <c r="H275" s="19" t="s">
        <v>6786</v>
      </c>
      <c r="I275" t="str">
        <f t="shared" si="3"/>
        <v>All Print / US Man 12 / Made of 100% eva</v>
      </c>
      <c r="J275" s="20" t="s">
        <v>6782</v>
      </c>
      <c r="K275" s="20" t="s">
        <v>6778</v>
      </c>
      <c r="L275" s="20" t="s">
        <v>6779</v>
      </c>
      <c r="M275" s="16"/>
      <c r="O275" s="1" t="s">
        <v>6780</v>
      </c>
      <c r="P275" s="18">
        <v>49103</v>
      </c>
      <c r="Q275" s="16" t="s">
        <v>94</v>
      </c>
      <c r="R275" s="16" t="s">
        <v>35</v>
      </c>
      <c r="S275" s="16">
        <v>3013437343</v>
      </c>
      <c r="T275" s="16" t="s">
        <v>95</v>
      </c>
    </row>
    <row r="276" spans="1:20" ht="13.2" hidden="1" x14ac:dyDescent="0.25">
      <c r="A276" s="15" t="s">
        <v>24</v>
      </c>
      <c r="C276" s="16" t="s">
        <v>25</v>
      </c>
      <c r="D276" s="17" t="s">
        <v>26</v>
      </c>
      <c r="E276" s="16" t="s">
        <v>6787</v>
      </c>
      <c r="F276" s="18" t="s">
        <v>6788</v>
      </c>
      <c r="G276" s="16">
        <v>1</v>
      </c>
      <c r="H276" s="19" t="s">
        <v>6789</v>
      </c>
      <c r="I276" t="str">
        <f t="shared" si="3"/>
        <v>2XL / Full Print</v>
      </c>
      <c r="J276" s="20" t="s">
        <v>6790</v>
      </c>
      <c r="K276" s="20" t="s">
        <v>6791</v>
      </c>
      <c r="L276" s="20" t="s">
        <v>6792</v>
      </c>
      <c r="M276" s="16"/>
      <c r="O276" s="1" t="s">
        <v>6793</v>
      </c>
      <c r="P276" s="18">
        <v>45714</v>
      </c>
      <c r="Q276" s="16" t="s">
        <v>105</v>
      </c>
      <c r="R276" s="16" t="s">
        <v>35</v>
      </c>
      <c r="S276" s="16" t="s">
        <v>6794</v>
      </c>
      <c r="T276" s="16" t="s">
        <v>107</v>
      </c>
    </row>
    <row r="277" spans="1:20" ht="13.2" hidden="1" x14ac:dyDescent="0.25">
      <c r="A277" s="15" t="s">
        <v>24</v>
      </c>
      <c r="C277" s="16" t="s">
        <v>25</v>
      </c>
      <c r="D277" s="17" t="s">
        <v>26</v>
      </c>
      <c r="E277" s="16" t="s">
        <v>6787</v>
      </c>
      <c r="F277" s="18" t="s">
        <v>6788</v>
      </c>
      <c r="G277" s="16">
        <v>1</v>
      </c>
      <c r="H277" s="19" t="s">
        <v>6795</v>
      </c>
      <c r="I277" t="str">
        <f t="shared" si="3"/>
        <v>Beach Shorts #v - Hawaiian Shirt / 2XL / Full Print</v>
      </c>
      <c r="J277" s="20" t="s">
        <v>6796</v>
      </c>
      <c r="K277" s="20" t="s">
        <v>6791</v>
      </c>
      <c r="L277" s="20" t="s">
        <v>6792</v>
      </c>
      <c r="M277" s="16"/>
      <c r="O277" s="1" t="s">
        <v>6793</v>
      </c>
      <c r="P277" s="18">
        <v>45714</v>
      </c>
      <c r="Q277" s="16" t="s">
        <v>105</v>
      </c>
      <c r="R277" s="16" t="s">
        <v>35</v>
      </c>
      <c r="S277" s="16" t="s">
        <v>6794</v>
      </c>
      <c r="T277" s="16" t="s">
        <v>107</v>
      </c>
    </row>
    <row r="278" spans="1:20" ht="13.2" hidden="1" x14ac:dyDescent="0.25">
      <c r="A278" s="32" t="s">
        <v>60</v>
      </c>
      <c r="C278" s="16" t="s">
        <v>61</v>
      </c>
      <c r="D278" s="17" t="s">
        <v>26</v>
      </c>
      <c r="E278" s="16" t="s">
        <v>6797</v>
      </c>
      <c r="F278" s="18" t="s">
        <v>6798</v>
      </c>
      <c r="G278" s="16">
        <v>1</v>
      </c>
      <c r="H278" s="19" t="s">
        <v>2295</v>
      </c>
      <c r="I278" t="str">
        <f t="shared" si="3"/>
        <v>L / Full Print</v>
      </c>
      <c r="J278" s="20" t="s">
        <v>2296</v>
      </c>
      <c r="K278" s="20" t="s">
        <v>6799</v>
      </c>
      <c r="L278" s="20" t="s">
        <v>6800</v>
      </c>
      <c r="M278" s="16">
        <v>304</v>
      </c>
      <c r="O278" s="1" t="s">
        <v>6801</v>
      </c>
      <c r="P278" s="18">
        <v>1522</v>
      </c>
      <c r="Q278" s="16" t="s">
        <v>359</v>
      </c>
      <c r="R278" s="16" t="s">
        <v>35</v>
      </c>
      <c r="S278" s="16">
        <v>7745516417</v>
      </c>
      <c r="T278" s="16" t="s">
        <v>360</v>
      </c>
    </row>
    <row r="279" spans="1:20" ht="13.2" hidden="1" x14ac:dyDescent="0.25">
      <c r="A279" s="15" t="s">
        <v>110</v>
      </c>
      <c r="C279" s="16" t="s">
        <v>25</v>
      </c>
      <c r="D279" s="17" t="s">
        <v>26</v>
      </c>
      <c r="E279" s="16" t="s">
        <v>6802</v>
      </c>
      <c r="F279" s="18" t="s">
        <v>6803</v>
      </c>
      <c r="G279" s="16">
        <v>1</v>
      </c>
      <c r="H279" s="19" t="s">
        <v>6804</v>
      </c>
      <c r="I279" t="str">
        <f t="shared" si="3"/>
        <v>M / Full Print</v>
      </c>
      <c r="J279" s="20" t="s">
        <v>6805</v>
      </c>
      <c r="K279" s="20" t="s">
        <v>6806</v>
      </c>
      <c r="L279" s="20" t="s">
        <v>6807</v>
      </c>
      <c r="M279" s="16"/>
      <c r="O279" s="1" t="s">
        <v>6808</v>
      </c>
      <c r="P279" s="18">
        <v>85390</v>
      </c>
      <c r="Q279" s="16" t="s">
        <v>447</v>
      </c>
      <c r="R279" s="16" t="s">
        <v>35</v>
      </c>
      <c r="S279" s="16">
        <v>6236405977</v>
      </c>
      <c r="T279" s="16" t="s">
        <v>448</v>
      </c>
    </row>
    <row r="280" spans="1:20" ht="13.2" hidden="1" x14ac:dyDescent="0.25">
      <c r="A280" s="32" t="s">
        <v>60</v>
      </c>
      <c r="C280" s="16" t="s">
        <v>61</v>
      </c>
      <c r="D280" s="17" t="s">
        <v>26</v>
      </c>
      <c r="E280" s="16" t="s">
        <v>6809</v>
      </c>
      <c r="F280" s="18" t="s">
        <v>6810</v>
      </c>
      <c r="G280" s="16">
        <v>1</v>
      </c>
      <c r="H280" s="19" t="s">
        <v>4884</v>
      </c>
      <c r="I280" t="str">
        <f t="shared" si="3"/>
        <v>M / Full Print</v>
      </c>
      <c r="J280" s="20" t="s">
        <v>4885</v>
      </c>
      <c r="K280" s="20" t="s">
        <v>6811</v>
      </c>
      <c r="L280" s="20" t="s">
        <v>6812</v>
      </c>
      <c r="M280" s="16"/>
      <c r="O280" s="1" t="s">
        <v>6813</v>
      </c>
      <c r="P280" s="18">
        <v>10577</v>
      </c>
      <c r="Q280" s="16" t="s">
        <v>305</v>
      </c>
      <c r="R280" s="16" t="s">
        <v>35</v>
      </c>
      <c r="S280" s="16">
        <v>9292702220</v>
      </c>
      <c r="T280" s="16" t="s">
        <v>306</v>
      </c>
    </row>
    <row r="281" spans="1:20" ht="13.2" hidden="1" x14ac:dyDescent="0.25">
      <c r="A281" s="21" t="s">
        <v>761</v>
      </c>
      <c r="C281" s="16" t="s">
        <v>25</v>
      </c>
      <c r="D281" s="17" t="s">
        <v>3450</v>
      </c>
      <c r="E281" s="16" t="s">
        <v>6814</v>
      </c>
      <c r="F281" s="18" t="s">
        <v>6815</v>
      </c>
      <c r="G281" s="16">
        <v>1</v>
      </c>
      <c r="H281" s="19" t="s">
        <v>6816</v>
      </c>
      <c r="I281" t="str">
        <f t="shared" si="3"/>
        <v>AOP UNISEX HOODIE / L / All Print</v>
      </c>
      <c r="J281" s="20" t="s">
        <v>6817</v>
      </c>
      <c r="K281" s="20" t="s">
        <v>6818</v>
      </c>
      <c r="L281" s="20" t="s">
        <v>6819</v>
      </c>
      <c r="M281" s="16" t="s">
        <v>1293</v>
      </c>
      <c r="O281" s="1" t="s">
        <v>2610</v>
      </c>
      <c r="P281" s="18">
        <v>8049</v>
      </c>
      <c r="Q281" s="16" t="s">
        <v>464</v>
      </c>
      <c r="R281" s="16" t="s">
        <v>35</v>
      </c>
      <c r="S281" s="16">
        <v>8563135169</v>
      </c>
      <c r="T281" s="16" t="s">
        <v>465</v>
      </c>
    </row>
    <row r="282" spans="1:20" ht="13.2" hidden="1" x14ac:dyDescent="0.25">
      <c r="A282" s="21" t="s">
        <v>761</v>
      </c>
      <c r="C282" s="16" t="s">
        <v>25</v>
      </c>
      <c r="D282" s="17" t="s">
        <v>26</v>
      </c>
      <c r="E282" s="16" t="s">
        <v>6814</v>
      </c>
      <c r="F282" s="18" t="s">
        <v>6815</v>
      </c>
      <c r="G282" s="16">
        <v>1</v>
      </c>
      <c r="H282" s="19" t="s">
        <v>6820</v>
      </c>
      <c r="I282" t="str">
        <f t="shared" si="3"/>
        <v>UNISEX HOODIE ZIP-UP / 2XL / All Print</v>
      </c>
      <c r="J282" s="20" t="s">
        <v>6821</v>
      </c>
      <c r="K282" s="20" t="s">
        <v>6818</v>
      </c>
      <c r="L282" s="20" t="s">
        <v>6819</v>
      </c>
      <c r="M282" s="16" t="s">
        <v>1293</v>
      </c>
      <c r="O282" s="1" t="s">
        <v>2610</v>
      </c>
      <c r="P282" s="18">
        <v>8049</v>
      </c>
      <c r="Q282" s="16" t="s">
        <v>464</v>
      </c>
      <c r="R282" s="16" t="s">
        <v>35</v>
      </c>
      <c r="S282" s="16">
        <v>8563135169</v>
      </c>
      <c r="T282" s="16" t="s">
        <v>465</v>
      </c>
    </row>
    <row r="283" spans="1:20" ht="13.2" hidden="1" x14ac:dyDescent="0.25">
      <c r="A283" s="21" t="s">
        <v>761</v>
      </c>
      <c r="C283" s="16" t="s">
        <v>25</v>
      </c>
      <c r="D283" s="17" t="s">
        <v>26</v>
      </c>
      <c r="E283" s="16" t="s">
        <v>6814</v>
      </c>
      <c r="F283" s="18" t="s">
        <v>6815</v>
      </c>
      <c r="G283" s="16">
        <v>1</v>
      </c>
      <c r="H283" s="19" t="s">
        <v>6822</v>
      </c>
      <c r="I283" t="str">
        <f t="shared" si="3"/>
        <v>UNISEX HOODIE ZIP-UP / L / All Print</v>
      </c>
      <c r="J283" s="20" t="s">
        <v>6823</v>
      </c>
      <c r="K283" s="20" t="s">
        <v>6818</v>
      </c>
      <c r="L283" s="20" t="s">
        <v>6819</v>
      </c>
      <c r="M283" s="16" t="s">
        <v>1293</v>
      </c>
      <c r="O283" s="1" t="s">
        <v>2610</v>
      </c>
      <c r="P283" s="18">
        <v>8049</v>
      </c>
      <c r="Q283" s="16" t="s">
        <v>464</v>
      </c>
      <c r="R283" s="16" t="s">
        <v>35</v>
      </c>
      <c r="S283" s="16">
        <v>8563135169</v>
      </c>
      <c r="T283" s="16" t="s">
        <v>465</v>
      </c>
    </row>
    <row r="284" spans="1:20" ht="13.2" hidden="1" x14ac:dyDescent="0.25">
      <c r="A284" s="29" t="s">
        <v>86</v>
      </c>
      <c r="C284" s="16" t="s">
        <v>25</v>
      </c>
      <c r="D284" s="17" t="s">
        <v>26</v>
      </c>
      <c r="E284" s="16" t="s">
        <v>6824</v>
      </c>
      <c r="F284" s="18" t="s">
        <v>6825</v>
      </c>
      <c r="G284" s="16">
        <v>2</v>
      </c>
      <c r="H284" s="19" t="s">
        <v>6826</v>
      </c>
      <c r="I284" t="str">
        <f t="shared" si="3"/>
        <v>hirt - hoodie 3D #121121h - AOP Unisex Raglan Hoodie / XL / All print</v>
      </c>
      <c r="J284" s="20" t="s">
        <v>808</v>
      </c>
      <c r="K284" s="20" t="s">
        <v>6827</v>
      </c>
      <c r="L284" s="20" t="s">
        <v>6828</v>
      </c>
      <c r="M284" s="16"/>
      <c r="O284" s="1" t="s">
        <v>3640</v>
      </c>
      <c r="P284" s="18">
        <v>90250</v>
      </c>
      <c r="Q284" s="16" t="s">
        <v>546</v>
      </c>
      <c r="R284" s="16" t="s">
        <v>35</v>
      </c>
      <c r="S284" s="16">
        <v>3059924632</v>
      </c>
      <c r="T284" s="16" t="s">
        <v>547</v>
      </c>
    </row>
    <row r="285" spans="1:20" ht="13.2" hidden="1" x14ac:dyDescent="0.25">
      <c r="A285" s="15" t="s">
        <v>24</v>
      </c>
      <c r="C285" s="16" t="s">
        <v>25</v>
      </c>
      <c r="D285" s="17" t="s">
        <v>26</v>
      </c>
      <c r="E285" s="16" t="s">
        <v>6829</v>
      </c>
      <c r="F285" s="18" t="s">
        <v>6830</v>
      </c>
      <c r="G285" s="16">
        <v>1</v>
      </c>
      <c r="H285" s="19" t="s">
        <v>2793</v>
      </c>
      <c r="I285" t="str">
        <f t="shared" si="3"/>
        <v>Joggers #v - AOP Unisex Raglan Hoodie / XL / All Print</v>
      </c>
      <c r="J285" s="20" t="s">
        <v>2794</v>
      </c>
      <c r="K285" s="20" t="s">
        <v>6831</v>
      </c>
      <c r="L285" s="20" t="s">
        <v>6832</v>
      </c>
      <c r="M285" s="16"/>
      <c r="O285" s="1" t="s">
        <v>6833</v>
      </c>
      <c r="P285" s="18">
        <v>16101</v>
      </c>
      <c r="Q285" s="16" t="s">
        <v>422</v>
      </c>
      <c r="R285" s="16" t="s">
        <v>35</v>
      </c>
      <c r="S285" s="16">
        <v>7244985947</v>
      </c>
      <c r="T285" s="16" t="s">
        <v>423</v>
      </c>
    </row>
    <row r="286" spans="1:20" ht="13.2" hidden="1" x14ac:dyDescent="0.25">
      <c r="A286" s="21" t="s">
        <v>5623</v>
      </c>
      <c r="C286" s="16" t="s">
        <v>25</v>
      </c>
      <c r="D286" s="17" t="s">
        <v>26</v>
      </c>
      <c r="E286" s="16" t="s">
        <v>6834</v>
      </c>
      <c r="F286" s="18" t="s">
        <v>6835</v>
      </c>
      <c r="G286" s="16">
        <v>1</v>
      </c>
      <c r="H286" s="19" t="s">
        <v>6270</v>
      </c>
      <c r="I286" t="str">
        <f t="shared" si="3"/>
        <v>AOP Unisex Raglan Hoodie / 2XL / All print</v>
      </c>
      <c r="J286" s="20" t="s">
        <v>42</v>
      </c>
      <c r="K286" s="20" t="s">
        <v>6836</v>
      </c>
      <c r="L286" s="20" t="s">
        <v>6837</v>
      </c>
      <c r="M286" s="16"/>
      <c r="O286" s="1" t="s">
        <v>6838</v>
      </c>
      <c r="P286" s="18">
        <v>6410</v>
      </c>
      <c r="Q286" s="16" t="s">
        <v>82</v>
      </c>
      <c r="R286" s="16" t="s">
        <v>35</v>
      </c>
      <c r="S286" s="16">
        <v>2032329226</v>
      </c>
      <c r="T286" s="16" t="s">
        <v>83</v>
      </c>
    </row>
    <row r="287" spans="1:20" ht="13.2" hidden="1" x14ac:dyDescent="0.25">
      <c r="A287" s="21" t="s">
        <v>761</v>
      </c>
      <c r="C287" s="16" t="s">
        <v>25</v>
      </c>
      <c r="D287" s="17" t="s">
        <v>26</v>
      </c>
      <c r="E287" s="16" t="s">
        <v>6839</v>
      </c>
      <c r="F287" s="18" t="s">
        <v>6840</v>
      </c>
      <c r="G287" s="16">
        <v>1</v>
      </c>
      <c r="H287" s="19" t="s">
        <v>6841</v>
      </c>
      <c r="I287" t="str">
        <f t="shared" si="3"/>
        <v>UNISEX HOODIE ZIP-UP / 2XL / All Print</v>
      </c>
      <c r="J287" s="20" t="s">
        <v>6842</v>
      </c>
      <c r="K287" s="20" t="s">
        <v>6843</v>
      </c>
      <c r="L287" s="20" t="s">
        <v>6844</v>
      </c>
      <c r="M287" s="16"/>
      <c r="O287" s="1" t="s">
        <v>6529</v>
      </c>
      <c r="P287" s="18">
        <v>80022</v>
      </c>
      <c r="Q287" s="16" t="s">
        <v>430</v>
      </c>
      <c r="R287" s="16" t="s">
        <v>35</v>
      </c>
      <c r="S287" s="16">
        <v>7138558550</v>
      </c>
      <c r="T287" s="16" t="s">
        <v>432</v>
      </c>
    </row>
    <row r="288" spans="1:20" ht="13.2" hidden="1" x14ac:dyDescent="0.25">
      <c r="A288" s="32" t="s">
        <v>309</v>
      </c>
      <c r="C288" s="16" t="s">
        <v>25</v>
      </c>
      <c r="D288" s="17" t="s">
        <v>26</v>
      </c>
      <c r="E288" s="16" t="s">
        <v>6845</v>
      </c>
      <c r="F288" s="18" t="s">
        <v>6846</v>
      </c>
      <c r="G288" s="16">
        <v>2</v>
      </c>
      <c r="H288" s="19" t="s">
        <v>6847</v>
      </c>
      <c r="I288" t="str">
        <f t="shared" si="3"/>
        <v>XL / Full Print</v>
      </c>
      <c r="J288" s="20" t="s">
        <v>6848</v>
      </c>
      <c r="K288" s="20" t="s">
        <v>6849</v>
      </c>
      <c r="L288" s="20" t="s">
        <v>6850</v>
      </c>
      <c r="M288" s="16"/>
      <c r="O288" s="1" t="s">
        <v>6851</v>
      </c>
      <c r="P288" s="18">
        <v>8053</v>
      </c>
      <c r="Q288" s="16" t="s">
        <v>464</v>
      </c>
      <c r="R288" s="16" t="s">
        <v>35</v>
      </c>
      <c r="S288" s="16">
        <v>13365010076</v>
      </c>
      <c r="T288" s="16" t="s">
        <v>465</v>
      </c>
    </row>
    <row r="289" spans="1:20" ht="13.2" hidden="1" x14ac:dyDescent="0.25">
      <c r="A289" s="32" t="s">
        <v>309</v>
      </c>
      <c r="C289" s="16" t="s">
        <v>25</v>
      </c>
      <c r="D289" s="17" t="s">
        <v>26</v>
      </c>
      <c r="E289" s="16" t="s">
        <v>6845</v>
      </c>
      <c r="F289" s="18" t="s">
        <v>6846</v>
      </c>
      <c r="G289" s="16">
        <v>2</v>
      </c>
      <c r="H289" s="19" t="s">
        <v>6852</v>
      </c>
      <c r="I289" t="str">
        <f t="shared" si="3"/>
        <v>L / Full Print</v>
      </c>
      <c r="J289" s="20" t="s">
        <v>6853</v>
      </c>
      <c r="K289" s="20" t="s">
        <v>6849</v>
      </c>
      <c r="L289" s="20" t="s">
        <v>6850</v>
      </c>
      <c r="M289" s="16"/>
      <c r="O289" s="1" t="s">
        <v>6851</v>
      </c>
      <c r="P289" s="18">
        <v>8053</v>
      </c>
      <c r="Q289" s="16" t="s">
        <v>464</v>
      </c>
      <c r="R289" s="16" t="s">
        <v>35</v>
      </c>
      <c r="S289" s="16">
        <v>13365010076</v>
      </c>
      <c r="T289" s="16" t="s">
        <v>465</v>
      </c>
    </row>
    <row r="290" spans="1:20" ht="13.2" x14ac:dyDescent="0.25">
      <c r="A290" s="21" t="s">
        <v>49</v>
      </c>
      <c r="C290" s="16" t="s">
        <v>191</v>
      </c>
      <c r="D290" s="17" t="s">
        <v>26</v>
      </c>
      <c r="E290" s="16" t="s">
        <v>6854</v>
      </c>
      <c r="F290" s="18" t="s">
        <v>6855</v>
      </c>
      <c r="G290" s="16">
        <v>1</v>
      </c>
      <c r="H290" s="19" t="s">
        <v>6856</v>
      </c>
      <c r="I290" t="str">
        <f t="shared" si="3"/>
        <v>24X36in</v>
      </c>
      <c r="J290" s="20" t="s">
        <v>6857</v>
      </c>
      <c r="K290" s="20" t="s">
        <v>6858</v>
      </c>
      <c r="L290" s="20" t="s">
        <v>6859</v>
      </c>
      <c r="M290" s="16"/>
      <c r="O290" s="1" t="s">
        <v>6860</v>
      </c>
      <c r="P290" s="18">
        <v>78839</v>
      </c>
      <c r="Q290" s="16" t="s">
        <v>151</v>
      </c>
      <c r="R290" s="16" t="s">
        <v>35</v>
      </c>
      <c r="S290" s="16">
        <v>8308540372</v>
      </c>
      <c r="T290" s="16" t="s">
        <v>152</v>
      </c>
    </row>
    <row r="291" spans="1:20" ht="13.2" hidden="1" x14ac:dyDescent="0.25">
      <c r="A291" s="21" t="s">
        <v>761</v>
      </c>
      <c r="C291" s="16" t="s">
        <v>25</v>
      </c>
      <c r="D291" s="17" t="s">
        <v>26</v>
      </c>
      <c r="E291" s="16" t="s">
        <v>6861</v>
      </c>
      <c r="F291" s="18" t="s">
        <v>6862</v>
      </c>
      <c r="G291" s="16">
        <v>1</v>
      </c>
      <c r="H291" s="19" t="s">
        <v>6863</v>
      </c>
      <c r="I291" t="str">
        <f t="shared" si="3"/>
        <v>hirt 3D #DH - M / Full Print</v>
      </c>
      <c r="J291" s="20" t="s">
        <v>6864</v>
      </c>
      <c r="K291" s="20" t="s">
        <v>599</v>
      </c>
      <c r="L291" s="20" t="s">
        <v>6865</v>
      </c>
      <c r="M291" s="16"/>
      <c r="O291" s="1" t="s">
        <v>2631</v>
      </c>
      <c r="P291" s="18">
        <v>80916</v>
      </c>
      <c r="Q291" s="16" t="s">
        <v>430</v>
      </c>
      <c r="R291" s="16" t="s">
        <v>35</v>
      </c>
      <c r="S291" s="16">
        <v>7194475937</v>
      </c>
      <c r="T291" s="16" t="s">
        <v>432</v>
      </c>
    </row>
    <row r="292" spans="1:20" ht="13.2" hidden="1" x14ac:dyDescent="0.25">
      <c r="A292" s="28" t="s">
        <v>5607</v>
      </c>
      <c r="C292" s="16" t="s">
        <v>25</v>
      </c>
      <c r="D292" s="17" t="s">
        <v>26</v>
      </c>
      <c r="E292" s="16" t="s">
        <v>6866</v>
      </c>
      <c r="F292" s="18" t="s">
        <v>6867</v>
      </c>
      <c r="G292" s="16">
        <v>1</v>
      </c>
      <c r="H292" s="19" t="s">
        <v>6868</v>
      </c>
      <c r="I292" t="str">
        <f t="shared" si="3"/>
        <v>hirt 3D #KV - L / Full Print</v>
      </c>
      <c r="J292" s="20" t="s">
        <v>6869</v>
      </c>
      <c r="K292" s="20" t="s">
        <v>6870</v>
      </c>
      <c r="L292" s="20" t="s">
        <v>6871</v>
      </c>
      <c r="M292" s="16"/>
      <c r="O292" s="1" t="s">
        <v>1751</v>
      </c>
      <c r="P292" s="18">
        <v>60538</v>
      </c>
      <c r="Q292" s="16" t="s">
        <v>69</v>
      </c>
      <c r="R292" s="16" t="s">
        <v>35</v>
      </c>
      <c r="S292" s="16">
        <v>6308020968</v>
      </c>
      <c r="T292" s="16" t="s">
        <v>71</v>
      </c>
    </row>
    <row r="293" spans="1:20" ht="13.2" hidden="1" x14ac:dyDescent="0.25">
      <c r="A293" s="28" t="s">
        <v>5607</v>
      </c>
      <c r="C293" s="16" t="s">
        <v>25</v>
      </c>
      <c r="D293" s="17" t="s">
        <v>26</v>
      </c>
      <c r="E293" s="16" t="s">
        <v>6866</v>
      </c>
      <c r="F293" s="18" t="s">
        <v>6867</v>
      </c>
      <c r="G293" s="16">
        <v>1</v>
      </c>
      <c r="H293" s="19" t="s">
        <v>6872</v>
      </c>
      <c r="I293" t="str">
        <f t="shared" si="3"/>
        <v>hirt 3D #KV - XL / Full Print</v>
      </c>
      <c r="J293" s="20" t="s">
        <v>6873</v>
      </c>
      <c r="K293" s="20" t="s">
        <v>6870</v>
      </c>
      <c r="L293" s="20" t="s">
        <v>6871</v>
      </c>
      <c r="M293" s="16"/>
      <c r="O293" s="1" t="s">
        <v>1751</v>
      </c>
      <c r="P293" s="18">
        <v>60538</v>
      </c>
      <c r="Q293" s="16" t="s">
        <v>69</v>
      </c>
      <c r="R293" s="16" t="s">
        <v>35</v>
      </c>
      <c r="S293" s="16">
        <v>6308020968</v>
      </c>
      <c r="T293" s="16" t="s">
        <v>71</v>
      </c>
    </row>
    <row r="294" spans="1:20" ht="13.2" hidden="1" x14ac:dyDescent="0.25">
      <c r="A294" s="21" t="s">
        <v>5623</v>
      </c>
      <c r="C294" s="16" t="s">
        <v>25</v>
      </c>
      <c r="D294" s="17" t="s">
        <v>26</v>
      </c>
      <c r="E294" s="16" t="s">
        <v>6874</v>
      </c>
      <c r="F294" s="18" t="s">
        <v>6875</v>
      </c>
      <c r="G294" s="16">
        <v>1</v>
      </c>
      <c r="H294" s="19" t="s">
        <v>6270</v>
      </c>
      <c r="I294" t="str">
        <f t="shared" si="3"/>
        <v>AOP Unisex Raglan Hoodie / 2XL / All print</v>
      </c>
      <c r="J294" s="20" t="s">
        <v>42</v>
      </c>
      <c r="K294" s="20" t="s">
        <v>6876</v>
      </c>
      <c r="L294" s="20" t="s">
        <v>6877</v>
      </c>
      <c r="M294" s="16"/>
      <c r="O294" s="1" t="s">
        <v>6878</v>
      </c>
      <c r="P294" s="18">
        <v>33770</v>
      </c>
      <c r="Q294" s="16" t="s">
        <v>46</v>
      </c>
      <c r="R294" s="16" t="s">
        <v>35</v>
      </c>
      <c r="S294" s="16">
        <v>8473669668</v>
      </c>
      <c r="T294" s="16" t="s">
        <v>47</v>
      </c>
    </row>
    <row r="295" spans="1:20" ht="13.2" hidden="1" x14ac:dyDescent="0.25">
      <c r="A295" s="28" t="s">
        <v>5607</v>
      </c>
      <c r="C295" s="16" t="s">
        <v>25</v>
      </c>
      <c r="D295" s="17" t="s">
        <v>26</v>
      </c>
      <c r="E295" s="16" t="s">
        <v>6879</v>
      </c>
      <c r="F295" s="18" t="s">
        <v>6880</v>
      </c>
      <c r="G295" s="16">
        <v>1</v>
      </c>
      <c r="H295" s="19" t="s">
        <v>6881</v>
      </c>
      <c r="I295" t="str">
        <f t="shared" si="3"/>
        <v>hirt 3D #KV - L / Full Print</v>
      </c>
      <c r="J295" s="20" t="s">
        <v>6882</v>
      </c>
      <c r="K295" s="20" t="s">
        <v>6883</v>
      </c>
      <c r="L295" s="20" t="s">
        <v>6884</v>
      </c>
      <c r="M295" s="16"/>
      <c r="O295" s="1" t="s">
        <v>705</v>
      </c>
      <c r="P295" s="18">
        <v>34120</v>
      </c>
      <c r="Q295" s="16" t="s">
        <v>46</v>
      </c>
      <c r="R295" s="16" t="s">
        <v>35</v>
      </c>
      <c r="S295" s="16" t="s">
        <v>6885</v>
      </c>
      <c r="T295" s="16" t="s">
        <v>47</v>
      </c>
    </row>
    <row r="296" spans="1:20" ht="13.2" x14ac:dyDescent="0.25">
      <c r="A296" s="29" t="s">
        <v>201</v>
      </c>
      <c r="C296" s="16" t="s">
        <v>25</v>
      </c>
      <c r="D296" s="17" t="s">
        <v>26</v>
      </c>
      <c r="E296" s="16" t="s">
        <v>6886</v>
      </c>
      <c r="F296" s="18" t="s">
        <v>6887</v>
      </c>
      <c r="G296" s="16">
        <v>1</v>
      </c>
      <c r="H296" s="19" t="s">
        <v>6888</v>
      </c>
      <c r="I296" t="str">
        <f t="shared" si="3"/>
        <v>Unisex Raglan Hoodie / L</v>
      </c>
      <c r="J296" s="20" t="s">
        <v>2852</v>
      </c>
      <c r="K296" s="20" t="s">
        <v>6889</v>
      </c>
      <c r="L296" s="20" t="s">
        <v>6890</v>
      </c>
      <c r="M296" s="16"/>
      <c r="O296" s="1" t="s">
        <v>6891</v>
      </c>
      <c r="P296" s="18">
        <v>97070</v>
      </c>
      <c r="Q296" s="16" t="s">
        <v>1653</v>
      </c>
      <c r="R296" s="16" t="s">
        <v>35</v>
      </c>
      <c r="S296" s="16" t="s">
        <v>6892</v>
      </c>
      <c r="T296" s="16" t="s">
        <v>1654</v>
      </c>
    </row>
    <row r="297" spans="1:20" ht="13.2" hidden="1" x14ac:dyDescent="0.25">
      <c r="A297" s="32" t="s">
        <v>60</v>
      </c>
      <c r="C297" s="16" t="s">
        <v>25</v>
      </c>
      <c r="D297" s="17" t="s">
        <v>26</v>
      </c>
      <c r="E297" s="16" t="s">
        <v>6893</v>
      </c>
      <c r="F297" s="18" t="s">
        <v>6894</v>
      </c>
      <c r="G297" s="16">
        <v>1</v>
      </c>
      <c r="H297" s="19" t="s">
        <v>3126</v>
      </c>
      <c r="I297" t="str">
        <f t="shared" si="3"/>
        <v>HOODIE RAGLAN SLEEVE / 2XL / All Print</v>
      </c>
      <c r="J297" s="20" t="s">
        <v>2663</v>
      </c>
      <c r="K297" s="20" t="s">
        <v>6895</v>
      </c>
      <c r="L297" s="20" t="s">
        <v>6896</v>
      </c>
      <c r="M297" s="16"/>
      <c r="O297" s="1" t="s">
        <v>6897</v>
      </c>
      <c r="P297" s="18">
        <v>94513</v>
      </c>
      <c r="Q297" s="16" t="s">
        <v>546</v>
      </c>
      <c r="R297" s="16" t="s">
        <v>35</v>
      </c>
      <c r="S297" s="16">
        <v>19255500487</v>
      </c>
      <c r="T297" s="16" t="s">
        <v>547</v>
      </c>
    </row>
    <row r="298" spans="1:20" ht="13.2" hidden="1" x14ac:dyDescent="0.25">
      <c r="A298" s="32" t="s">
        <v>6898</v>
      </c>
      <c r="C298" s="16" t="s">
        <v>25</v>
      </c>
      <c r="D298" s="17" t="s">
        <v>26</v>
      </c>
      <c r="E298" s="16" t="s">
        <v>6899</v>
      </c>
      <c r="F298" s="18" t="s">
        <v>6900</v>
      </c>
      <c r="G298" s="16">
        <v>1</v>
      </c>
      <c r="H298" s="19" t="s">
        <v>6901</v>
      </c>
      <c r="I298" t="str">
        <f t="shared" si="3"/>
        <v>LEGGING / S / All Print</v>
      </c>
      <c r="J298" s="20" t="s">
        <v>6902</v>
      </c>
      <c r="K298" s="20" t="s">
        <v>6903</v>
      </c>
      <c r="L298" s="20" t="s">
        <v>6904</v>
      </c>
      <c r="M298" s="16" t="s">
        <v>6905</v>
      </c>
      <c r="O298" s="1" t="s">
        <v>304</v>
      </c>
      <c r="P298" s="18">
        <v>11211</v>
      </c>
      <c r="Q298" s="16" t="s">
        <v>305</v>
      </c>
      <c r="R298" s="16" t="s">
        <v>35</v>
      </c>
      <c r="S298" s="16">
        <v>3479840245</v>
      </c>
      <c r="T298" s="16" t="s">
        <v>306</v>
      </c>
    </row>
    <row r="299" spans="1:20" ht="13.2" hidden="1" x14ac:dyDescent="0.25">
      <c r="A299" s="32" t="s">
        <v>60</v>
      </c>
      <c r="C299" s="16" t="s">
        <v>61</v>
      </c>
      <c r="D299" s="17" t="s">
        <v>26</v>
      </c>
      <c r="E299" s="16" t="s">
        <v>6906</v>
      </c>
      <c r="F299" s="18" t="s">
        <v>6907</v>
      </c>
      <c r="G299" s="16">
        <v>1</v>
      </c>
      <c r="H299" s="19" t="s">
        <v>2300</v>
      </c>
      <c r="I299" t="str">
        <f t="shared" si="3"/>
        <v>2XL / Full Print</v>
      </c>
      <c r="J299" s="20" t="s">
        <v>2301</v>
      </c>
      <c r="K299" s="20" t="s">
        <v>6908</v>
      </c>
      <c r="L299" s="20" t="s">
        <v>6909</v>
      </c>
      <c r="M299" s="16"/>
      <c r="O299" s="1" t="s">
        <v>6910</v>
      </c>
      <c r="P299" s="18">
        <v>6850</v>
      </c>
      <c r="Q299" s="16" t="s">
        <v>82</v>
      </c>
      <c r="R299" s="16" t="s">
        <v>35</v>
      </c>
      <c r="S299" s="16">
        <v>2038468319</v>
      </c>
      <c r="T299" s="16" t="s">
        <v>83</v>
      </c>
    </row>
    <row r="300" spans="1:20" ht="13.2" hidden="1" x14ac:dyDescent="0.25">
      <c r="A300" s="32" t="s">
        <v>60</v>
      </c>
      <c r="C300" s="16" t="s">
        <v>61</v>
      </c>
      <c r="D300" s="17" t="s">
        <v>26</v>
      </c>
      <c r="E300" s="16" t="s">
        <v>6906</v>
      </c>
      <c r="F300" s="18" t="s">
        <v>6907</v>
      </c>
      <c r="G300" s="16">
        <v>1</v>
      </c>
      <c r="H300" s="19" t="s">
        <v>1670</v>
      </c>
      <c r="I300" t="str">
        <f t="shared" si="3"/>
        <v>XL / Full Print</v>
      </c>
      <c r="J300" s="20" t="s">
        <v>1671</v>
      </c>
      <c r="K300" s="20" t="s">
        <v>6908</v>
      </c>
      <c r="L300" s="20" t="s">
        <v>6909</v>
      </c>
      <c r="M300" s="16"/>
      <c r="O300" s="1" t="s">
        <v>6910</v>
      </c>
      <c r="P300" s="18">
        <v>6850</v>
      </c>
      <c r="Q300" s="16" t="s">
        <v>82</v>
      </c>
      <c r="R300" s="16" t="s">
        <v>35</v>
      </c>
      <c r="S300" s="16">
        <v>2038468319</v>
      </c>
      <c r="T300" s="16" t="s">
        <v>83</v>
      </c>
    </row>
    <row r="301" spans="1:20" ht="13.2" hidden="1" x14ac:dyDescent="0.25">
      <c r="A301" s="29" t="s">
        <v>386</v>
      </c>
      <c r="C301" s="16" t="s">
        <v>25</v>
      </c>
      <c r="D301" s="17" t="s">
        <v>26</v>
      </c>
      <c r="E301" s="16" t="s">
        <v>6911</v>
      </c>
      <c r="F301" s="18" t="s">
        <v>6912</v>
      </c>
      <c r="G301" s="16">
        <v>1</v>
      </c>
      <c r="H301" s="19" t="s">
        <v>6913</v>
      </c>
      <c r="I301" t="str">
        <f t="shared" si="3"/>
        <v>hirt 3D #H - XL / Full Print</v>
      </c>
      <c r="J301" s="20" t="s">
        <v>2825</v>
      </c>
      <c r="K301" s="20" t="s">
        <v>6914</v>
      </c>
      <c r="L301" s="20" t="s">
        <v>6915</v>
      </c>
      <c r="M301" s="16"/>
      <c r="O301" s="1" t="s">
        <v>2483</v>
      </c>
      <c r="P301" s="18">
        <v>80601</v>
      </c>
      <c r="Q301" s="16" t="s">
        <v>430</v>
      </c>
      <c r="R301" s="16" t="s">
        <v>35</v>
      </c>
      <c r="S301" s="16">
        <v>7204951310</v>
      </c>
      <c r="T301" s="16" t="s">
        <v>432</v>
      </c>
    </row>
    <row r="302" spans="1:20" ht="13.2" hidden="1" x14ac:dyDescent="0.25">
      <c r="A302" s="32" t="s">
        <v>60</v>
      </c>
      <c r="C302" s="16" t="s">
        <v>202</v>
      </c>
      <c r="D302" s="17" t="s">
        <v>26</v>
      </c>
      <c r="E302" s="16" t="s">
        <v>6916</v>
      </c>
      <c r="F302" s="18" t="s">
        <v>6917</v>
      </c>
      <c r="G302" s="16">
        <v>1</v>
      </c>
      <c r="H302" s="19" t="s">
        <v>6918</v>
      </c>
      <c r="I302" t="str">
        <f t="shared" si="3"/>
        <v>US King / Full print</v>
      </c>
      <c r="J302" s="20" t="s">
        <v>765</v>
      </c>
      <c r="K302" s="20" t="s">
        <v>6919</v>
      </c>
      <c r="L302" s="20" t="s">
        <v>6920</v>
      </c>
      <c r="M302" s="16" t="s">
        <v>6921</v>
      </c>
      <c r="O302" s="1" t="s">
        <v>4319</v>
      </c>
      <c r="P302" s="18">
        <v>32608</v>
      </c>
      <c r="Q302" s="16" t="s">
        <v>46</v>
      </c>
      <c r="R302" s="16" t="s">
        <v>35</v>
      </c>
      <c r="S302" s="16">
        <v>8038601234</v>
      </c>
      <c r="T302" s="16" t="s">
        <v>47</v>
      </c>
    </row>
    <row r="303" spans="1:20" ht="13.2" hidden="1" x14ac:dyDescent="0.25">
      <c r="A303" s="15" t="s">
        <v>24</v>
      </c>
      <c r="C303" s="16" t="s">
        <v>25</v>
      </c>
      <c r="D303" s="17" t="s">
        <v>26</v>
      </c>
      <c r="E303" s="16" t="s">
        <v>6922</v>
      </c>
      <c r="F303" s="18" t="s">
        <v>6923</v>
      </c>
      <c r="G303" s="16">
        <v>1</v>
      </c>
      <c r="H303" s="19" t="s">
        <v>6924</v>
      </c>
      <c r="I303" t="str">
        <f t="shared" si="3"/>
        <v>AOP Unisex Raglan Hoodie / 2XL / All print</v>
      </c>
      <c r="J303" s="20" t="s">
        <v>6925</v>
      </c>
      <c r="K303" s="20" t="s">
        <v>6926</v>
      </c>
      <c r="L303" s="20" t="s">
        <v>6927</v>
      </c>
      <c r="M303" s="16">
        <v>21</v>
      </c>
      <c r="O303" s="1" t="s">
        <v>6928</v>
      </c>
      <c r="P303" s="18">
        <v>2189</v>
      </c>
      <c r="Q303" s="16" t="s">
        <v>359</v>
      </c>
      <c r="R303" s="16" t="s">
        <v>35</v>
      </c>
      <c r="S303" s="16">
        <v>7817068291</v>
      </c>
      <c r="T303" s="16" t="s">
        <v>360</v>
      </c>
    </row>
    <row r="304" spans="1:20" ht="13.2" hidden="1" x14ac:dyDescent="0.25">
      <c r="A304" s="28" t="s">
        <v>5607</v>
      </c>
      <c r="C304" s="16" t="s">
        <v>25</v>
      </c>
      <c r="D304" s="17" t="s">
        <v>26</v>
      </c>
      <c r="E304" s="16" t="s">
        <v>6929</v>
      </c>
      <c r="F304" s="18" t="s">
        <v>6930</v>
      </c>
      <c r="G304" s="16">
        <v>1</v>
      </c>
      <c r="H304" s="19" t="s">
        <v>6931</v>
      </c>
      <c r="I304" t="str">
        <f t="shared" si="3"/>
        <v>HOODIE RAGLAN SLEEVE / 4XL / All Print</v>
      </c>
      <c r="J304" s="20" t="s">
        <v>6932</v>
      </c>
      <c r="K304" s="20" t="s">
        <v>6933</v>
      </c>
      <c r="L304" s="16" t="s">
        <v>6934</v>
      </c>
      <c r="N304" s="1"/>
      <c r="O304" s="18" t="s">
        <v>6935</v>
      </c>
      <c r="P304" s="16">
        <v>98201</v>
      </c>
      <c r="Q304" s="16" t="s">
        <v>189</v>
      </c>
      <c r="R304" s="16" t="s">
        <v>35</v>
      </c>
      <c r="S304" s="16">
        <v>4255398114</v>
      </c>
      <c r="T304" s="1" t="s">
        <v>190</v>
      </c>
    </row>
    <row r="305" spans="1:27" ht="13.2" hidden="1" x14ac:dyDescent="0.25">
      <c r="A305" s="15" t="s">
        <v>110</v>
      </c>
      <c r="C305" s="16" t="s">
        <v>25</v>
      </c>
      <c r="D305" s="17" t="s">
        <v>26</v>
      </c>
      <c r="E305" s="16" t="s">
        <v>6936</v>
      </c>
      <c r="F305" s="18" t="s">
        <v>6937</v>
      </c>
      <c r="G305" s="16">
        <v>1</v>
      </c>
      <c r="H305" s="19" t="s">
        <v>6938</v>
      </c>
      <c r="I305" t="str">
        <f t="shared" si="3"/>
        <v>AOP UNISEX HOODIE / 3XL / All Print</v>
      </c>
      <c r="J305" s="20" t="s">
        <v>6939</v>
      </c>
      <c r="K305" s="20" t="s">
        <v>6940</v>
      </c>
      <c r="L305" s="16" t="s">
        <v>6941</v>
      </c>
      <c r="M305" s="1" t="s">
        <v>3697</v>
      </c>
      <c r="N305" s="1"/>
      <c r="O305" s="18" t="s">
        <v>6942</v>
      </c>
      <c r="P305" s="16">
        <v>1247</v>
      </c>
      <c r="Q305" s="16" t="s">
        <v>359</v>
      </c>
      <c r="R305" s="16" t="s">
        <v>35</v>
      </c>
      <c r="S305" s="16">
        <v>4134129100</v>
      </c>
      <c r="T305" s="1" t="s">
        <v>360</v>
      </c>
    </row>
    <row r="306" spans="1:27" ht="13.2" hidden="1" x14ac:dyDescent="0.25">
      <c r="A306" s="15" t="s">
        <v>24</v>
      </c>
      <c r="C306" s="16" t="s">
        <v>25</v>
      </c>
      <c r="D306" s="17" t="s">
        <v>26</v>
      </c>
      <c r="E306" s="16" t="s">
        <v>6943</v>
      </c>
      <c r="F306" s="18" t="s">
        <v>6944</v>
      </c>
      <c r="G306" s="16">
        <v>1</v>
      </c>
      <c r="H306" s="19" t="s">
        <v>3168</v>
      </c>
      <c r="I306" t="str">
        <f t="shared" si="3"/>
        <v>AOP Unisex Raglan Hoodie / 2XL / Full print</v>
      </c>
      <c r="J306" s="20" t="s">
        <v>1201</v>
      </c>
      <c r="K306" s="20" t="s">
        <v>6945</v>
      </c>
      <c r="L306" s="16" t="s">
        <v>6946</v>
      </c>
      <c r="N306" s="1"/>
      <c r="O306" s="18" t="s">
        <v>6947</v>
      </c>
      <c r="P306" s="16">
        <v>7751</v>
      </c>
      <c r="Q306" s="16" t="s">
        <v>464</v>
      </c>
      <c r="R306" s="16" t="s">
        <v>35</v>
      </c>
      <c r="S306" s="16">
        <v>8482540496</v>
      </c>
      <c r="T306" s="1" t="s">
        <v>465</v>
      </c>
    </row>
    <row r="307" spans="1:27" ht="13.2" hidden="1" x14ac:dyDescent="0.25">
      <c r="A307" s="32" t="s">
        <v>60</v>
      </c>
      <c r="C307" s="16" t="s">
        <v>25</v>
      </c>
      <c r="D307" s="17" t="s">
        <v>26</v>
      </c>
      <c r="E307" s="16" t="s">
        <v>6948</v>
      </c>
      <c r="F307" s="18" t="s">
        <v>6949</v>
      </c>
      <c r="G307" s="16">
        <v>1</v>
      </c>
      <c r="H307" s="19" t="s">
        <v>6950</v>
      </c>
      <c r="I307" t="str">
        <f t="shared" si="3"/>
        <v>hirt - hoodie 3D #l - UNISEX T-SHIRT 3D / S / All print</v>
      </c>
      <c r="J307" s="20" t="s">
        <v>1290</v>
      </c>
      <c r="K307" s="20" t="s">
        <v>6951</v>
      </c>
      <c r="L307" s="16" t="s">
        <v>6952</v>
      </c>
      <c r="N307" s="1"/>
      <c r="O307" s="18" t="s">
        <v>6953</v>
      </c>
      <c r="P307" s="16">
        <v>33810</v>
      </c>
      <c r="Q307" s="16" t="s">
        <v>46</v>
      </c>
      <c r="R307" s="16" t="s">
        <v>35</v>
      </c>
      <c r="S307" s="16">
        <v>8475131976</v>
      </c>
      <c r="T307" s="1" t="s">
        <v>47</v>
      </c>
    </row>
    <row r="308" spans="1:27" ht="13.2" hidden="1" x14ac:dyDescent="0.25">
      <c r="A308" s="32" t="s">
        <v>60</v>
      </c>
      <c r="C308" s="16" t="s">
        <v>61</v>
      </c>
      <c r="D308" s="17" t="s">
        <v>26</v>
      </c>
      <c r="E308" s="16" t="s">
        <v>6954</v>
      </c>
      <c r="F308" s="18" t="s">
        <v>6955</v>
      </c>
      <c r="G308" s="16">
        <v>1</v>
      </c>
      <c r="H308" s="19" t="s">
        <v>6956</v>
      </c>
      <c r="I308" t="str">
        <f t="shared" si="3"/>
        <v>Legging 3D All Over Print #160421l - Tank Top + Legging / XL / ALL PRINT</v>
      </c>
      <c r="J308" s="20" t="s">
        <v>6957</v>
      </c>
      <c r="K308" s="20" t="s">
        <v>6958</v>
      </c>
      <c r="L308" s="16" t="s">
        <v>6959</v>
      </c>
      <c r="N308" s="1"/>
      <c r="O308" s="18" t="s">
        <v>2358</v>
      </c>
      <c r="P308" s="16">
        <v>85208</v>
      </c>
      <c r="Q308" s="16" t="s">
        <v>447</v>
      </c>
      <c r="R308" s="16" t="s">
        <v>35</v>
      </c>
      <c r="S308" s="16">
        <v>4806130080</v>
      </c>
      <c r="T308" s="1" t="s">
        <v>448</v>
      </c>
    </row>
    <row r="309" spans="1:27" ht="13.2" hidden="1" x14ac:dyDescent="0.25">
      <c r="A309" s="21" t="s">
        <v>6960</v>
      </c>
      <c r="C309" s="16" t="s">
        <v>61</v>
      </c>
      <c r="D309" s="17" t="s">
        <v>26</v>
      </c>
      <c r="E309" s="16" t="s">
        <v>6954</v>
      </c>
      <c r="F309" s="18" t="s">
        <v>6955</v>
      </c>
      <c r="G309" s="16">
        <v>1</v>
      </c>
      <c r="H309" s="19" t="s">
        <v>6961</v>
      </c>
      <c r="I309" t="str">
        <f t="shared" si="3"/>
        <v>Leggings 3D #21521DH - TANK TOP / XL / All Print</v>
      </c>
      <c r="J309" s="20" t="s">
        <v>6962</v>
      </c>
      <c r="K309" s="20" t="s">
        <v>6958</v>
      </c>
      <c r="L309" s="16" t="s">
        <v>6959</v>
      </c>
      <c r="N309" s="1"/>
      <c r="O309" s="18" t="s">
        <v>2358</v>
      </c>
      <c r="P309" s="16">
        <v>85208</v>
      </c>
      <c r="Q309" s="16" t="s">
        <v>447</v>
      </c>
      <c r="R309" s="16" t="s">
        <v>35</v>
      </c>
      <c r="S309" s="16">
        <v>4806130080</v>
      </c>
      <c r="T309" s="1" t="s">
        <v>448</v>
      </c>
    </row>
    <row r="310" spans="1:27" ht="13.2" hidden="1" x14ac:dyDescent="0.25">
      <c r="A310" s="28" t="s">
        <v>5607</v>
      </c>
      <c r="C310" s="16" t="s">
        <v>25</v>
      </c>
      <c r="D310" s="17" t="s">
        <v>26</v>
      </c>
      <c r="E310" s="16" t="s">
        <v>6954</v>
      </c>
      <c r="F310" s="18" t="s">
        <v>6955</v>
      </c>
      <c r="G310" s="16">
        <v>1</v>
      </c>
      <c r="H310" s="19" t="s">
        <v>6963</v>
      </c>
      <c r="I310" t="str">
        <f t="shared" si="3"/>
        <v>AOP Unisex Raglan Zip Hoodie / XL / All Print</v>
      </c>
      <c r="J310" s="20" t="s">
        <v>6964</v>
      </c>
      <c r="K310" s="20" t="s">
        <v>6958</v>
      </c>
      <c r="L310" s="16" t="s">
        <v>6959</v>
      </c>
      <c r="N310" s="1"/>
      <c r="O310" s="18" t="s">
        <v>2358</v>
      </c>
      <c r="P310" s="16">
        <v>85208</v>
      </c>
      <c r="Q310" s="16" t="s">
        <v>447</v>
      </c>
      <c r="R310" s="16" t="s">
        <v>35</v>
      </c>
      <c r="S310" s="16">
        <v>4806130080</v>
      </c>
      <c r="T310" s="1" t="s">
        <v>448</v>
      </c>
    </row>
    <row r="311" spans="1:27" ht="13.2" hidden="1" x14ac:dyDescent="0.25">
      <c r="A311" s="21" t="s">
        <v>761</v>
      </c>
      <c r="C311" s="16" t="s">
        <v>61</v>
      </c>
      <c r="D311" s="17" t="s">
        <v>26</v>
      </c>
      <c r="E311" s="16" t="s">
        <v>6965</v>
      </c>
      <c r="F311" s="18" t="s">
        <v>6966</v>
      </c>
      <c r="G311" s="16">
        <v>1</v>
      </c>
      <c r="H311" s="19" t="s">
        <v>2973</v>
      </c>
      <c r="I311" t="str">
        <f t="shared" si="3"/>
        <v>Fleece Hoodie / S / All print</v>
      </c>
      <c r="J311" s="20" t="s">
        <v>2974</v>
      </c>
      <c r="K311" s="20" t="s">
        <v>6967</v>
      </c>
      <c r="L311" s="16" t="s">
        <v>6968</v>
      </c>
      <c r="N311" s="1"/>
      <c r="O311" s="18" t="s">
        <v>1422</v>
      </c>
      <c r="P311" s="16">
        <v>7059</v>
      </c>
      <c r="Q311" s="16" t="s">
        <v>464</v>
      </c>
      <c r="R311" s="16" t="s">
        <v>35</v>
      </c>
      <c r="S311" s="16">
        <v>6095777801</v>
      </c>
      <c r="T311" s="1" t="s">
        <v>465</v>
      </c>
    </row>
    <row r="312" spans="1:27" ht="13.2" hidden="1" x14ac:dyDescent="0.25">
      <c r="A312" s="15" t="s">
        <v>24</v>
      </c>
      <c r="C312" s="16" t="s">
        <v>25</v>
      </c>
      <c r="D312" s="17" t="s">
        <v>3450</v>
      </c>
      <c r="E312" s="16" t="s">
        <v>6969</v>
      </c>
      <c r="F312" s="18" t="s">
        <v>6970</v>
      </c>
      <c r="G312" s="16">
        <v>1</v>
      </c>
      <c r="H312" s="19" t="s">
        <v>6971</v>
      </c>
      <c r="I312" t="str">
        <f t="shared" si="3"/>
        <v>AOP Unisex Raglan Hoodie / L / Full print</v>
      </c>
      <c r="J312" s="20" t="s">
        <v>1201</v>
      </c>
      <c r="K312" s="20" t="s">
        <v>6972</v>
      </c>
      <c r="L312" s="16" t="s">
        <v>6973</v>
      </c>
      <c r="M312" s="1">
        <v>219</v>
      </c>
      <c r="N312" s="1"/>
      <c r="O312" s="18" t="s">
        <v>6974</v>
      </c>
      <c r="P312" s="16">
        <v>90715</v>
      </c>
      <c r="Q312" s="16" t="s">
        <v>546</v>
      </c>
      <c r="R312" s="16" t="s">
        <v>35</v>
      </c>
      <c r="S312" s="16">
        <v>5623335296</v>
      </c>
      <c r="T312" s="1" t="s">
        <v>547</v>
      </c>
    </row>
    <row r="313" spans="1:27" ht="13.2" hidden="1" x14ac:dyDescent="0.25">
      <c r="A313" s="32" t="s">
        <v>309</v>
      </c>
      <c r="C313" s="16" t="s">
        <v>25</v>
      </c>
      <c r="D313" s="17" t="s">
        <v>26</v>
      </c>
      <c r="E313" s="16" t="s">
        <v>6975</v>
      </c>
      <c r="F313" s="18" t="s">
        <v>6976</v>
      </c>
      <c r="G313" s="16">
        <v>1</v>
      </c>
      <c r="H313" s="19" t="s">
        <v>6977</v>
      </c>
      <c r="I313" t="str">
        <f t="shared" si="3"/>
        <v>AOP Unisex Raglan Hoodie / 3XL / All Print</v>
      </c>
      <c r="J313" s="20" t="s">
        <v>495</v>
      </c>
      <c r="K313" s="20" t="s">
        <v>6978</v>
      </c>
      <c r="L313" s="16" t="s">
        <v>6979</v>
      </c>
      <c r="N313" s="1"/>
      <c r="O313" s="18" t="s">
        <v>6980</v>
      </c>
      <c r="P313" s="16">
        <v>95662</v>
      </c>
      <c r="Q313" s="16" t="s">
        <v>546</v>
      </c>
      <c r="R313" s="16" t="s">
        <v>35</v>
      </c>
      <c r="S313" s="16">
        <v>9168409100</v>
      </c>
      <c r="T313" s="1" t="s">
        <v>547</v>
      </c>
    </row>
    <row r="314" spans="1:27" ht="13.2" hidden="1" x14ac:dyDescent="0.25">
      <c r="A314" s="55"/>
      <c r="B314" s="56"/>
      <c r="C314" s="57"/>
      <c r="D314" s="57"/>
      <c r="E314" s="57"/>
      <c r="F314" s="58"/>
      <c r="G314" s="57"/>
      <c r="H314" s="59"/>
      <c r="I314" s="60"/>
      <c r="J314" s="60"/>
      <c r="K314" s="60"/>
      <c r="L314" s="57"/>
      <c r="M314" s="56"/>
      <c r="N314" s="61"/>
      <c r="O314" s="58"/>
      <c r="P314" s="57"/>
      <c r="Q314" s="57"/>
      <c r="R314" s="57"/>
      <c r="S314" s="57"/>
      <c r="T314" s="56"/>
      <c r="U314" s="56"/>
      <c r="V314" s="56"/>
      <c r="W314" s="56"/>
      <c r="X314" s="56"/>
      <c r="Y314" s="56"/>
      <c r="Z314" s="56"/>
      <c r="AA314" s="56"/>
    </row>
    <row r="315" spans="1:27" ht="13.2" hidden="1" x14ac:dyDescent="0.25">
      <c r="A315" s="9"/>
      <c r="C315" s="16"/>
      <c r="D315" s="16"/>
      <c r="E315" s="16"/>
      <c r="F315" s="18"/>
      <c r="G315" s="16"/>
      <c r="H315" s="19"/>
      <c r="I315" s="20"/>
      <c r="J315" s="20"/>
      <c r="K315" s="20"/>
      <c r="L315" s="16"/>
      <c r="N315" s="1"/>
      <c r="O315" s="18"/>
      <c r="P315" s="16"/>
      <c r="Q315" s="16"/>
      <c r="R315" s="16"/>
      <c r="S315" s="16"/>
    </row>
    <row r="316" spans="1:27" ht="13.2" hidden="1" x14ac:dyDescent="0.25">
      <c r="A316" s="9"/>
      <c r="C316" s="16"/>
      <c r="D316" s="16"/>
      <c r="E316" s="16"/>
      <c r="F316" s="18"/>
      <c r="G316" s="16"/>
      <c r="H316" s="19"/>
      <c r="I316" s="20"/>
      <c r="J316" s="20"/>
      <c r="K316" s="20"/>
      <c r="L316" s="16"/>
      <c r="N316" s="1"/>
      <c r="O316" s="18"/>
      <c r="P316" s="16"/>
      <c r="Q316" s="16"/>
      <c r="R316" s="16"/>
      <c r="S316" s="16"/>
    </row>
    <row r="317" spans="1:27" ht="13.2" hidden="1" x14ac:dyDescent="0.25">
      <c r="A317" s="9"/>
      <c r="C317" s="16"/>
      <c r="D317" s="16"/>
      <c r="E317" s="16"/>
      <c r="F317" s="18"/>
      <c r="G317" s="16"/>
      <c r="H317" s="19"/>
      <c r="I317" s="20"/>
      <c r="J317" s="20"/>
      <c r="K317" s="20"/>
      <c r="L317" s="16"/>
      <c r="N317" s="1"/>
      <c r="O317" s="18"/>
      <c r="P317" s="16"/>
      <c r="Q317" s="16"/>
      <c r="R317" s="16"/>
      <c r="S317" s="16"/>
    </row>
    <row r="318" spans="1:27" ht="13.2" hidden="1" x14ac:dyDescent="0.25">
      <c r="A318" s="9"/>
      <c r="B318" s="62">
        <v>44609</v>
      </c>
      <c r="C318" s="16"/>
      <c r="D318" s="16"/>
      <c r="E318" s="16"/>
      <c r="F318" s="18"/>
      <c r="G318" s="16"/>
      <c r="H318" s="19"/>
      <c r="I318" s="20"/>
      <c r="J318" s="20"/>
      <c r="K318" s="20"/>
      <c r="L318" s="16"/>
      <c r="N318" s="1"/>
      <c r="O318" s="18"/>
      <c r="P318" s="16"/>
      <c r="Q318" s="16"/>
      <c r="R318" s="16"/>
      <c r="S318" s="16"/>
    </row>
    <row r="319" spans="1:27" ht="13.2" hidden="1" x14ac:dyDescent="0.25">
      <c r="A319" s="32" t="s">
        <v>60</v>
      </c>
      <c r="C319" s="16" t="s">
        <v>61</v>
      </c>
      <c r="D319" s="17" t="s">
        <v>26</v>
      </c>
      <c r="E319" s="16" t="s">
        <v>6981</v>
      </c>
      <c r="F319" s="18" t="s">
        <v>6982</v>
      </c>
      <c r="G319" s="16">
        <v>1</v>
      </c>
      <c r="H319" s="19" t="s">
        <v>6983</v>
      </c>
      <c r="I319" t="str">
        <f t="shared" ref="I319:I382" si="4">RIGHT(H319,LEN(H319) - (FIND("-",H319) + 1))</f>
        <v>Jogger / XL / Black</v>
      </c>
      <c r="J319" s="20" t="s">
        <v>6984</v>
      </c>
      <c r="K319" s="20" t="s">
        <v>6985</v>
      </c>
      <c r="L319" s="20" t="s">
        <v>6986</v>
      </c>
      <c r="M319" s="16"/>
      <c r="O319" s="1" t="s">
        <v>6987</v>
      </c>
      <c r="P319" s="18">
        <v>17036</v>
      </c>
      <c r="Q319" s="16" t="s">
        <v>422</v>
      </c>
      <c r="R319" s="16" t="s">
        <v>35</v>
      </c>
      <c r="S319" s="16">
        <v>7174438300</v>
      </c>
      <c r="T319" s="16" t="s">
        <v>423</v>
      </c>
    </row>
    <row r="320" spans="1:27" ht="13.2" hidden="1" x14ac:dyDescent="0.25">
      <c r="A320" s="28" t="s">
        <v>5607</v>
      </c>
      <c r="C320" s="16" t="s">
        <v>25</v>
      </c>
      <c r="D320" s="17" t="s">
        <v>26</v>
      </c>
      <c r="E320" s="16" t="s">
        <v>6988</v>
      </c>
      <c r="F320" s="18" t="s">
        <v>6989</v>
      </c>
      <c r="G320" s="16">
        <v>1</v>
      </c>
      <c r="H320" s="19" t="s">
        <v>6097</v>
      </c>
      <c r="I320" t="str">
        <f t="shared" si="4"/>
        <v>HOODIE RAGLAN SLEEVE ZIP-UP / XL / All print</v>
      </c>
      <c r="J320" s="20" t="s">
        <v>6098</v>
      </c>
      <c r="K320" s="20" t="s">
        <v>6990</v>
      </c>
      <c r="L320" s="20" t="s">
        <v>6991</v>
      </c>
      <c r="M320" s="16"/>
      <c r="O320" s="1" t="s">
        <v>6992</v>
      </c>
      <c r="P320" s="18">
        <v>97233</v>
      </c>
      <c r="Q320" s="16" t="s">
        <v>1653</v>
      </c>
      <c r="R320" s="16" t="s">
        <v>35</v>
      </c>
      <c r="S320" s="16">
        <v>5397778558</v>
      </c>
      <c r="T320" s="16" t="s">
        <v>1654</v>
      </c>
    </row>
    <row r="321" spans="1:20" ht="13.2" hidden="1" x14ac:dyDescent="0.25">
      <c r="A321" s="32" t="s">
        <v>60</v>
      </c>
      <c r="C321" s="16" t="s">
        <v>25</v>
      </c>
      <c r="D321" s="17" t="s">
        <v>26</v>
      </c>
      <c r="E321" s="16" t="s">
        <v>6993</v>
      </c>
      <c r="F321" s="18" t="s">
        <v>6994</v>
      </c>
      <c r="G321" s="16">
        <v>1</v>
      </c>
      <c r="H321" s="19" t="s">
        <v>6995</v>
      </c>
      <c r="I321" t="str">
        <f t="shared" si="4"/>
        <v>HOODIE RAGLAN SLEEVE / XL / All Print</v>
      </c>
      <c r="J321" s="20" t="s">
        <v>6996</v>
      </c>
      <c r="K321" s="20" t="s">
        <v>6997</v>
      </c>
      <c r="L321" s="20" t="s">
        <v>6998</v>
      </c>
      <c r="M321" s="16"/>
      <c r="O321" s="1" t="s">
        <v>6999</v>
      </c>
      <c r="P321" s="18">
        <v>53059</v>
      </c>
      <c r="Q321" s="16" t="s">
        <v>1115</v>
      </c>
      <c r="R321" s="16" t="s">
        <v>35</v>
      </c>
      <c r="S321" s="16">
        <v>9202143718</v>
      </c>
      <c r="T321" s="16" t="s">
        <v>1116</v>
      </c>
    </row>
    <row r="322" spans="1:20" ht="13.2" hidden="1" x14ac:dyDescent="0.25">
      <c r="A322" s="32" t="s">
        <v>60</v>
      </c>
      <c r="C322" s="16" t="s">
        <v>25</v>
      </c>
      <c r="D322" s="17" t="s">
        <v>26</v>
      </c>
      <c r="E322" s="16" t="s">
        <v>6993</v>
      </c>
      <c r="F322" s="18" t="s">
        <v>6994</v>
      </c>
      <c r="G322" s="16">
        <v>1</v>
      </c>
      <c r="H322" s="19" t="s">
        <v>7000</v>
      </c>
      <c r="I322" t="str">
        <f t="shared" si="4"/>
        <v>HOODIE RAGLAN SLEEVE / 2XL / All print</v>
      </c>
      <c r="J322" s="20" t="s">
        <v>7001</v>
      </c>
      <c r="K322" s="20" t="s">
        <v>6997</v>
      </c>
      <c r="L322" s="20" t="s">
        <v>6998</v>
      </c>
      <c r="M322" s="16"/>
      <c r="O322" s="1" t="s">
        <v>6999</v>
      </c>
      <c r="P322" s="18">
        <v>53059</v>
      </c>
      <c r="Q322" s="16" t="s">
        <v>1115</v>
      </c>
      <c r="R322" s="16" t="s">
        <v>35</v>
      </c>
      <c r="S322" s="16">
        <v>9202143718</v>
      </c>
      <c r="T322" s="16" t="s">
        <v>1116</v>
      </c>
    </row>
    <row r="323" spans="1:20" ht="13.2" hidden="1" x14ac:dyDescent="0.25">
      <c r="A323" s="28" t="s">
        <v>5607</v>
      </c>
      <c r="C323" s="16" t="s">
        <v>25</v>
      </c>
      <c r="D323" s="17" t="s">
        <v>26</v>
      </c>
      <c r="E323" s="16" t="s">
        <v>7002</v>
      </c>
      <c r="F323" s="18" t="s">
        <v>7003</v>
      </c>
      <c r="G323" s="16">
        <v>1</v>
      </c>
      <c r="H323" s="19" t="s">
        <v>5943</v>
      </c>
      <c r="I323" t="str">
        <f t="shared" si="4"/>
        <v>Joggers #KV - AOP Unisex Raglan Hoodie / L / All Print</v>
      </c>
      <c r="J323" s="20" t="s">
        <v>1734</v>
      </c>
      <c r="K323" s="20" t="s">
        <v>7004</v>
      </c>
      <c r="L323" s="20">
        <v>1157</v>
      </c>
      <c r="M323" s="16" t="s">
        <v>7005</v>
      </c>
      <c r="O323" s="1" t="s">
        <v>7006</v>
      </c>
      <c r="P323" s="18">
        <v>45601</v>
      </c>
      <c r="Q323" s="16" t="s">
        <v>105</v>
      </c>
      <c r="R323" s="16" t="s">
        <v>35</v>
      </c>
      <c r="S323" s="16">
        <v>7404129987</v>
      </c>
      <c r="T323" s="16" t="s">
        <v>107</v>
      </c>
    </row>
    <row r="324" spans="1:20" ht="13.2" hidden="1" x14ac:dyDescent="0.25">
      <c r="A324" s="15" t="s">
        <v>110</v>
      </c>
      <c r="C324" s="16" t="s">
        <v>61</v>
      </c>
      <c r="D324" s="17" t="s">
        <v>26</v>
      </c>
      <c r="E324" s="16" t="s">
        <v>7007</v>
      </c>
      <c r="F324" s="18" t="s">
        <v>7008</v>
      </c>
      <c r="G324" s="16">
        <v>1</v>
      </c>
      <c r="H324" s="19" t="s">
        <v>7009</v>
      </c>
      <c r="I324" t="str">
        <f t="shared" si="4"/>
        <v>Women / 7 / Black</v>
      </c>
      <c r="J324" s="20" t="s">
        <v>78</v>
      </c>
      <c r="K324" s="20" t="s">
        <v>7010</v>
      </c>
      <c r="L324" s="20" t="s">
        <v>7011</v>
      </c>
      <c r="M324" s="16"/>
      <c r="O324" s="1" t="s">
        <v>7012</v>
      </c>
      <c r="P324" s="18">
        <v>34953</v>
      </c>
      <c r="Q324" s="16" t="s">
        <v>46</v>
      </c>
      <c r="R324" s="16" t="s">
        <v>35</v>
      </c>
      <c r="S324" s="16">
        <v>7726348729</v>
      </c>
      <c r="T324" s="16" t="s">
        <v>47</v>
      </c>
    </row>
    <row r="325" spans="1:20" ht="13.2" hidden="1" x14ac:dyDescent="0.25">
      <c r="A325" s="32" t="s">
        <v>60</v>
      </c>
      <c r="C325" s="16" t="s">
        <v>61</v>
      </c>
      <c r="D325" s="17" t="s">
        <v>26</v>
      </c>
      <c r="E325" s="16" t="s">
        <v>7013</v>
      </c>
      <c r="F325" s="18" t="s">
        <v>7014</v>
      </c>
      <c r="G325" s="16">
        <v>1</v>
      </c>
      <c r="H325" s="19" t="s">
        <v>2295</v>
      </c>
      <c r="I325" t="str">
        <f t="shared" si="4"/>
        <v>L / Full Print</v>
      </c>
      <c r="J325" s="20" t="s">
        <v>2296</v>
      </c>
      <c r="K325" s="20" t="s">
        <v>7015</v>
      </c>
      <c r="L325" s="20" t="s">
        <v>7016</v>
      </c>
      <c r="M325" s="16" t="s">
        <v>7017</v>
      </c>
      <c r="O325" s="1" t="s">
        <v>7018</v>
      </c>
      <c r="P325" s="18">
        <v>15228</v>
      </c>
      <c r="Q325" s="16" t="s">
        <v>422</v>
      </c>
      <c r="R325" s="16" t="s">
        <v>35</v>
      </c>
      <c r="S325" s="16">
        <v>4129694062</v>
      </c>
      <c r="T325" s="16" t="s">
        <v>423</v>
      </c>
    </row>
    <row r="326" spans="1:20" ht="13.2" hidden="1" x14ac:dyDescent="0.25">
      <c r="A326" s="28" t="s">
        <v>5607</v>
      </c>
      <c r="C326" s="16" t="s">
        <v>202</v>
      </c>
      <c r="D326" s="17" t="s">
        <v>26</v>
      </c>
      <c r="E326" s="16" t="s">
        <v>7019</v>
      </c>
      <c r="F326" s="18" t="s">
        <v>7020</v>
      </c>
      <c r="G326" s="16">
        <v>1</v>
      </c>
      <c r="H326" s="19" t="s">
        <v>7021</v>
      </c>
      <c r="I326" t="str">
        <f t="shared" si="4"/>
        <v>3XL / Black</v>
      </c>
      <c r="J326" s="20" t="s">
        <v>404</v>
      </c>
      <c r="K326" s="20" t="s">
        <v>7022</v>
      </c>
      <c r="L326" s="20" t="s">
        <v>7023</v>
      </c>
      <c r="M326" s="16"/>
      <c r="O326" s="1" t="s">
        <v>7024</v>
      </c>
      <c r="P326" s="18">
        <v>28144</v>
      </c>
      <c r="Q326" s="16" t="s">
        <v>1374</v>
      </c>
      <c r="R326" s="16" t="s">
        <v>35</v>
      </c>
      <c r="S326" s="16">
        <v>8622414797</v>
      </c>
      <c r="T326" s="16" t="s">
        <v>1375</v>
      </c>
    </row>
    <row r="327" spans="1:20" ht="13.2" hidden="1" x14ac:dyDescent="0.25">
      <c r="A327" s="28" t="s">
        <v>5607</v>
      </c>
      <c r="C327" s="16" t="s">
        <v>25</v>
      </c>
      <c r="D327" s="17" t="s">
        <v>26</v>
      </c>
      <c r="E327" s="16" t="s">
        <v>7025</v>
      </c>
      <c r="F327" s="18" t="s">
        <v>7026</v>
      </c>
      <c r="G327" s="16">
        <v>1</v>
      </c>
      <c r="H327" s="19" t="s">
        <v>7027</v>
      </c>
      <c r="I327" t="str">
        <f t="shared" si="4"/>
        <v>All print / 34 inches / Spare Tire Cover</v>
      </c>
      <c r="J327" s="45">
        <v>1000000000000000</v>
      </c>
      <c r="K327" s="20" t="s">
        <v>7028</v>
      </c>
      <c r="L327" s="20" t="s">
        <v>7029</v>
      </c>
      <c r="M327" s="16"/>
      <c r="O327" s="1" t="s">
        <v>1751</v>
      </c>
      <c r="P327" s="18">
        <v>36117</v>
      </c>
      <c r="Q327" s="16" t="s">
        <v>645</v>
      </c>
      <c r="R327" s="16" t="s">
        <v>35</v>
      </c>
      <c r="S327" s="16">
        <v>3347777427</v>
      </c>
      <c r="T327" s="16" t="s">
        <v>646</v>
      </c>
    </row>
    <row r="328" spans="1:20" ht="13.2" hidden="1" x14ac:dyDescent="0.25">
      <c r="A328" s="29" t="s">
        <v>86</v>
      </c>
      <c r="C328" s="16" t="s">
        <v>25</v>
      </c>
      <c r="D328" s="17" t="s">
        <v>26</v>
      </c>
      <c r="E328" s="16" t="s">
        <v>7030</v>
      </c>
      <c r="F328" s="18" t="s">
        <v>7031</v>
      </c>
      <c r="G328" s="16">
        <v>1</v>
      </c>
      <c r="H328" s="19" t="s">
        <v>7032</v>
      </c>
      <c r="I328" t="str">
        <f t="shared" si="4"/>
        <v>hirt 3d #h - 2XL / Full Print</v>
      </c>
      <c r="J328" s="20" t="s">
        <v>4080</v>
      </c>
      <c r="K328" s="20" t="s">
        <v>7033</v>
      </c>
      <c r="L328" s="20" t="s">
        <v>7034</v>
      </c>
      <c r="M328" s="16"/>
      <c r="O328" s="1" t="s">
        <v>6401</v>
      </c>
      <c r="P328" s="18">
        <v>54880</v>
      </c>
      <c r="Q328" s="16" t="s">
        <v>1115</v>
      </c>
      <c r="R328" s="16" t="s">
        <v>35</v>
      </c>
      <c r="S328" s="16">
        <v>2183932712</v>
      </c>
      <c r="T328" s="16" t="s">
        <v>1116</v>
      </c>
    </row>
    <row r="329" spans="1:20" ht="13.2" hidden="1" x14ac:dyDescent="0.25">
      <c r="A329" s="32" t="s">
        <v>60</v>
      </c>
      <c r="C329" s="16" t="s">
        <v>61</v>
      </c>
      <c r="D329" s="17" t="s">
        <v>26</v>
      </c>
      <c r="E329" s="16" t="s">
        <v>7035</v>
      </c>
      <c r="F329" s="18" t="s">
        <v>7036</v>
      </c>
      <c r="G329" s="16">
        <v>1</v>
      </c>
      <c r="H329" s="19" t="s">
        <v>2295</v>
      </c>
      <c r="I329" t="str">
        <f t="shared" si="4"/>
        <v>L / Full Print</v>
      </c>
      <c r="J329" s="20" t="s">
        <v>2296</v>
      </c>
      <c r="K329" s="20" t="s">
        <v>7037</v>
      </c>
      <c r="L329" s="20" t="s">
        <v>7038</v>
      </c>
      <c r="M329" s="16"/>
      <c r="O329" s="1" t="s">
        <v>3400</v>
      </c>
      <c r="P329" s="18">
        <v>7407</v>
      </c>
      <c r="Q329" s="16" t="s">
        <v>464</v>
      </c>
      <c r="R329" s="16" t="s">
        <v>35</v>
      </c>
      <c r="S329" s="16">
        <v>3475742277</v>
      </c>
      <c r="T329" s="16" t="s">
        <v>465</v>
      </c>
    </row>
    <row r="330" spans="1:20" ht="13.2" x14ac:dyDescent="0.25">
      <c r="A330" s="29" t="s">
        <v>201</v>
      </c>
      <c r="C330" s="16" t="s">
        <v>61</v>
      </c>
      <c r="D330" s="17" t="s">
        <v>26</v>
      </c>
      <c r="E330" s="16" t="s">
        <v>7039</v>
      </c>
      <c r="F330" s="18" t="s">
        <v>7040</v>
      </c>
      <c r="G330" s="16">
        <v>1</v>
      </c>
      <c r="H330" s="19" t="s">
        <v>7041</v>
      </c>
      <c r="I330" t="str">
        <f t="shared" si="4"/>
        <v>Joggers 3D #080122Xh - AOP Unisex Raglan Hoodie / S / All Print</v>
      </c>
      <c r="J330" s="20" t="s">
        <v>7042</v>
      </c>
      <c r="K330" s="20" t="s">
        <v>7043</v>
      </c>
      <c r="L330" s="20" t="s">
        <v>7044</v>
      </c>
      <c r="M330" s="16"/>
      <c r="O330" s="1" t="s">
        <v>7045</v>
      </c>
      <c r="P330" s="18">
        <v>47401</v>
      </c>
      <c r="Q330" s="16" t="s">
        <v>57</v>
      </c>
      <c r="R330" s="16" t="s">
        <v>35</v>
      </c>
      <c r="S330" s="16">
        <v>3173736297</v>
      </c>
      <c r="T330" s="16" t="s">
        <v>59</v>
      </c>
    </row>
    <row r="331" spans="1:20" ht="13.2" x14ac:dyDescent="0.25">
      <c r="A331" s="29" t="s">
        <v>201</v>
      </c>
      <c r="C331" s="16" t="s">
        <v>61</v>
      </c>
      <c r="D331" s="17" t="s">
        <v>26</v>
      </c>
      <c r="E331" s="16" t="s">
        <v>7039</v>
      </c>
      <c r="F331" s="18" t="s">
        <v>7040</v>
      </c>
      <c r="G331" s="16">
        <v>1</v>
      </c>
      <c r="H331" s="19" t="s">
        <v>7046</v>
      </c>
      <c r="I331" t="str">
        <f t="shared" si="4"/>
        <v>Joggers 3D #080122Xh - Joggers / S / All Print</v>
      </c>
      <c r="J331" s="20" t="s">
        <v>7047</v>
      </c>
      <c r="K331" s="20" t="s">
        <v>7043</v>
      </c>
      <c r="L331" s="20" t="s">
        <v>7044</v>
      </c>
      <c r="M331" s="16"/>
      <c r="O331" s="1" t="s">
        <v>7045</v>
      </c>
      <c r="P331" s="18">
        <v>47401</v>
      </c>
      <c r="Q331" s="16" t="s">
        <v>57</v>
      </c>
      <c r="R331" s="16" t="s">
        <v>35</v>
      </c>
      <c r="S331" s="16">
        <v>3173736297</v>
      </c>
      <c r="T331" s="16" t="s">
        <v>59</v>
      </c>
    </row>
    <row r="332" spans="1:20" ht="13.2" hidden="1" x14ac:dyDescent="0.25">
      <c r="A332" s="21" t="s">
        <v>761</v>
      </c>
      <c r="C332" s="16" t="s">
        <v>61</v>
      </c>
      <c r="D332" s="17" t="s">
        <v>26</v>
      </c>
      <c r="E332" s="16" t="s">
        <v>7048</v>
      </c>
      <c r="F332" s="18" t="s">
        <v>7049</v>
      </c>
      <c r="G332" s="16">
        <v>1</v>
      </c>
      <c r="H332" s="19" t="s">
        <v>4482</v>
      </c>
      <c r="I332" t="str">
        <f t="shared" si="4"/>
        <v>Fleece Hoodie / L / All print</v>
      </c>
      <c r="J332" s="20" t="s">
        <v>4483</v>
      </c>
      <c r="K332" s="20" t="s">
        <v>7050</v>
      </c>
      <c r="L332" s="20" t="s">
        <v>7051</v>
      </c>
      <c r="M332" s="16">
        <v>211</v>
      </c>
      <c r="O332" s="1" t="s">
        <v>7052</v>
      </c>
      <c r="P332" s="18">
        <v>33407</v>
      </c>
      <c r="Q332" s="16" t="s">
        <v>46</v>
      </c>
      <c r="R332" s="16" t="s">
        <v>35</v>
      </c>
      <c r="S332" s="16">
        <v>5618914533</v>
      </c>
      <c r="T332" s="16" t="s">
        <v>47</v>
      </c>
    </row>
    <row r="333" spans="1:20" ht="13.2" hidden="1" x14ac:dyDescent="0.25">
      <c r="A333" s="29" t="s">
        <v>386</v>
      </c>
      <c r="C333" s="16" t="s">
        <v>25</v>
      </c>
      <c r="D333" s="17" t="s">
        <v>26</v>
      </c>
      <c r="E333" s="16" t="s">
        <v>7053</v>
      </c>
      <c r="F333" s="18" t="s">
        <v>7054</v>
      </c>
      <c r="G333" s="16">
        <v>1</v>
      </c>
      <c r="H333" s="19" t="s">
        <v>7055</v>
      </c>
      <c r="I333" t="str">
        <f t="shared" si="4"/>
        <v>AOP UNISEX HOODIE / 3XL / All Print</v>
      </c>
      <c r="J333" s="20" t="s">
        <v>7056</v>
      </c>
      <c r="K333" s="20" t="s">
        <v>7057</v>
      </c>
      <c r="L333" s="20" t="s">
        <v>7058</v>
      </c>
      <c r="M333" s="16"/>
      <c r="O333" s="1" t="s">
        <v>7059</v>
      </c>
      <c r="P333" s="18">
        <v>44224</v>
      </c>
      <c r="Q333" s="16" t="s">
        <v>105</v>
      </c>
      <c r="R333" s="16" t="s">
        <v>35</v>
      </c>
      <c r="S333" s="16">
        <v>3305542920</v>
      </c>
      <c r="T333" s="16" t="s">
        <v>107</v>
      </c>
    </row>
    <row r="334" spans="1:20" ht="13.2" hidden="1" x14ac:dyDescent="0.25">
      <c r="A334" s="21" t="s">
        <v>5623</v>
      </c>
      <c r="C334" s="16" t="s">
        <v>25</v>
      </c>
      <c r="D334" s="17" t="s">
        <v>26</v>
      </c>
      <c r="E334" s="16" t="s">
        <v>7060</v>
      </c>
      <c r="F334" s="18" t="s">
        <v>7061</v>
      </c>
      <c r="G334" s="16">
        <v>1</v>
      </c>
      <c r="H334" s="19" t="s">
        <v>7062</v>
      </c>
      <c r="I334" t="str">
        <f t="shared" si="4"/>
        <v>hirt 3d #HD - S / All print</v>
      </c>
      <c r="J334" s="20" t="s">
        <v>3030</v>
      </c>
      <c r="K334" s="20" t="s">
        <v>7063</v>
      </c>
      <c r="L334" s="20" t="s">
        <v>7064</v>
      </c>
      <c r="M334" s="16"/>
      <c r="O334" s="1" t="s">
        <v>253</v>
      </c>
      <c r="P334" s="18">
        <v>44319</v>
      </c>
      <c r="Q334" s="16" t="s">
        <v>105</v>
      </c>
      <c r="R334" s="16" t="s">
        <v>35</v>
      </c>
      <c r="S334" s="16">
        <v>3305926732</v>
      </c>
      <c r="T334" s="16" t="s">
        <v>107</v>
      </c>
    </row>
    <row r="335" spans="1:20" ht="13.2" hidden="1" x14ac:dyDescent="0.25">
      <c r="A335" s="28" t="s">
        <v>5607</v>
      </c>
      <c r="C335" s="16" t="s">
        <v>61</v>
      </c>
      <c r="D335" s="17" t="s">
        <v>26</v>
      </c>
      <c r="E335" s="16" t="s">
        <v>7065</v>
      </c>
      <c r="F335" s="18" t="s">
        <v>7066</v>
      </c>
      <c r="G335" s="16">
        <v>1</v>
      </c>
      <c r="H335" s="19" t="s">
        <v>7067</v>
      </c>
      <c r="I335" t="str">
        <f t="shared" si="4"/>
        <v>L / Full Print</v>
      </c>
      <c r="J335" s="45">
        <v>1000000000000000</v>
      </c>
      <c r="K335" s="20" t="s">
        <v>7068</v>
      </c>
      <c r="L335" s="20" t="s">
        <v>7069</v>
      </c>
      <c r="M335" s="16"/>
      <c r="O335" s="1" t="s">
        <v>7070</v>
      </c>
      <c r="P335" s="18">
        <v>18235</v>
      </c>
      <c r="Q335" s="16" t="s">
        <v>422</v>
      </c>
      <c r="R335" s="16" t="s">
        <v>35</v>
      </c>
      <c r="S335" s="16">
        <v>16105096454</v>
      </c>
      <c r="T335" s="16" t="s">
        <v>423</v>
      </c>
    </row>
    <row r="336" spans="1:20" ht="13.2" hidden="1" x14ac:dyDescent="0.25">
      <c r="A336" s="28" t="s">
        <v>246</v>
      </c>
      <c r="C336" s="16" t="s">
        <v>202</v>
      </c>
      <c r="D336" s="17" t="s">
        <v>26</v>
      </c>
      <c r="E336" s="16" t="s">
        <v>7071</v>
      </c>
      <c r="F336" s="18" t="s">
        <v>7072</v>
      </c>
      <c r="G336" s="16">
        <v>1</v>
      </c>
      <c r="H336" s="19" t="s">
        <v>2480</v>
      </c>
      <c r="I336" t="str">
        <f t="shared" si="4"/>
        <v>50x60 in</v>
      </c>
      <c r="J336" s="20" t="s">
        <v>686</v>
      </c>
      <c r="K336" s="20" t="s">
        <v>7073</v>
      </c>
      <c r="L336" s="20" t="s">
        <v>7074</v>
      </c>
      <c r="M336" s="16">
        <v>601</v>
      </c>
      <c r="O336" s="1" t="s">
        <v>7075</v>
      </c>
      <c r="P336" s="18" t="s">
        <v>7076</v>
      </c>
      <c r="Q336" s="16"/>
      <c r="R336" s="16" t="s">
        <v>7077</v>
      </c>
      <c r="S336" s="93" t="s">
        <v>7078</v>
      </c>
      <c r="T336" s="16"/>
    </row>
    <row r="337" spans="1:20" ht="13.2" hidden="1" x14ac:dyDescent="0.25">
      <c r="A337" s="21" t="s">
        <v>5623</v>
      </c>
      <c r="C337" s="16" t="s">
        <v>25</v>
      </c>
      <c r="D337" s="17" t="s">
        <v>26</v>
      </c>
      <c r="E337" s="16" t="s">
        <v>7079</v>
      </c>
      <c r="F337" s="18" t="s">
        <v>7080</v>
      </c>
      <c r="G337" s="16">
        <v>1</v>
      </c>
      <c r="H337" s="19" t="s">
        <v>41</v>
      </c>
      <c r="I337" t="str">
        <f t="shared" si="4"/>
        <v>AOP Unisex Raglan Hoodie / L / All print</v>
      </c>
      <c r="J337" s="20" t="s">
        <v>42</v>
      </c>
      <c r="K337" s="20" t="s">
        <v>7081</v>
      </c>
      <c r="L337" s="20" t="s">
        <v>7082</v>
      </c>
      <c r="M337" s="16"/>
      <c r="O337" s="1" t="s">
        <v>7083</v>
      </c>
      <c r="P337" s="18">
        <v>72956</v>
      </c>
      <c r="Q337" s="16" t="s">
        <v>118</v>
      </c>
      <c r="R337" s="16" t="s">
        <v>35</v>
      </c>
      <c r="S337" s="16">
        <v>4796512663</v>
      </c>
      <c r="T337" s="16" t="s">
        <v>119</v>
      </c>
    </row>
    <row r="338" spans="1:20" ht="13.2" hidden="1" x14ac:dyDescent="0.25">
      <c r="A338" s="32" t="s">
        <v>60</v>
      </c>
      <c r="C338" s="16" t="s">
        <v>61</v>
      </c>
      <c r="D338" s="17" t="s">
        <v>26</v>
      </c>
      <c r="E338" s="16" t="s">
        <v>7084</v>
      </c>
      <c r="F338" s="18" t="s">
        <v>7085</v>
      </c>
      <c r="G338" s="16">
        <v>1</v>
      </c>
      <c r="H338" s="19" t="s">
        <v>2300</v>
      </c>
      <c r="I338" t="str">
        <f t="shared" si="4"/>
        <v>2XL / Full Print</v>
      </c>
      <c r="J338" s="20" t="s">
        <v>2301</v>
      </c>
      <c r="K338" s="20" t="s">
        <v>7086</v>
      </c>
      <c r="L338" s="20" t="s">
        <v>7087</v>
      </c>
      <c r="M338" s="16"/>
      <c r="O338" s="1" t="s">
        <v>7088</v>
      </c>
      <c r="P338" s="18">
        <v>29624</v>
      </c>
      <c r="Q338" s="16" t="s">
        <v>129</v>
      </c>
      <c r="R338" s="16" t="s">
        <v>35</v>
      </c>
      <c r="S338" s="16">
        <v>8646338346</v>
      </c>
      <c r="T338" s="16" t="s">
        <v>130</v>
      </c>
    </row>
    <row r="339" spans="1:20" ht="13.2" hidden="1" x14ac:dyDescent="0.25">
      <c r="A339" s="32" t="s">
        <v>60</v>
      </c>
      <c r="C339" s="16" t="s">
        <v>61</v>
      </c>
      <c r="D339" s="17" t="s">
        <v>26</v>
      </c>
      <c r="E339" s="16" t="s">
        <v>7089</v>
      </c>
      <c r="F339" s="18" t="s">
        <v>7090</v>
      </c>
      <c r="G339" s="16">
        <v>1</v>
      </c>
      <c r="H339" s="19" t="s">
        <v>1670</v>
      </c>
      <c r="I339" t="str">
        <f t="shared" si="4"/>
        <v>XL / Full Print</v>
      </c>
      <c r="J339" s="20" t="s">
        <v>1671</v>
      </c>
      <c r="K339" s="20" t="s">
        <v>7091</v>
      </c>
      <c r="L339" s="20" t="s">
        <v>7092</v>
      </c>
      <c r="M339" s="16"/>
      <c r="O339" s="1" t="s">
        <v>7093</v>
      </c>
      <c r="P339" s="18">
        <v>6518</v>
      </c>
      <c r="Q339" s="16" t="s">
        <v>82</v>
      </c>
      <c r="R339" s="16" t="s">
        <v>35</v>
      </c>
      <c r="S339" s="16">
        <v>6314160264</v>
      </c>
      <c r="T339" s="16" t="s">
        <v>83</v>
      </c>
    </row>
    <row r="340" spans="1:20" ht="13.2" hidden="1" x14ac:dyDescent="0.25">
      <c r="A340" s="28" t="s">
        <v>5607</v>
      </c>
      <c r="C340" s="16" t="s">
        <v>25</v>
      </c>
      <c r="D340" s="17" t="s">
        <v>26</v>
      </c>
      <c r="E340" s="16" t="s">
        <v>7094</v>
      </c>
      <c r="F340" s="18" t="s">
        <v>7095</v>
      </c>
      <c r="G340" s="16">
        <v>1</v>
      </c>
      <c r="H340" s="19" t="s">
        <v>7096</v>
      </c>
      <c r="I340" t="str">
        <f t="shared" si="4"/>
        <v>All print / 32 inches / Spare Tire Cover</v>
      </c>
      <c r="J340" s="45">
        <v>1000000000000000</v>
      </c>
      <c r="K340" s="20" t="s">
        <v>7097</v>
      </c>
      <c r="L340" s="20" t="s">
        <v>7098</v>
      </c>
      <c r="M340" s="16" t="s">
        <v>7099</v>
      </c>
      <c r="O340" s="1" t="s">
        <v>757</v>
      </c>
      <c r="P340" s="18">
        <v>19118</v>
      </c>
      <c r="Q340" s="16" t="s">
        <v>422</v>
      </c>
      <c r="R340" s="16" t="s">
        <v>35</v>
      </c>
      <c r="S340" s="16">
        <v>2677673861</v>
      </c>
      <c r="T340" s="16" t="s">
        <v>423</v>
      </c>
    </row>
    <row r="341" spans="1:20" ht="13.2" hidden="1" x14ac:dyDescent="0.25">
      <c r="A341" s="15" t="s">
        <v>110</v>
      </c>
      <c r="C341" s="16" t="s">
        <v>25</v>
      </c>
      <c r="D341" s="17" t="s">
        <v>26</v>
      </c>
      <c r="E341" s="16" t="s">
        <v>7100</v>
      </c>
      <c r="F341" s="18" t="s">
        <v>7101</v>
      </c>
      <c r="G341" s="16">
        <v>1</v>
      </c>
      <c r="H341" s="19" t="s">
        <v>7102</v>
      </c>
      <c r="I341" t="str">
        <f t="shared" si="4"/>
        <v>HOODIE RAGLAN SLEEVE / 2XL / All Print</v>
      </c>
      <c r="J341" s="20" t="s">
        <v>7103</v>
      </c>
      <c r="K341" s="20" t="s">
        <v>7104</v>
      </c>
      <c r="L341" s="20" t="s">
        <v>7105</v>
      </c>
      <c r="M341" s="16"/>
      <c r="O341" s="1" t="s">
        <v>6046</v>
      </c>
      <c r="P341" s="18">
        <v>46750</v>
      </c>
      <c r="Q341" s="16" t="s">
        <v>57</v>
      </c>
      <c r="R341" s="16" t="s">
        <v>35</v>
      </c>
      <c r="S341" s="16">
        <v>2603886624</v>
      </c>
      <c r="T341" s="16" t="s">
        <v>59</v>
      </c>
    </row>
    <row r="342" spans="1:20" ht="13.2" x14ac:dyDescent="0.25">
      <c r="A342" s="15" t="s">
        <v>7106</v>
      </c>
      <c r="C342" s="16" t="s">
        <v>191</v>
      </c>
      <c r="D342" s="17" t="s">
        <v>26</v>
      </c>
      <c r="E342" s="16" t="s">
        <v>7107</v>
      </c>
      <c r="F342" s="18" t="s">
        <v>7108</v>
      </c>
      <c r="G342" s="16">
        <v>1</v>
      </c>
      <c r="H342" s="19" t="s">
        <v>7109</v>
      </c>
      <c r="I342" t="str">
        <f t="shared" si="4"/>
        <v>12X18in / Full Print</v>
      </c>
      <c r="J342" s="20" t="s">
        <v>7110</v>
      </c>
      <c r="K342" s="20" t="s">
        <v>7111</v>
      </c>
      <c r="L342" s="20" t="s">
        <v>7112</v>
      </c>
      <c r="M342" s="16"/>
      <c r="O342" s="1" t="s">
        <v>1382</v>
      </c>
      <c r="P342" s="18">
        <v>28312</v>
      </c>
      <c r="Q342" s="16" t="s">
        <v>1374</v>
      </c>
      <c r="R342" s="16" t="s">
        <v>35</v>
      </c>
      <c r="S342" s="16">
        <v>9103086692</v>
      </c>
      <c r="T342" s="16" t="s">
        <v>1375</v>
      </c>
    </row>
    <row r="343" spans="1:20" ht="13.2" x14ac:dyDescent="0.25">
      <c r="A343" s="32" t="s">
        <v>7113</v>
      </c>
      <c r="C343" s="16" t="s">
        <v>61</v>
      </c>
      <c r="D343" s="17" t="s">
        <v>26</v>
      </c>
      <c r="E343" s="16" t="s">
        <v>7114</v>
      </c>
      <c r="F343" s="18" t="s">
        <v>7115</v>
      </c>
      <c r="G343" s="16">
        <v>1</v>
      </c>
      <c r="H343" s="19" t="s">
        <v>1344</v>
      </c>
      <c r="I343" t="str">
        <f t="shared" si="4"/>
        <v>Men / 9.5 / Blue</v>
      </c>
      <c r="J343" s="20" t="s">
        <v>460</v>
      </c>
      <c r="K343" s="20" t="s">
        <v>7116</v>
      </c>
      <c r="L343" s="20" t="s">
        <v>7117</v>
      </c>
      <c r="M343" s="16"/>
      <c r="O343" s="1" t="s">
        <v>7118</v>
      </c>
      <c r="P343" s="18">
        <v>93010</v>
      </c>
      <c r="Q343" s="16" t="s">
        <v>546</v>
      </c>
      <c r="R343" s="16" t="s">
        <v>35</v>
      </c>
      <c r="S343" s="16">
        <v>8052079380</v>
      </c>
      <c r="T343" s="16" t="s">
        <v>547</v>
      </c>
    </row>
    <row r="344" spans="1:20" ht="13.2" hidden="1" x14ac:dyDescent="0.25">
      <c r="A344" s="29" t="s">
        <v>86</v>
      </c>
      <c r="C344" s="16" t="s">
        <v>25</v>
      </c>
      <c r="D344" s="17" t="s">
        <v>26</v>
      </c>
      <c r="E344" s="16" t="s">
        <v>7119</v>
      </c>
      <c r="F344" s="18" t="s">
        <v>7120</v>
      </c>
      <c r="G344" s="16">
        <v>1</v>
      </c>
      <c r="H344" s="19" t="s">
        <v>7121</v>
      </c>
      <c r="I344" t="str">
        <f t="shared" si="4"/>
        <v>Joggers #111121h - AOP Unisex Raglan Hoodie / 2XL / All Print</v>
      </c>
      <c r="J344" s="20" t="s">
        <v>1973</v>
      </c>
      <c r="K344" s="20" t="s">
        <v>7122</v>
      </c>
      <c r="L344" s="20" t="s">
        <v>7123</v>
      </c>
      <c r="M344" s="16"/>
      <c r="O344" s="1" t="s">
        <v>7124</v>
      </c>
      <c r="P344" s="18">
        <v>62203</v>
      </c>
      <c r="Q344" s="16" t="s">
        <v>69</v>
      </c>
      <c r="R344" s="16" t="s">
        <v>35</v>
      </c>
      <c r="S344" s="16">
        <v>6182137118</v>
      </c>
      <c r="T344" s="16" t="s">
        <v>71</v>
      </c>
    </row>
    <row r="345" spans="1:20" ht="13.2" hidden="1" x14ac:dyDescent="0.25">
      <c r="A345" s="28" t="s">
        <v>5607</v>
      </c>
      <c r="C345" s="16" t="s">
        <v>25</v>
      </c>
      <c r="D345" s="17" t="s">
        <v>26</v>
      </c>
      <c r="E345" s="16" t="s">
        <v>7119</v>
      </c>
      <c r="F345" s="18" t="s">
        <v>7120</v>
      </c>
      <c r="G345" s="16">
        <v>1</v>
      </c>
      <c r="H345" s="19" t="s">
        <v>7125</v>
      </c>
      <c r="I345" t="str">
        <f t="shared" si="4"/>
        <v>Joggers #KV - AOP Unisex Raglan Hoodie / S / All Print</v>
      </c>
      <c r="J345" s="20" t="s">
        <v>2914</v>
      </c>
      <c r="K345" s="20" t="s">
        <v>7122</v>
      </c>
      <c r="L345" s="20" t="s">
        <v>7123</v>
      </c>
      <c r="M345" s="16"/>
      <c r="O345" s="1" t="s">
        <v>7124</v>
      </c>
      <c r="P345" s="18">
        <v>62203</v>
      </c>
      <c r="Q345" s="16" t="s">
        <v>69</v>
      </c>
      <c r="R345" s="16" t="s">
        <v>35</v>
      </c>
      <c r="S345" s="16">
        <v>6182137118</v>
      </c>
      <c r="T345" s="16" t="s">
        <v>71</v>
      </c>
    </row>
    <row r="346" spans="1:20" ht="13.2" hidden="1" x14ac:dyDescent="0.25">
      <c r="A346" s="32" t="s">
        <v>60</v>
      </c>
      <c r="C346" s="16" t="s">
        <v>61</v>
      </c>
      <c r="D346" s="17" t="s">
        <v>26</v>
      </c>
      <c r="E346" s="16" t="s">
        <v>7126</v>
      </c>
      <c r="F346" s="18" t="s">
        <v>7127</v>
      </c>
      <c r="G346" s="16">
        <v>1</v>
      </c>
      <c r="H346" s="19" t="s">
        <v>992</v>
      </c>
      <c r="I346" t="str">
        <f t="shared" si="4"/>
        <v>4XL / Full Print</v>
      </c>
      <c r="J346" s="20" t="s">
        <v>993</v>
      </c>
      <c r="K346" s="20" t="s">
        <v>7128</v>
      </c>
      <c r="L346" s="20" t="s">
        <v>7129</v>
      </c>
      <c r="M346" s="16"/>
      <c r="O346" s="1" t="s">
        <v>7075</v>
      </c>
      <c r="P346" s="18">
        <v>21236</v>
      </c>
      <c r="Q346" s="16" t="s">
        <v>636</v>
      </c>
      <c r="R346" s="16" t="s">
        <v>35</v>
      </c>
      <c r="S346" s="16">
        <v>3048204023</v>
      </c>
      <c r="T346" s="16" t="s">
        <v>637</v>
      </c>
    </row>
    <row r="347" spans="1:20" ht="13.2" hidden="1" x14ac:dyDescent="0.25">
      <c r="A347" s="29" t="s">
        <v>86</v>
      </c>
      <c r="C347" s="16" t="s">
        <v>61</v>
      </c>
      <c r="D347" s="17" t="s">
        <v>26</v>
      </c>
      <c r="E347" s="16" t="s">
        <v>7130</v>
      </c>
      <c r="F347" s="18" t="s">
        <v>7131</v>
      </c>
      <c r="G347" s="16">
        <v>1</v>
      </c>
      <c r="H347" s="19" t="s">
        <v>7132</v>
      </c>
      <c r="I347" t="str">
        <f t="shared" si="4"/>
        <v>2XL / Full Print</v>
      </c>
      <c r="J347" s="20" t="s">
        <v>7133</v>
      </c>
      <c r="K347" s="20" t="s">
        <v>7134</v>
      </c>
      <c r="L347" s="20" t="s">
        <v>7135</v>
      </c>
      <c r="M347" s="16"/>
      <c r="O347" s="1" t="s">
        <v>3606</v>
      </c>
      <c r="P347" s="18">
        <v>37042</v>
      </c>
      <c r="Q347" s="16" t="s">
        <v>211</v>
      </c>
      <c r="R347" s="16" t="s">
        <v>35</v>
      </c>
      <c r="S347" s="16">
        <v>9319803363</v>
      </c>
      <c r="T347" s="16" t="s">
        <v>212</v>
      </c>
    </row>
    <row r="348" spans="1:20" ht="13.2" hidden="1" x14ac:dyDescent="0.25">
      <c r="A348" s="15" t="s">
        <v>24</v>
      </c>
      <c r="C348" s="16" t="s">
        <v>25</v>
      </c>
      <c r="D348" s="17" t="s">
        <v>26</v>
      </c>
      <c r="E348" s="16" t="s">
        <v>7136</v>
      </c>
      <c r="F348" s="18" t="s">
        <v>7137</v>
      </c>
      <c r="G348" s="16">
        <v>1</v>
      </c>
      <c r="H348" s="19" t="s">
        <v>2347</v>
      </c>
      <c r="I348" t="str">
        <f t="shared" si="4"/>
        <v>AOP Unisex Raglan Hoodie / XL / Full print</v>
      </c>
      <c r="J348" s="20" t="s">
        <v>1201</v>
      </c>
      <c r="K348" s="20" t="s">
        <v>7138</v>
      </c>
      <c r="L348" s="20" t="s">
        <v>7139</v>
      </c>
      <c r="M348" s="16"/>
      <c r="O348" s="1" t="s">
        <v>7140</v>
      </c>
      <c r="P348" s="18">
        <v>14580</v>
      </c>
      <c r="Q348" s="16" t="s">
        <v>305</v>
      </c>
      <c r="R348" s="16" t="s">
        <v>35</v>
      </c>
      <c r="S348" s="16">
        <v>5858724508</v>
      </c>
      <c r="T348" s="16" t="s">
        <v>306</v>
      </c>
    </row>
    <row r="349" spans="1:20" ht="13.2" hidden="1" x14ac:dyDescent="0.25">
      <c r="A349" s="29" t="s">
        <v>86</v>
      </c>
      <c r="C349" s="16" t="s">
        <v>61</v>
      </c>
      <c r="D349" s="17" t="s">
        <v>26</v>
      </c>
      <c r="E349" s="16" t="s">
        <v>7141</v>
      </c>
      <c r="F349" s="18" t="s">
        <v>7131</v>
      </c>
      <c r="G349" s="16">
        <v>1</v>
      </c>
      <c r="H349" s="19" t="s">
        <v>7142</v>
      </c>
      <c r="I349" t="str">
        <f t="shared" si="4"/>
        <v>2XL / Full Print</v>
      </c>
      <c r="J349" s="20" t="s">
        <v>7143</v>
      </c>
      <c r="K349" s="20" t="s">
        <v>7134</v>
      </c>
      <c r="L349" s="20" t="s">
        <v>7135</v>
      </c>
      <c r="M349" s="16"/>
      <c r="O349" s="1" t="s">
        <v>3606</v>
      </c>
      <c r="P349" s="18">
        <v>37042</v>
      </c>
      <c r="Q349" s="16" t="s">
        <v>211</v>
      </c>
      <c r="R349" s="16" t="s">
        <v>35</v>
      </c>
      <c r="S349" s="16">
        <v>9319803363</v>
      </c>
      <c r="T349" s="16" t="s">
        <v>212</v>
      </c>
    </row>
    <row r="350" spans="1:20" ht="13.2" hidden="1" x14ac:dyDescent="0.25">
      <c r="A350" s="32" t="s">
        <v>60</v>
      </c>
      <c r="C350" s="16" t="s">
        <v>61</v>
      </c>
      <c r="D350" s="17" t="s">
        <v>26</v>
      </c>
      <c r="E350" s="16" t="s">
        <v>7141</v>
      </c>
      <c r="F350" s="18" t="s">
        <v>7131</v>
      </c>
      <c r="G350" s="16">
        <v>1</v>
      </c>
      <c r="H350" s="19" t="s">
        <v>7144</v>
      </c>
      <c r="I350" t="str">
        <f t="shared" si="4"/>
        <v>2XL / Full Print</v>
      </c>
      <c r="J350" s="20" t="s">
        <v>7145</v>
      </c>
      <c r="K350" s="20" t="s">
        <v>7134</v>
      </c>
      <c r="L350" s="20" t="s">
        <v>7135</v>
      </c>
      <c r="M350" s="16"/>
      <c r="O350" s="1" t="s">
        <v>3606</v>
      </c>
      <c r="P350" s="18">
        <v>37042</v>
      </c>
      <c r="Q350" s="16" t="s">
        <v>211</v>
      </c>
      <c r="R350" s="16" t="s">
        <v>35</v>
      </c>
      <c r="S350" s="16">
        <v>9319803363</v>
      </c>
      <c r="T350" s="16" t="s">
        <v>212</v>
      </c>
    </row>
    <row r="351" spans="1:20" ht="13.2" hidden="1" x14ac:dyDescent="0.25">
      <c r="A351" s="28" t="s">
        <v>5607</v>
      </c>
      <c r="C351" s="16" t="s">
        <v>25</v>
      </c>
      <c r="D351" s="17" t="s">
        <v>26</v>
      </c>
      <c r="E351" s="16" t="s">
        <v>7146</v>
      </c>
      <c r="F351" s="18" t="s">
        <v>7147</v>
      </c>
      <c r="G351" s="16">
        <v>1</v>
      </c>
      <c r="H351" s="19" t="s">
        <v>7148</v>
      </c>
      <c r="I351" t="str">
        <f t="shared" si="4"/>
        <v>AOP Unisex Raglan Zip Hoodie / 2XL / All print</v>
      </c>
      <c r="J351" s="20" t="s">
        <v>7149</v>
      </c>
      <c r="K351" s="20" t="s">
        <v>7150</v>
      </c>
      <c r="L351" s="20" t="s">
        <v>7151</v>
      </c>
      <c r="M351" s="16"/>
      <c r="O351" s="1" t="s">
        <v>757</v>
      </c>
      <c r="P351" s="18">
        <v>19111</v>
      </c>
      <c r="Q351" s="16" t="s">
        <v>422</v>
      </c>
      <c r="R351" s="16" t="s">
        <v>35</v>
      </c>
      <c r="S351" s="16">
        <v>6465414913</v>
      </c>
      <c r="T351" s="16" t="s">
        <v>423</v>
      </c>
    </row>
    <row r="352" spans="1:20" ht="13.2" hidden="1" x14ac:dyDescent="0.25">
      <c r="A352" s="15" t="s">
        <v>110</v>
      </c>
      <c r="C352" s="16" t="s">
        <v>61</v>
      </c>
      <c r="D352" s="17" t="s">
        <v>26</v>
      </c>
      <c r="E352" s="16" t="s">
        <v>7152</v>
      </c>
      <c r="F352" s="18" t="s">
        <v>7153</v>
      </c>
      <c r="G352" s="16">
        <v>1</v>
      </c>
      <c r="H352" s="19" t="s">
        <v>7154</v>
      </c>
      <c r="I352" t="str">
        <f t="shared" si="4"/>
        <v>Fleece Hoodie / 5XL / Black</v>
      </c>
      <c r="J352" s="20" t="s">
        <v>7155</v>
      </c>
      <c r="K352" s="20" t="s">
        <v>7156</v>
      </c>
      <c r="L352" s="20" t="s">
        <v>7157</v>
      </c>
      <c r="M352" s="16"/>
      <c r="O352" s="1" t="s">
        <v>4111</v>
      </c>
      <c r="P352" s="18">
        <v>78660</v>
      </c>
      <c r="Q352" s="16" t="s">
        <v>151</v>
      </c>
      <c r="R352" s="16" t="s">
        <v>35</v>
      </c>
      <c r="S352" s="16">
        <v>5129376169</v>
      </c>
      <c r="T352" s="16" t="s">
        <v>152</v>
      </c>
    </row>
    <row r="353" spans="1:20" ht="13.2" hidden="1" x14ac:dyDescent="0.25">
      <c r="A353" s="15" t="s">
        <v>24</v>
      </c>
      <c r="C353" s="16" t="s">
        <v>25</v>
      </c>
      <c r="D353" s="17" t="s">
        <v>26</v>
      </c>
      <c r="E353" s="16" t="s">
        <v>7158</v>
      </c>
      <c r="F353" s="18" t="s">
        <v>7159</v>
      </c>
      <c r="G353" s="16">
        <v>1</v>
      </c>
      <c r="H353" s="19" t="s">
        <v>7160</v>
      </c>
      <c r="I353" t="str">
        <f t="shared" si="4"/>
        <v xml:space="preserve"> His Anchor Her Wings Hoodie - Joggers #v - AOP Unisex Raglan Hoodie / XL / All Print</v>
      </c>
      <c r="J353" s="20" t="s">
        <v>2794</v>
      </c>
      <c r="K353" s="20" t="s">
        <v>7161</v>
      </c>
      <c r="L353" s="20" t="s">
        <v>7162</v>
      </c>
      <c r="M353" s="16"/>
      <c r="O353" s="1" t="s">
        <v>7163</v>
      </c>
      <c r="P353" s="18">
        <v>48723</v>
      </c>
      <c r="Q353" s="16" t="s">
        <v>94</v>
      </c>
      <c r="R353" s="16" t="s">
        <v>35</v>
      </c>
      <c r="S353" s="16">
        <v>9895449067</v>
      </c>
      <c r="T353" s="16" t="s">
        <v>95</v>
      </c>
    </row>
    <row r="354" spans="1:20" ht="13.2" hidden="1" x14ac:dyDescent="0.25">
      <c r="A354" s="15" t="s">
        <v>24</v>
      </c>
      <c r="C354" s="16" t="s">
        <v>25</v>
      </c>
      <c r="D354" s="17" t="s">
        <v>26</v>
      </c>
      <c r="E354" s="16" t="s">
        <v>7158</v>
      </c>
      <c r="F354" s="18" t="s">
        <v>7159</v>
      </c>
      <c r="G354" s="16">
        <v>1</v>
      </c>
      <c r="H354" s="19" t="s">
        <v>7160</v>
      </c>
      <c r="I354" t="str">
        <f t="shared" si="4"/>
        <v xml:space="preserve"> His Anchor Her Wings Hoodie - Joggers #v - AOP Unisex Raglan Hoodie / XL / All Print</v>
      </c>
      <c r="J354" s="20" t="s">
        <v>2794</v>
      </c>
      <c r="K354" s="20" t="s">
        <v>7161</v>
      </c>
      <c r="L354" s="20" t="s">
        <v>7162</v>
      </c>
      <c r="M354" s="16"/>
      <c r="O354" s="1" t="s">
        <v>7163</v>
      </c>
      <c r="P354" s="18">
        <v>48723</v>
      </c>
      <c r="Q354" s="16" t="s">
        <v>94</v>
      </c>
      <c r="R354" s="16" t="s">
        <v>35</v>
      </c>
      <c r="S354" s="16">
        <v>9895449067</v>
      </c>
      <c r="T354" s="16" t="s">
        <v>95</v>
      </c>
    </row>
    <row r="355" spans="1:20" ht="13.2" hidden="1" x14ac:dyDescent="0.25">
      <c r="A355" s="21" t="s">
        <v>5623</v>
      </c>
      <c r="C355" s="16" t="s">
        <v>25</v>
      </c>
      <c r="D355" s="17" t="s">
        <v>26</v>
      </c>
      <c r="E355" s="16" t="s">
        <v>7164</v>
      </c>
      <c r="F355" s="18" t="s">
        <v>1036</v>
      </c>
      <c r="G355" s="16">
        <v>1</v>
      </c>
      <c r="H355" s="19" t="s">
        <v>48</v>
      </c>
      <c r="I355" t="str">
        <f t="shared" si="4"/>
        <v>AOP Unisex Raglan Hoodie / XL / All print</v>
      </c>
      <c r="J355" s="20" t="s">
        <v>42</v>
      </c>
      <c r="K355" s="20" t="s">
        <v>1037</v>
      </c>
      <c r="L355" s="20" t="s">
        <v>1038</v>
      </c>
      <c r="M355" s="16"/>
      <c r="O355" s="1" t="s">
        <v>1039</v>
      </c>
      <c r="P355" s="18">
        <v>48146</v>
      </c>
      <c r="Q355" s="16" t="s">
        <v>94</v>
      </c>
      <c r="R355" s="16" t="s">
        <v>35</v>
      </c>
      <c r="S355" s="16">
        <v>3138506205</v>
      </c>
      <c r="T355" s="16" t="s">
        <v>95</v>
      </c>
    </row>
    <row r="356" spans="1:20" ht="13.2" hidden="1" x14ac:dyDescent="0.25">
      <c r="A356" s="21" t="s">
        <v>5623</v>
      </c>
      <c r="C356" s="16" t="s">
        <v>25</v>
      </c>
      <c r="D356" s="17" t="s">
        <v>26</v>
      </c>
      <c r="E356" s="16" t="s">
        <v>7164</v>
      </c>
      <c r="F356" s="18" t="s">
        <v>1036</v>
      </c>
      <c r="G356" s="16">
        <v>1</v>
      </c>
      <c r="H356" s="19" t="s">
        <v>7165</v>
      </c>
      <c r="I356" t="str">
        <f t="shared" si="4"/>
        <v>Default / All print</v>
      </c>
      <c r="J356" s="45">
        <v>1000000000000000</v>
      </c>
      <c r="K356" s="20" t="s">
        <v>1037</v>
      </c>
      <c r="L356" s="20" t="s">
        <v>1038</v>
      </c>
      <c r="M356" s="16"/>
      <c r="O356" s="1" t="s">
        <v>1039</v>
      </c>
      <c r="P356" s="18">
        <v>48146</v>
      </c>
      <c r="Q356" s="16" t="s">
        <v>94</v>
      </c>
      <c r="R356" s="16" t="s">
        <v>35</v>
      </c>
      <c r="S356" s="16">
        <v>3138506205</v>
      </c>
      <c r="T356" s="16" t="s">
        <v>95</v>
      </c>
    </row>
    <row r="357" spans="1:20" ht="13.2" hidden="1" x14ac:dyDescent="0.25">
      <c r="A357" s="15" t="s">
        <v>24</v>
      </c>
      <c r="C357" s="16" t="s">
        <v>25</v>
      </c>
      <c r="D357" s="17" t="s">
        <v>26</v>
      </c>
      <c r="E357" s="16" t="s">
        <v>7166</v>
      </c>
      <c r="F357" s="18" t="s">
        <v>7167</v>
      </c>
      <c r="G357" s="16">
        <v>1</v>
      </c>
      <c r="H357" s="19" t="s">
        <v>7168</v>
      </c>
      <c r="I357" t="str">
        <f t="shared" si="4"/>
        <v>AOP Unisex Raglan Hoodie / 2XL / All print</v>
      </c>
      <c r="J357" s="20" t="s">
        <v>7169</v>
      </c>
      <c r="K357" s="20" t="s">
        <v>7170</v>
      </c>
      <c r="L357" s="20" t="s">
        <v>7171</v>
      </c>
      <c r="M357" s="16"/>
      <c r="O357" s="1" t="s">
        <v>7172</v>
      </c>
      <c r="P357" s="18">
        <v>93272</v>
      </c>
      <c r="Q357" s="16" t="s">
        <v>546</v>
      </c>
      <c r="R357" s="16" t="s">
        <v>35</v>
      </c>
      <c r="S357" s="16">
        <v>4084309180</v>
      </c>
      <c r="T357" s="16" t="s">
        <v>547</v>
      </c>
    </row>
    <row r="358" spans="1:20" ht="13.2" hidden="1" x14ac:dyDescent="0.25">
      <c r="A358" s="28" t="s">
        <v>5607</v>
      </c>
      <c r="C358" s="16" t="s">
        <v>25</v>
      </c>
      <c r="D358" s="17" t="s">
        <v>26</v>
      </c>
      <c r="E358" s="16" t="s">
        <v>7173</v>
      </c>
      <c r="F358" s="18" t="s">
        <v>7174</v>
      </c>
      <c r="G358" s="16">
        <v>1</v>
      </c>
      <c r="H358" s="19" t="s">
        <v>7175</v>
      </c>
      <c r="I358" t="str">
        <f t="shared" si="4"/>
        <v>HOODIE RAGLAN SLEEVE / XL / All Print</v>
      </c>
      <c r="J358" s="20" t="s">
        <v>7176</v>
      </c>
      <c r="K358" s="20" t="s">
        <v>7177</v>
      </c>
      <c r="L358" s="20" t="s">
        <v>7178</v>
      </c>
      <c r="M358" s="16"/>
      <c r="O358" s="1" t="s">
        <v>757</v>
      </c>
      <c r="P358" s="18">
        <v>19116</v>
      </c>
      <c r="Q358" s="16" t="s">
        <v>422</v>
      </c>
      <c r="R358" s="16" t="s">
        <v>35</v>
      </c>
      <c r="S358" s="16">
        <v>2154216030</v>
      </c>
      <c r="T358" s="16" t="s">
        <v>423</v>
      </c>
    </row>
    <row r="359" spans="1:20" ht="13.2" hidden="1" x14ac:dyDescent="0.25">
      <c r="A359" s="28" t="s">
        <v>5607</v>
      </c>
      <c r="C359" s="16" t="s">
        <v>25</v>
      </c>
      <c r="D359" s="17" t="s">
        <v>26</v>
      </c>
      <c r="E359" s="16" t="s">
        <v>7179</v>
      </c>
      <c r="F359" s="18" t="s">
        <v>7180</v>
      </c>
      <c r="G359" s="16">
        <v>1</v>
      </c>
      <c r="H359" s="19" t="s">
        <v>7181</v>
      </c>
      <c r="I359" t="str">
        <f t="shared" si="4"/>
        <v>AOP UNISEX HOODIE / L / All Print</v>
      </c>
      <c r="J359" s="20" t="s">
        <v>1898</v>
      </c>
      <c r="K359" s="20" t="s">
        <v>7182</v>
      </c>
      <c r="L359" s="20" t="s">
        <v>7183</v>
      </c>
      <c r="M359" s="16"/>
      <c r="O359" s="1" t="s">
        <v>1653</v>
      </c>
      <c r="P359" s="18">
        <v>53575</v>
      </c>
      <c r="Q359" s="16" t="s">
        <v>1115</v>
      </c>
      <c r="R359" s="16" t="s">
        <v>35</v>
      </c>
      <c r="S359" s="16">
        <v>6085763968</v>
      </c>
      <c r="T359" s="16" t="s">
        <v>1116</v>
      </c>
    </row>
    <row r="360" spans="1:20" ht="13.2" hidden="1" x14ac:dyDescent="0.25">
      <c r="A360" s="15" t="s">
        <v>24</v>
      </c>
      <c r="C360" s="16" t="s">
        <v>61</v>
      </c>
      <c r="D360" s="17" t="s">
        <v>26</v>
      </c>
      <c r="E360" s="16" t="s">
        <v>7184</v>
      </c>
      <c r="F360" s="18" t="s">
        <v>7185</v>
      </c>
      <c r="G360" s="16">
        <v>1</v>
      </c>
      <c r="H360" s="19" t="s">
        <v>7186</v>
      </c>
      <c r="I360" t="str">
        <f t="shared" si="4"/>
        <v>S / Full Print</v>
      </c>
      <c r="J360" s="20" t="s">
        <v>7187</v>
      </c>
      <c r="K360" s="20" t="s">
        <v>7188</v>
      </c>
      <c r="L360" s="20" t="s">
        <v>7189</v>
      </c>
      <c r="M360" s="16"/>
      <c r="O360" s="1" t="s">
        <v>7190</v>
      </c>
      <c r="P360" s="18">
        <v>78516</v>
      </c>
      <c r="Q360" s="16" t="s">
        <v>151</v>
      </c>
      <c r="R360" s="16" t="s">
        <v>35</v>
      </c>
      <c r="S360" s="16">
        <v>9565437208</v>
      </c>
      <c r="T360" s="16" t="s">
        <v>152</v>
      </c>
    </row>
    <row r="361" spans="1:20" ht="13.2" hidden="1" x14ac:dyDescent="0.25">
      <c r="A361" s="15" t="s">
        <v>110</v>
      </c>
      <c r="C361" s="16" t="s">
        <v>61</v>
      </c>
      <c r="D361" s="17" t="s">
        <v>26</v>
      </c>
      <c r="E361" s="16" t="s">
        <v>7191</v>
      </c>
      <c r="F361" s="18" t="s">
        <v>7192</v>
      </c>
      <c r="G361" s="16">
        <v>1</v>
      </c>
      <c r="H361" s="19" t="s">
        <v>694</v>
      </c>
      <c r="I361" t="str">
        <f t="shared" si="4"/>
        <v>L / Full Print</v>
      </c>
      <c r="J361" s="20" t="s">
        <v>695</v>
      </c>
      <c r="K361" s="20" t="s">
        <v>7193</v>
      </c>
      <c r="L361" s="20" t="s">
        <v>7194</v>
      </c>
      <c r="M361" s="16"/>
      <c r="O361" s="1" t="s">
        <v>198</v>
      </c>
      <c r="P361" s="18">
        <v>89128</v>
      </c>
      <c r="Q361" s="16" t="s">
        <v>199</v>
      </c>
      <c r="R361" s="16" t="s">
        <v>35</v>
      </c>
      <c r="S361" s="16">
        <v>7026352795</v>
      </c>
      <c r="T361" s="16" t="s">
        <v>200</v>
      </c>
    </row>
    <row r="362" spans="1:20" ht="13.2" hidden="1" x14ac:dyDescent="0.25">
      <c r="A362" s="15" t="s">
        <v>110</v>
      </c>
      <c r="C362" s="16" t="s">
        <v>191</v>
      </c>
      <c r="D362" s="17" t="s">
        <v>26</v>
      </c>
      <c r="E362" s="16" t="s">
        <v>7195</v>
      </c>
      <c r="F362" s="18" t="s">
        <v>7196</v>
      </c>
      <c r="G362" s="16">
        <v>1</v>
      </c>
      <c r="H362" s="19" t="s">
        <v>7197</v>
      </c>
      <c r="I362" t="str">
        <f t="shared" si="4"/>
        <v>24X36in</v>
      </c>
      <c r="J362" s="20" t="s">
        <v>866</v>
      </c>
      <c r="K362" s="20" t="s">
        <v>7198</v>
      </c>
      <c r="L362" s="16" t="s">
        <v>7199</v>
      </c>
      <c r="N362" s="1"/>
      <c r="O362" s="18" t="s">
        <v>6424</v>
      </c>
      <c r="P362" s="16">
        <v>62670</v>
      </c>
      <c r="Q362" s="16" t="s">
        <v>69</v>
      </c>
      <c r="R362" s="16" t="s">
        <v>35</v>
      </c>
      <c r="S362" s="16">
        <v>2178014147</v>
      </c>
      <c r="T362" s="1" t="s">
        <v>71</v>
      </c>
    </row>
    <row r="363" spans="1:20" ht="13.2" hidden="1" x14ac:dyDescent="0.25">
      <c r="A363" s="28" t="s">
        <v>5607</v>
      </c>
      <c r="C363" s="16" t="s">
        <v>61</v>
      </c>
      <c r="D363" s="17" t="s">
        <v>26</v>
      </c>
      <c r="E363" s="16" t="s">
        <v>7200</v>
      </c>
      <c r="F363" s="18" t="s">
        <v>7201</v>
      </c>
      <c r="G363" s="16">
        <v>1</v>
      </c>
      <c r="H363" s="19" t="s">
        <v>4955</v>
      </c>
      <c r="I363" t="str">
        <f t="shared" si="4"/>
        <v>2XL / All print</v>
      </c>
      <c r="J363" s="20" t="s">
        <v>97</v>
      </c>
      <c r="K363" s="20" t="s">
        <v>7202</v>
      </c>
      <c r="L363" s="16" t="s">
        <v>7203</v>
      </c>
      <c r="N363" s="1"/>
      <c r="O363" s="18" t="s">
        <v>189</v>
      </c>
      <c r="P363" s="16">
        <v>47501</v>
      </c>
      <c r="Q363" s="16" t="s">
        <v>57</v>
      </c>
      <c r="R363" s="16" t="s">
        <v>35</v>
      </c>
      <c r="S363" s="16">
        <v>8126980878</v>
      </c>
      <c r="T363" s="1" t="s">
        <v>59</v>
      </c>
    </row>
    <row r="364" spans="1:20" ht="13.2" hidden="1" x14ac:dyDescent="0.25">
      <c r="A364" s="28" t="s">
        <v>246</v>
      </c>
      <c r="C364" s="16" t="s">
        <v>25</v>
      </c>
      <c r="D364" s="17" t="s">
        <v>26</v>
      </c>
      <c r="E364" s="16" t="s">
        <v>7204</v>
      </c>
      <c r="F364" s="18" t="s">
        <v>7205</v>
      </c>
      <c r="G364" s="16">
        <v>1</v>
      </c>
      <c r="H364" s="19" t="s">
        <v>7206</v>
      </c>
      <c r="I364" t="str">
        <f t="shared" si="4"/>
        <v>L / Full Print</v>
      </c>
      <c r="J364" s="20" t="s">
        <v>7207</v>
      </c>
      <c r="K364" s="20" t="s">
        <v>7208</v>
      </c>
      <c r="L364" s="16" t="s">
        <v>7209</v>
      </c>
      <c r="N364" s="1"/>
      <c r="O364" s="18" t="s">
        <v>7210</v>
      </c>
      <c r="P364" s="16">
        <v>50276</v>
      </c>
      <c r="Q364" s="16" t="s">
        <v>892</v>
      </c>
      <c r="R364" s="16" t="s">
        <v>35</v>
      </c>
      <c r="S364" s="16">
        <v>5152499729</v>
      </c>
      <c r="T364" s="1" t="s">
        <v>893</v>
      </c>
    </row>
    <row r="365" spans="1:20" ht="13.2" x14ac:dyDescent="0.25">
      <c r="A365" s="29" t="s">
        <v>201</v>
      </c>
      <c r="C365" s="16" t="s">
        <v>25</v>
      </c>
      <c r="D365" s="17" t="s">
        <v>26</v>
      </c>
      <c r="E365" s="16" t="s">
        <v>7211</v>
      </c>
      <c r="F365" s="18" t="s">
        <v>7212</v>
      </c>
      <c r="G365" s="16">
        <v>1</v>
      </c>
      <c r="H365" s="19" t="s">
        <v>7213</v>
      </c>
      <c r="I365" t="str">
        <f t="shared" si="4"/>
        <v>M / Full Print</v>
      </c>
      <c r="J365" s="20" t="s">
        <v>7214</v>
      </c>
      <c r="K365" s="20" t="s">
        <v>7215</v>
      </c>
      <c r="L365" s="16" t="s">
        <v>7216</v>
      </c>
      <c r="N365" s="1"/>
      <c r="O365" s="18" t="s">
        <v>2689</v>
      </c>
      <c r="P365" s="16">
        <v>34275</v>
      </c>
      <c r="Q365" s="16" t="s">
        <v>46</v>
      </c>
      <c r="R365" s="16" t="s">
        <v>35</v>
      </c>
      <c r="S365" s="16">
        <v>5073905692</v>
      </c>
      <c r="T365" s="1" t="s">
        <v>47</v>
      </c>
    </row>
    <row r="366" spans="1:20" ht="13.2" hidden="1" x14ac:dyDescent="0.25">
      <c r="A366" s="28" t="s">
        <v>5607</v>
      </c>
      <c r="C366" s="16" t="s">
        <v>25</v>
      </c>
      <c r="D366" s="17" t="s">
        <v>26</v>
      </c>
      <c r="E366" s="16" t="s">
        <v>7217</v>
      </c>
      <c r="F366" s="18" t="s">
        <v>7218</v>
      </c>
      <c r="G366" s="16">
        <v>1</v>
      </c>
      <c r="H366" s="19" t="s">
        <v>7219</v>
      </c>
      <c r="I366" t="str">
        <f t="shared" si="4"/>
        <v>All print / 34 inches / Spare Tire Cover</v>
      </c>
      <c r="J366" s="20" t="s">
        <v>158</v>
      </c>
      <c r="K366" s="20" t="s">
        <v>7220</v>
      </c>
      <c r="L366" s="16" t="s">
        <v>7221</v>
      </c>
      <c r="N366" s="1"/>
      <c r="O366" s="18" t="s">
        <v>1197</v>
      </c>
      <c r="P366" s="16">
        <v>59101</v>
      </c>
      <c r="Q366" s="16" t="s">
        <v>1023</v>
      </c>
      <c r="R366" s="16" t="s">
        <v>35</v>
      </c>
      <c r="S366" s="16">
        <v>4063669720</v>
      </c>
      <c r="T366" s="1" t="s">
        <v>1024</v>
      </c>
    </row>
    <row r="367" spans="1:20" ht="13.2" hidden="1" x14ac:dyDescent="0.25">
      <c r="A367" s="15" t="s">
        <v>24</v>
      </c>
      <c r="C367" s="16" t="s">
        <v>25</v>
      </c>
      <c r="D367" s="17" t="s">
        <v>26</v>
      </c>
      <c r="E367" s="16" t="s">
        <v>7222</v>
      </c>
      <c r="F367" s="18" t="s">
        <v>7223</v>
      </c>
      <c r="G367" s="16">
        <v>1</v>
      </c>
      <c r="H367" s="19" t="s">
        <v>7224</v>
      </c>
      <c r="I367" t="str">
        <f t="shared" si="4"/>
        <v>Legging 3D Print - HOODIE RAGLAN SLEEVE / L / All Print</v>
      </c>
      <c r="J367" s="20" t="s">
        <v>7225</v>
      </c>
      <c r="K367" s="20" t="s">
        <v>7226</v>
      </c>
      <c r="L367" s="16" t="s">
        <v>7227</v>
      </c>
      <c r="N367" s="1"/>
      <c r="O367" s="18" t="s">
        <v>7228</v>
      </c>
      <c r="P367" s="16">
        <v>72846</v>
      </c>
      <c r="Q367" s="16" t="s">
        <v>118</v>
      </c>
      <c r="R367" s="16" t="s">
        <v>35</v>
      </c>
      <c r="S367" s="16">
        <v>4799794807</v>
      </c>
      <c r="T367" s="1" t="s">
        <v>119</v>
      </c>
    </row>
    <row r="368" spans="1:20" ht="13.2" hidden="1" x14ac:dyDescent="0.25">
      <c r="A368" s="15" t="s">
        <v>24</v>
      </c>
      <c r="C368" s="16" t="s">
        <v>25</v>
      </c>
      <c r="D368" s="17" t="s">
        <v>26</v>
      </c>
      <c r="E368" s="16" t="s">
        <v>7222</v>
      </c>
      <c r="F368" s="18" t="s">
        <v>7223</v>
      </c>
      <c r="G368" s="16">
        <v>1</v>
      </c>
      <c r="H368" s="19" t="s">
        <v>7229</v>
      </c>
      <c r="I368" t="str">
        <f t="shared" si="4"/>
        <v>Legging 3D Print - LEGGING / M / All Print</v>
      </c>
      <c r="J368" s="20" t="s">
        <v>7230</v>
      </c>
      <c r="K368" s="20" t="s">
        <v>7226</v>
      </c>
      <c r="L368" s="16" t="s">
        <v>7227</v>
      </c>
      <c r="N368" s="1"/>
      <c r="O368" s="18" t="s">
        <v>7228</v>
      </c>
      <c r="P368" s="16">
        <v>72846</v>
      </c>
      <c r="Q368" s="16" t="s">
        <v>118</v>
      </c>
      <c r="R368" s="16" t="s">
        <v>35</v>
      </c>
      <c r="S368" s="16">
        <v>4799794807</v>
      </c>
      <c r="T368" s="1" t="s">
        <v>119</v>
      </c>
    </row>
    <row r="369" spans="1:27" ht="13.2" hidden="1" x14ac:dyDescent="0.25">
      <c r="A369" s="28" t="s">
        <v>5607</v>
      </c>
      <c r="C369" s="16" t="s">
        <v>25</v>
      </c>
      <c r="D369" s="17" t="s">
        <v>26</v>
      </c>
      <c r="E369" s="16" t="s">
        <v>7231</v>
      </c>
      <c r="F369" s="18" t="s">
        <v>7232</v>
      </c>
      <c r="G369" s="16">
        <v>1</v>
      </c>
      <c r="H369" s="19" t="s">
        <v>1773</v>
      </c>
      <c r="I369" t="str">
        <f t="shared" si="4"/>
        <v>2XL / Full Print</v>
      </c>
      <c r="J369" s="20" t="s">
        <v>1774</v>
      </c>
      <c r="K369" s="20" t="s">
        <v>7233</v>
      </c>
      <c r="L369" s="16" t="s">
        <v>7234</v>
      </c>
      <c r="N369" s="1"/>
      <c r="O369" s="18" t="s">
        <v>7235</v>
      </c>
      <c r="P369" s="16">
        <v>84043</v>
      </c>
      <c r="Q369" s="16" t="s">
        <v>836</v>
      </c>
      <c r="R369" s="16" t="s">
        <v>35</v>
      </c>
      <c r="S369" s="16">
        <v>8015542426</v>
      </c>
      <c r="T369" s="1" t="s">
        <v>837</v>
      </c>
    </row>
    <row r="370" spans="1:27" ht="13.2" x14ac:dyDescent="0.25">
      <c r="A370" s="21" t="s">
        <v>49</v>
      </c>
      <c r="C370" s="16" t="s">
        <v>25</v>
      </c>
      <c r="D370" s="17" t="s">
        <v>26</v>
      </c>
      <c r="E370" s="16" t="s">
        <v>7236</v>
      </c>
      <c r="F370" s="18" t="s">
        <v>7237</v>
      </c>
      <c r="G370" s="16">
        <v>1</v>
      </c>
      <c r="H370" s="19" t="s">
        <v>7238</v>
      </c>
      <c r="I370" t="str">
        <f t="shared" si="4"/>
        <v>HOODIE RAGLAN SLEEVE / M / All Print</v>
      </c>
      <c r="J370" s="20" t="s">
        <v>815</v>
      </c>
      <c r="K370" s="20" t="s">
        <v>7239</v>
      </c>
      <c r="L370" s="16" t="s">
        <v>7240</v>
      </c>
      <c r="N370" s="1"/>
      <c r="O370" s="18" t="s">
        <v>7241</v>
      </c>
      <c r="P370" s="16">
        <v>74577</v>
      </c>
      <c r="Q370" s="16" t="s">
        <v>713</v>
      </c>
      <c r="R370" s="16" t="s">
        <v>35</v>
      </c>
      <c r="S370" s="16">
        <v>4792073103</v>
      </c>
      <c r="T370" s="1" t="s">
        <v>714</v>
      </c>
    </row>
    <row r="371" spans="1:27" ht="13.2" hidden="1" x14ac:dyDescent="0.25">
      <c r="A371" s="29" t="s">
        <v>86</v>
      </c>
      <c r="C371" s="16" t="s">
        <v>25</v>
      </c>
      <c r="D371" s="17" t="s">
        <v>26</v>
      </c>
      <c r="E371" s="16" t="s">
        <v>7242</v>
      </c>
      <c r="F371" s="18" t="s">
        <v>7243</v>
      </c>
      <c r="G371" s="16">
        <v>1</v>
      </c>
      <c r="H371" s="19" t="s">
        <v>7244</v>
      </c>
      <c r="I371" t="str">
        <f t="shared" si="4"/>
        <v>AOP Unisex Raglan Hoodie / 2XL / All print</v>
      </c>
      <c r="J371" s="20" t="s">
        <v>486</v>
      </c>
      <c r="K371" s="20" t="s">
        <v>7245</v>
      </c>
      <c r="L371" s="16" t="s">
        <v>7246</v>
      </c>
      <c r="N371" s="1"/>
      <c r="O371" s="18" t="s">
        <v>4245</v>
      </c>
      <c r="P371" s="16">
        <v>32221</v>
      </c>
      <c r="Q371" s="16" t="s">
        <v>46</v>
      </c>
      <c r="R371" s="16" t="s">
        <v>35</v>
      </c>
      <c r="S371" s="16">
        <v>9044853863</v>
      </c>
      <c r="T371" s="1" t="s">
        <v>47</v>
      </c>
    </row>
    <row r="372" spans="1:27" ht="13.2" hidden="1" x14ac:dyDescent="0.25">
      <c r="A372" s="15" t="s">
        <v>24</v>
      </c>
      <c r="C372" s="16" t="s">
        <v>25</v>
      </c>
      <c r="D372" s="17" t="s">
        <v>26</v>
      </c>
      <c r="E372" s="16" t="s">
        <v>7242</v>
      </c>
      <c r="F372" s="18" t="s">
        <v>7243</v>
      </c>
      <c r="G372" s="16">
        <v>1</v>
      </c>
      <c r="H372" s="19" t="s">
        <v>7247</v>
      </c>
      <c r="I372" t="str">
        <f t="shared" si="4"/>
        <v>AOP Unisex Raglan Hoodie / L / All print</v>
      </c>
      <c r="J372" s="20" t="s">
        <v>4229</v>
      </c>
      <c r="K372" s="20" t="s">
        <v>7245</v>
      </c>
      <c r="L372" s="16" t="s">
        <v>7246</v>
      </c>
      <c r="N372" s="1"/>
      <c r="O372" s="18" t="s">
        <v>4245</v>
      </c>
      <c r="P372" s="16">
        <v>32221</v>
      </c>
      <c r="Q372" s="16" t="s">
        <v>46</v>
      </c>
      <c r="R372" s="16" t="s">
        <v>35</v>
      </c>
      <c r="S372" s="16">
        <v>9044853863</v>
      </c>
      <c r="T372" s="1" t="s">
        <v>47</v>
      </c>
    </row>
    <row r="373" spans="1:27" ht="13.2" hidden="1" x14ac:dyDescent="0.25">
      <c r="A373" s="28" t="s">
        <v>5607</v>
      </c>
      <c r="C373" s="16" t="s">
        <v>25</v>
      </c>
      <c r="D373" s="17" t="s">
        <v>26</v>
      </c>
      <c r="E373" s="16" t="s">
        <v>7248</v>
      </c>
      <c r="F373" s="18" t="s">
        <v>7249</v>
      </c>
      <c r="G373" s="16">
        <v>1</v>
      </c>
      <c r="H373" s="19" t="s">
        <v>7250</v>
      </c>
      <c r="I373" t="str">
        <f t="shared" si="4"/>
        <v>All print / 32 inches / Spare Tire Cover With Backup Camera Hole</v>
      </c>
      <c r="J373" s="20" t="s">
        <v>158</v>
      </c>
      <c r="K373" s="20" t="s">
        <v>7251</v>
      </c>
      <c r="L373" s="16" t="s">
        <v>7252</v>
      </c>
      <c r="N373" s="1"/>
      <c r="O373" s="18" t="s">
        <v>7253</v>
      </c>
      <c r="P373" s="16">
        <v>45044</v>
      </c>
      <c r="Q373" s="16" t="s">
        <v>105</v>
      </c>
      <c r="R373" s="16" t="s">
        <v>35</v>
      </c>
      <c r="S373" s="16" t="s">
        <v>7254</v>
      </c>
      <c r="T373" s="1" t="s">
        <v>107</v>
      </c>
    </row>
    <row r="374" spans="1:27" ht="13.2" hidden="1" x14ac:dyDescent="0.25">
      <c r="A374" s="15" t="s">
        <v>24</v>
      </c>
      <c r="C374" s="16" t="s">
        <v>25</v>
      </c>
      <c r="D374" s="17" t="s">
        <v>26</v>
      </c>
      <c r="E374" s="16" t="s">
        <v>7255</v>
      </c>
      <c r="F374" s="18" t="s">
        <v>7256</v>
      </c>
      <c r="G374" s="16">
        <v>1</v>
      </c>
      <c r="H374" s="19" t="s">
        <v>7257</v>
      </c>
      <c r="I374" t="str">
        <f t="shared" si="4"/>
        <v>XL / Full Print</v>
      </c>
      <c r="J374" s="20" t="s">
        <v>165</v>
      </c>
      <c r="K374" s="20" t="s">
        <v>7258</v>
      </c>
      <c r="L374" s="16" t="s">
        <v>7259</v>
      </c>
      <c r="N374" s="1"/>
      <c r="O374" s="18" t="s">
        <v>7260</v>
      </c>
      <c r="P374" s="16">
        <v>31407</v>
      </c>
      <c r="Q374" s="16" t="s">
        <v>286</v>
      </c>
      <c r="R374" s="16" t="s">
        <v>35</v>
      </c>
      <c r="S374" s="16">
        <v>9128446499</v>
      </c>
      <c r="T374" s="1" t="s">
        <v>287</v>
      </c>
    </row>
    <row r="375" spans="1:27" ht="13.2" hidden="1" x14ac:dyDescent="0.25">
      <c r="A375" s="15" t="s">
        <v>110</v>
      </c>
      <c r="C375" s="16" t="s">
        <v>25</v>
      </c>
      <c r="D375" s="17" t="s">
        <v>26</v>
      </c>
      <c r="E375" s="16" t="s">
        <v>7261</v>
      </c>
      <c r="F375" s="18" t="s">
        <v>7262</v>
      </c>
      <c r="G375" s="16">
        <v>1</v>
      </c>
      <c r="H375" s="19" t="s">
        <v>7263</v>
      </c>
      <c r="I375" t="str">
        <f t="shared" si="4"/>
        <v>AOP Unisex Raglan Hoodie / XL / All Print</v>
      </c>
      <c r="J375" s="20" t="s">
        <v>7264</v>
      </c>
      <c r="K375" s="20" t="s">
        <v>7265</v>
      </c>
      <c r="L375" s="16" t="s">
        <v>7266</v>
      </c>
      <c r="N375" s="1"/>
      <c r="O375" s="18" t="s">
        <v>7267</v>
      </c>
      <c r="P375" s="16">
        <v>44425</v>
      </c>
      <c r="Q375" s="16" t="s">
        <v>105</v>
      </c>
      <c r="R375" s="16" t="s">
        <v>35</v>
      </c>
      <c r="S375" s="16">
        <v>3305070304</v>
      </c>
      <c r="T375" s="1" t="s">
        <v>107</v>
      </c>
    </row>
    <row r="376" spans="1:27" ht="13.2" hidden="1" x14ac:dyDescent="0.25">
      <c r="A376" s="29" t="s">
        <v>86</v>
      </c>
      <c r="C376" s="16" t="s">
        <v>25</v>
      </c>
      <c r="D376" s="17" t="s">
        <v>26</v>
      </c>
      <c r="E376" s="16" t="s">
        <v>7268</v>
      </c>
      <c r="F376" s="18" t="s">
        <v>7269</v>
      </c>
      <c r="G376" s="16">
        <v>1</v>
      </c>
      <c r="H376" s="19" t="s">
        <v>4017</v>
      </c>
      <c r="I376" t="str">
        <f t="shared" si="4"/>
        <v>hirt - hoodie 3D #121121h - UNISEX T-SHIRT 3D / L / All print</v>
      </c>
      <c r="J376" s="20" t="s">
        <v>888</v>
      </c>
      <c r="K376" s="20" t="s">
        <v>7270</v>
      </c>
      <c r="L376" s="16" t="s">
        <v>7271</v>
      </c>
      <c r="M376" s="1">
        <v>207</v>
      </c>
      <c r="N376" s="1"/>
      <c r="O376" s="18" t="s">
        <v>7272</v>
      </c>
      <c r="P376" s="16">
        <v>33319</v>
      </c>
      <c r="Q376" s="16" t="s">
        <v>46</v>
      </c>
      <c r="R376" s="16" t="s">
        <v>35</v>
      </c>
      <c r="S376" s="16">
        <v>9543935870</v>
      </c>
      <c r="T376" s="1" t="s">
        <v>47</v>
      </c>
    </row>
    <row r="377" spans="1:27" ht="13.2" hidden="1" x14ac:dyDescent="0.25">
      <c r="A377" s="21" t="s">
        <v>761</v>
      </c>
      <c r="C377" s="16" t="s">
        <v>25</v>
      </c>
      <c r="D377" s="17" t="s">
        <v>26</v>
      </c>
      <c r="E377" s="16" t="s">
        <v>7273</v>
      </c>
      <c r="F377" s="18" t="s">
        <v>7274</v>
      </c>
      <c r="G377" s="16">
        <v>1</v>
      </c>
      <c r="H377" s="19" t="s">
        <v>7275</v>
      </c>
      <c r="I377" t="str">
        <f t="shared" si="4"/>
        <v>AOP UNISEX HOODIE / L / All Print</v>
      </c>
      <c r="J377" s="20" t="s">
        <v>390</v>
      </c>
      <c r="K377" s="20" t="s">
        <v>7276</v>
      </c>
      <c r="L377" s="16" t="s">
        <v>7277</v>
      </c>
      <c r="N377" s="1"/>
      <c r="O377" s="18" t="s">
        <v>7278</v>
      </c>
      <c r="P377" s="16">
        <v>35057</v>
      </c>
      <c r="Q377" s="16" t="s">
        <v>645</v>
      </c>
      <c r="R377" s="16" t="s">
        <v>35</v>
      </c>
      <c r="S377" s="16">
        <f>12566361573</f>
        <v>12566361573</v>
      </c>
      <c r="T377" s="1" t="s">
        <v>646</v>
      </c>
    </row>
    <row r="378" spans="1:27" ht="13.2" hidden="1" x14ac:dyDescent="0.25">
      <c r="A378" s="29" t="s">
        <v>86</v>
      </c>
      <c r="C378" s="16" t="s">
        <v>61</v>
      </c>
      <c r="D378" s="17" t="s">
        <v>26</v>
      </c>
      <c r="E378" s="16" t="s">
        <v>7279</v>
      </c>
      <c r="F378" s="18" t="s">
        <v>7280</v>
      </c>
      <c r="G378" s="16">
        <v>1</v>
      </c>
      <c r="H378" s="19" t="s">
        <v>5832</v>
      </c>
      <c r="I378" t="str">
        <f t="shared" si="4"/>
        <v>L / WHITE</v>
      </c>
      <c r="J378" s="20" t="s">
        <v>2460</v>
      </c>
      <c r="K378" s="20" t="s">
        <v>7281</v>
      </c>
      <c r="L378" s="16" t="s">
        <v>7282</v>
      </c>
      <c r="N378" s="1"/>
      <c r="O378" s="18" t="s">
        <v>6704</v>
      </c>
      <c r="P378" s="16">
        <v>79936</v>
      </c>
      <c r="Q378" s="16" t="s">
        <v>151</v>
      </c>
      <c r="R378" s="16" t="s">
        <v>35</v>
      </c>
      <c r="S378" s="16">
        <v>9158615641</v>
      </c>
      <c r="T378" s="1" t="s">
        <v>152</v>
      </c>
    </row>
    <row r="379" spans="1:27" ht="13.2" hidden="1" x14ac:dyDescent="0.25">
      <c r="A379" s="21" t="s">
        <v>6960</v>
      </c>
      <c r="C379" s="16" t="s">
        <v>202</v>
      </c>
      <c r="D379" s="17" t="s">
        <v>26</v>
      </c>
      <c r="E379" s="16" t="s">
        <v>7283</v>
      </c>
      <c r="F379" s="18" t="s">
        <v>7284</v>
      </c>
      <c r="G379" s="16">
        <v>1</v>
      </c>
      <c r="H379" s="19" t="s">
        <v>7285</v>
      </c>
      <c r="I379" t="str">
        <f t="shared" si="4"/>
        <v>TWIN (150x200) cm</v>
      </c>
      <c r="J379" s="20" t="s">
        <v>7286</v>
      </c>
      <c r="K379" s="20" t="s">
        <v>7287</v>
      </c>
      <c r="L379" s="16" t="s">
        <v>7288</v>
      </c>
      <c r="N379" s="1"/>
      <c r="O379" s="18" t="s">
        <v>7289</v>
      </c>
      <c r="P379" s="16">
        <v>91214</v>
      </c>
      <c r="Q379" s="16" t="s">
        <v>546</v>
      </c>
      <c r="R379" s="16" t="s">
        <v>35</v>
      </c>
      <c r="S379" s="16">
        <v>8184160730</v>
      </c>
      <c r="T379" s="1" t="s">
        <v>547</v>
      </c>
    </row>
    <row r="380" spans="1:27" ht="13.2" x14ac:dyDescent="0.25">
      <c r="A380" s="32" t="s">
        <v>456</v>
      </c>
      <c r="C380" s="16" t="s">
        <v>61</v>
      </c>
      <c r="D380" s="17" t="s">
        <v>26</v>
      </c>
      <c r="E380" s="16" t="s">
        <v>7290</v>
      </c>
      <c r="F380" s="18" t="s">
        <v>7291</v>
      </c>
      <c r="G380" s="16">
        <v>1</v>
      </c>
      <c r="H380" s="19" t="s">
        <v>7292</v>
      </c>
      <c r="I380" t="str">
        <f t="shared" si="4"/>
        <v>Image</v>
      </c>
      <c r="J380" s="20" t="s">
        <v>7293</v>
      </c>
      <c r="K380" s="20" t="s">
        <v>7294</v>
      </c>
      <c r="L380" s="16" t="s">
        <v>7295</v>
      </c>
      <c r="N380" s="1"/>
      <c r="O380" s="18" t="s">
        <v>7296</v>
      </c>
      <c r="P380" s="16">
        <v>33917</v>
      </c>
      <c r="Q380" s="16" t="s">
        <v>46</v>
      </c>
      <c r="R380" s="16" t="s">
        <v>35</v>
      </c>
      <c r="S380" s="16">
        <v>9704563590</v>
      </c>
      <c r="T380" s="1" t="s">
        <v>47</v>
      </c>
    </row>
    <row r="381" spans="1:27" ht="13.2" hidden="1" x14ac:dyDescent="0.25">
      <c r="A381" s="28" t="s">
        <v>5607</v>
      </c>
      <c r="C381" s="16" t="s">
        <v>202</v>
      </c>
      <c r="D381" s="17" t="s">
        <v>26</v>
      </c>
      <c r="E381" s="16" t="s">
        <v>7297</v>
      </c>
      <c r="F381" s="18" t="s">
        <v>7298</v>
      </c>
      <c r="G381" s="16">
        <v>1</v>
      </c>
      <c r="H381" s="19" t="s">
        <v>7299</v>
      </c>
      <c r="I381" t="str">
        <f t="shared" si="4"/>
        <v>XL / Full print</v>
      </c>
      <c r="J381" s="20" t="s">
        <v>7300</v>
      </c>
      <c r="K381" s="20" t="s">
        <v>7301</v>
      </c>
      <c r="L381" s="20" t="s">
        <v>7302</v>
      </c>
      <c r="M381" s="16" t="s">
        <v>7303</v>
      </c>
      <c r="O381" s="1" t="s">
        <v>7304</v>
      </c>
      <c r="P381" s="18">
        <v>55372</v>
      </c>
      <c r="Q381" s="16" t="s">
        <v>963</v>
      </c>
      <c r="R381" s="16" t="s">
        <v>35</v>
      </c>
      <c r="S381" s="16">
        <v>9522976862</v>
      </c>
      <c r="T381" s="16" t="s">
        <v>964</v>
      </c>
    </row>
    <row r="382" spans="1:27" ht="13.2" hidden="1" x14ac:dyDescent="0.25">
      <c r="A382" s="28" t="s">
        <v>246</v>
      </c>
      <c r="C382" s="16" t="s">
        <v>61</v>
      </c>
      <c r="D382" s="17" t="s">
        <v>26</v>
      </c>
      <c r="E382" s="16" t="s">
        <v>7305</v>
      </c>
      <c r="F382" s="18" t="s">
        <v>7306</v>
      </c>
      <c r="G382" s="16">
        <v>1</v>
      </c>
      <c r="H382" s="19" t="s">
        <v>7307</v>
      </c>
      <c r="I382" t="str">
        <f t="shared" si="4"/>
        <v>2XL / All Print</v>
      </c>
      <c r="J382" s="20" t="s">
        <v>327</v>
      </c>
      <c r="K382" s="20" t="s">
        <v>7308</v>
      </c>
      <c r="L382" s="20" t="s">
        <v>7309</v>
      </c>
      <c r="M382" s="16"/>
      <c r="O382" s="1" t="s">
        <v>7310</v>
      </c>
      <c r="P382" s="18">
        <v>98006</v>
      </c>
      <c r="Q382" s="16" t="s">
        <v>189</v>
      </c>
      <c r="R382" s="16" t="s">
        <v>35</v>
      </c>
      <c r="S382" s="16">
        <v>4252218162</v>
      </c>
      <c r="T382" s="16" t="s">
        <v>190</v>
      </c>
    </row>
    <row r="383" spans="1:27" ht="13.2" hidden="1" x14ac:dyDescent="0.25">
      <c r="A383" s="55"/>
      <c r="B383" s="56"/>
      <c r="C383" s="57"/>
      <c r="D383" s="57"/>
      <c r="E383" s="57"/>
      <c r="F383" s="58"/>
      <c r="G383" s="57"/>
      <c r="H383" s="59"/>
      <c r="I383" s="60"/>
      <c r="J383" s="60"/>
      <c r="K383" s="60"/>
      <c r="L383" s="57"/>
      <c r="M383" s="56"/>
      <c r="N383" s="61"/>
      <c r="O383" s="58"/>
      <c r="P383" s="57"/>
      <c r="Q383" s="57"/>
      <c r="R383" s="57"/>
      <c r="S383" s="57"/>
      <c r="T383" s="56"/>
      <c r="U383" s="56"/>
      <c r="V383" s="56"/>
      <c r="W383" s="56"/>
      <c r="X383" s="56"/>
      <c r="Y383" s="56"/>
      <c r="Z383" s="56"/>
      <c r="AA383" s="56"/>
    </row>
    <row r="384" spans="1:27" ht="13.2" hidden="1" x14ac:dyDescent="0.25">
      <c r="A384" s="9"/>
      <c r="C384" s="16"/>
      <c r="D384" s="16"/>
      <c r="E384" s="16"/>
      <c r="F384" s="18"/>
      <c r="G384" s="16"/>
      <c r="H384" s="19"/>
      <c r="I384" s="20"/>
      <c r="J384" s="20"/>
      <c r="K384" s="20"/>
      <c r="L384" s="16"/>
      <c r="N384" s="1"/>
      <c r="O384" s="18"/>
      <c r="P384" s="16"/>
      <c r="Q384" s="16"/>
      <c r="R384" s="16"/>
      <c r="S384" s="16"/>
    </row>
    <row r="385" spans="1:19" ht="13.2" hidden="1" x14ac:dyDescent="0.25">
      <c r="A385" s="9"/>
      <c r="C385" s="16"/>
      <c r="D385" s="16"/>
      <c r="E385" s="16"/>
      <c r="F385" s="18"/>
      <c r="G385" s="16"/>
      <c r="H385" s="19"/>
      <c r="I385" s="20"/>
      <c r="J385" s="20"/>
      <c r="K385" s="20"/>
      <c r="L385" s="16"/>
      <c r="N385" s="1"/>
      <c r="O385" s="18"/>
      <c r="P385" s="16"/>
      <c r="Q385" s="16"/>
      <c r="R385" s="16"/>
      <c r="S385" s="16"/>
    </row>
    <row r="386" spans="1:19" ht="13.2" hidden="1" x14ac:dyDescent="0.25">
      <c r="A386" s="9"/>
      <c r="C386" s="16"/>
      <c r="D386" s="16"/>
      <c r="E386" s="16"/>
      <c r="F386" s="18"/>
      <c r="G386" s="16"/>
      <c r="H386" s="19"/>
      <c r="I386" s="20"/>
      <c r="J386" s="20"/>
      <c r="K386" s="20"/>
      <c r="L386" s="16"/>
      <c r="N386" s="1"/>
      <c r="O386" s="18"/>
      <c r="P386" s="16"/>
      <c r="Q386" s="16"/>
      <c r="R386" s="16"/>
      <c r="S386" s="16"/>
    </row>
    <row r="387" spans="1:19" ht="13.2" hidden="1" x14ac:dyDescent="0.25">
      <c r="A387" s="9"/>
      <c r="C387" s="16"/>
      <c r="D387" s="16"/>
      <c r="E387" s="16"/>
      <c r="F387" s="18"/>
      <c r="G387" s="16"/>
      <c r="H387" s="19"/>
      <c r="I387" s="20"/>
      <c r="J387" s="20"/>
      <c r="K387" s="20"/>
      <c r="L387" s="16"/>
      <c r="N387" s="1"/>
      <c r="O387" s="18"/>
      <c r="P387" s="16"/>
      <c r="Q387" s="16"/>
      <c r="R387" s="16"/>
      <c r="S387" s="16"/>
    </row>
    <row r="388" spans="1:19" ht="13.2" hidden="1" x14ac:dyDescent="0.25">
      <c r="A388" s="9"/>
      <c r="C388" s="16"/>
      <c r="D388" s="16"/>
      <c r="E388" s="16"/>
      <c r="F388" s="18"/>
      <c r="G388" s="16"/>
      <c r="H388" s="19"/>
      <c r="I388" s="20"/>
      <c r="J388" s="20"/>
      <c r="K388" s="20"/>
      <c r="L388" s="16"/>
      <c r="N388" s="1"/>
      <c r="O388" s="18"/>
      <c r="P388" s="16"/>
      <c r="Q388" s="16"/>
      <c r="R388" s="16"/>
      <c r="S388" s="16"/>
    </row>
    <row r="389" spans="1:19" ht="13.2" hidden="1" x14ac:dyDescent="0.25">
      <c r="A389" s="9"/>
      <c r="C389" s="16"/>
      <c r="D389" s="16"/>
      <c r="E389" s="16"/>
      <c r="F389" s="18"/>
      <c r="G389" s="16"/>
      <c r="H389" s="19"/>
      <c r="I389" s="20"/>
      <c r="J389" s="20"/>
      <c r="K389" s="20"/>
      <c r="L389" s="16"/>
      <c r="N389" s="1"/>
      <c r="O389" s="18"/>
      <c r="P389" s="16"/>
      <c r="Q389" s="16"/>
      <c r="R389" s="16"/>
      <c r="S389" s="16"/>
    </row>
    <row r="390" spans="1:19" ht="13.2" hidden="1" x14ac:dyDescent="0.25">
      <c r="A390" s="9"/>
      <c r="C390" s="16"/>
      <c r="D390" s="16"/>
      <c r="E390" s="16"/>
      <c r="F390" s="18"/>
      <c r="G390" s="16"/>
      <c r="H390" s="19"/>
      <c r="I390" s="20"/>
      <c r="J390" s="20"/>
      <c r="K390" s="20"/>
      <c r="L390" s="16"/>
      <c r="N390" s="1"/>
      <c r="O390" s="18"/>
      <c r="P390" s="16"/>
      <c r="Q390" s="16"/>
      <c r="R390" s="16"/>
      <c r="S390" s="16"/>
    </row>
    <row r="391" spans="1:19" ht="13.2" hidden="1" x14ac:dyDescent="0.25">
      <c r="A391" s="9"/>
      <c r="C391" s="16"/>
      <c r="D391" s="16"/>
      <c r="E391" s="16"/>
      <c r="F391" s="18"/>
      <c r="G391" s="16"/>
      <c r="H391" s="19"/>
      <c r="I391" s="20"/>
      <c r="J391" s="20"/>
      <c r="K391" s="20"/>
      <c r="L391" s="16"/>
      <c r="N391" s="1"/>
      <c r="O391" s="18"/>
      <c r="P391" s="16"/>
      <c r="Q391" s="16"/>
      <c r="R391" s="16"/>
      <c r="S391" s="16"/>
    </row>
    <row r="392" spans="1:19" ht="13.2" hidden="1" x14ac:dyDescent="0.25">
      <c r="A392" s="9"/>
      <c r="C392" s="16"/>
      <c r="D392" s="16"/>
      <c r="E392" s="16"/>
      <c r="F392" s="18"/>
      <c r="G392" s="16"/>
      <c r="H392" s="19"/>
      <c r="I392" s="20"/>
      <c r="J392" s="20"/>
      <c r="K392" s="20"/>
      <c r="L392" s="16"/>
      <c r="N392" s="1"/>
      <c r="O392" s="18"/>
      <c r="P392" s="16"/>
      <c r="Q392" s="16"/>
      <c r="R392" s="16"/>
      <c r="S392" s="16"/>
    </row>
    <row r="393" spans="1:19" ht="13.2" hidden="1" x14ac:dyDescent="0.25">
      <c r="A393" s="9"/>
      <c r="C393" s="16"/>
      <c r="D393" s="16"/>
      <c r="E393" s="16"/>
      <c r="F393" s="18"/>
      <c r="G393" s="16"/>
      <c r="H393" s="19"/>
      <c r="I393" s="20"/>
      <c r="J393" s="20"/>
      <c r="K393" s="20"/>
      <c r="L393" s="16"/>
      <c r="N393" s="1"/>
      <c r="O393" s="18"/>
      <c r="P393" s="16"/>
      <c r="Q393" s="16"/>
      <c r="R393" s="16"/>
      <c r="S393" s="16"/>
    </row>
    <row r="394" spans="1:19" ht="13.2" hidden="1" x14ac:dyDescent="0.25">
      <c r="A394" s="9"/>
      <c r="C394" s="16"/>
      <c r="D394" s="16"/>
      <c r="E394" s="16"/>
      <c r="F394" s="18"/>
      <c r="G394" s="16"/>
      <c r="H394" s="19"/>
      <c r="I394" s="20"/>
      <c r="J394" s="20"/>
      <c r="K394" s="20"/>
      <c r="L394" s="16"/>
      <c r="N394" s="1"/>
      <c r="O394" s="18"/>
      <c r="P394" s="16"/>
      <c r="Q394" s="16"/>
      <c r="R394" s="16"/>
      <c r="S394" s="16"/>
    </row>
    <row r="395" spans="1:19" ht="13.2" hidden="1" x14ac:dyDescent="0.25">
      <c r="A395" s="9"/>
      <c r="C395" s="16"/>
      <c r="D395" s="16"/>
      <c r="E395" s="16"/>
      <c r="F395" s="18"/>
      <c r="G395" s="16"/>
      <c r="H395" s="19"/>
      <c r="I395" s="20"/>
      <c r="J395" s="20"/>
      <c r="K395" s="20"/>
      <c r="L395" s="16"/>
      <c r="N395" s="1"/>
      <c r="O395" s="18"/>
      <c r="P395" s="16"/>
      <c r="Q395" s="16"/>
      <c r="R395" s="16"/>
      <c r="S395" s="16"/>
    </row>
    <row r="396" spans="1:19" ht="13.2" hidden="1" x14ac:dyDescent="0.25">
      <c r="A396" s="9"/>
      <c r="C396" s="16"/>
      <c r="D396" s="16"/>
      <c r="E396" s="16"/>
      <c r="F396" s="18"/>
      <c r="G396" s="16"/>
      <c r="H396" s="19"/>
      <c r="I396" s="20"/>
      <c r="J396" s="20"/>
      <c r="K396" s="20"/>
      <c r="L396" s="16"/>
      <c r="N396" s="1"/>
      <c r="O396" s="18"/>
      <c r="P396" s="16"/>
      <c r="Q396" s="16"/>
      <c r="R396" s="16"/>
      <c r="S396" s="16"/>
    </row>
    <row r="397" spans="1:19" ht="13.2" hidden="1" x14ac:dyDescent="0.25">
      <c r="A397" s="9"/>
      <c r="C397" s="16"/>
      <c r="D397" s="16"/>
      <c r="E397" s="16"/>
      <c r="F397" s="18"/>
      <c r="G397" s="16"/>
      <c r="H397" s="19"/>
      <c r="I397" s="20"/>
      <c r="J397" s="20"/>
      <c r="K397" s="20"/>
      <c r="L397" s="16"/>
      <c r="N397" s="1"/>
      <c r="O397" s="18"/>
      <c r="P397" s="16"/>
      <c r="Q397" s="16"/>
      <c r="R397" s="16"/>
      <c r="S397" s="16"/>
    </row>
    <row r="398" spans="1:19" ht="13.2" hidden="1" x14ac:dyDescent="0.25">
      <c r="A398" s="9"/>
      <c r="C398" s="16"/>
      <c r="D398" s="16"/>
      <c r="E398" s="16"/>
      <c r="F398" s="18"/>
      <c r="G398" s="16"/>
      <c r="H398" s="19"/>
      <c r="I398" s="20"/>
      <c r="J398" s="20"/>
      <c r="K398" s="20"/>
      <c r="L398" s="16"/>
      <c r="N398" s="1"/>
      <c r="O398" s="18"/>
      <c r="P398" s="16"/>
      <c r="Q398" s="16"/>
      <c r="R398" s="16"/>
      <c r="S398" s="16"/>
    </row>
    <row r="399" spans="1:19" ht="13.2" hidden="1" x14ac:dyDescent="0.25">
      <c r="A399" s="9"/>
      <c r="C399" s="16"/>
      <c r="D399" s="16"/>
      <c r="E399" s="16"/>
      <c r="F399" s="18"/>
      <c r="G399" s="16"/>
      <c r="H399" s="19"/>
      <c r="I399" s="20"/>
      <c r="J399" s="20"/>
      <c r="K399" s="20"/>
      <c r="L399" s="16"/>
      <c r="N399" s="1"/>
      <c r="O399" s="18"/>
      <c r="P399" s="16"/>
      <c r="Q399" s="16"/>
      <c r="R399" s="16"/>
      <c r="S399" s="16"/>
    </row>
    <row r="400" spans="1:19" ht="13.2" hidden="1" x14ac:dyDescent="0.25">
      <c r="A400" s="9"/>
      <c r="C400" s="16"/>
      <c r="D400" s="16"/>
      <c r="E400" s="16"/>
      <c r="F400" s="18"/>
      <c r="G400" s="16"/>
      <c r="H400" s="19"/>
      <c r="I400" s="20"/>
      <c r="J400" s="20"/>
      <c r="K400" s="20"/>
      <c r="L400" s="16"/>
      <c r="N400" s="1"/>
      <c r="O400" s="18"/>
      <c r="P400" s="16"/>
      <c r="Q400" s="16"/>
      <c r="R400" s="16"/>
      <c r="S400" s="16"/>
    </row>
    <row r="401" spans="1:19" ht="13.2" hidden="1" x14ac:dyDescent="0.25">
      <c r="A401" s="9"/>
      <c r="C401" s="16"/>
      <c r="D401" s="16"/>
      <c r="E401" s="16"/>
      <c r="F401" s="18"/>
      <c r="G401" s="16"/>
      <c r="H401" s="19"/>
      <c r="I401" s="20"/>
      <c r="J401" s="20"/>
      <c r="K401" s="20"/>
      <c r="L401" s="16"/>
      <c r="N401" s="1"/>
      <c r="O401" s="18"/>
      <c r="P401" s="16"/>
      <c r="Q401" s="16"/>
      <c r="R401" s="16"/>
      <c r="S401" s="16"/>
    </row>
    <row r="402" spans="1:19" ht="13.2" hidden="1" x14ac:dyDescent="0.25">
      <c r="A402" s="9"/>
      <c r="C402" s="16"/>
      <c r="D402" s="16"/>
      <c r="E402" s="16"/>
      <c r="F402" s="18"/>
      <c r="G402" s="16"/>
      <c r="H402" s="19"/>
      <c r="I402" s="20"/>
      <c r="J402" s="20"/>
      <c r="K402" s="20"/>
      <c r="L402" s="16"/>
      <c r="N402" s="1"/>
      <c r="O402" s="18"/>
      <c r="P402" s="16"/>
      <c r="Q402" s="16"/>
      <c r="R402" s="16"/>
      <c r="S402" s="16"/>
    </row>
    <row r="403" spans="1:19" ht="13.2" hidden="1" x14ac:dyDescent="0.25">
      <c r="A403" s="9"/>
      <c r="C403" s="16"/>
      <c r="D403" s="16"/>
      <c r="E403" s="16"/>
      <c r="F403" s="18"/>
      <c r="G403" s="16"/>
      <c r="H403" s="19"/>
      <c r="I403" s="20"/>
      <c r="J403" s="20"/>
      <c r="K403" s="20"/>
      <c r="L403" s="16"/>
      <c r="N403" s="1"/>
      <c r="O403" s="18"/>
      <c r="P403" s="16"/>
      <c r="Q403" s="16"/>
      <c r="R403" s="16"/>
      <c r="S403" s="16"/>
    </row>
    <row r="404" spans="1:19" ht="13.2" hidden="1" x14ac:dyDescent="0.25">
      <c r="A404" s="9"/>
      <c r="C404" s="16"/>
      <c r="D404" s="16"/>
      <c r="E404" s="16"/>
      <c r="F404" s="18"/>
      <c r="G404" s="16"/>
      <c r="H404" s="19"/>
      <c r="I404" s="20"/>
      <c r="J404" s="20"/>
      <c r="K404" s="20"/>
      <c r="L404" s="16"/>
      <c r="N404" s="1"/>
      <c r="O404" s="18"/>
      <c r="P404" s="16"/>
      <c r="Q404" s="16"/>
      <c r="R404" s="16"/>
      <c r="S404" s="16"/>
    </row>
    <row r="405" spans="1:19" ht="13.2" hidden="1" x14ac:dyDescent="0.25">
      <c r="A405" s="9"/>
      <c r="C405" s="16"/>
      <c r="D405" s="16"/>
      <c r="E405" s="16"/>
      <c r="F405" s="18"/>
      <c r="G405" s="16"/>
      <c r="H405" s="19"/>
      <c r="I405" s="20"/>
      <c r="J405" s="20"/>
      <c r="K405" s="20"/>
      <c r="L405" s="16"/>
      <c r="N405" s="1"/>
      <c r="O405" s="18"/>
      <c r="P405" s="16"/>
      <c r="Q405" s="16"/>
      <c r="R405" s="16"/>
      <c r="S405" s="16"/>
    </row>
    <row r="406" spans="1:19" ht="13.2" hidden="1" x14ac:dyDescent="0.25">
      <c r="A406" s="9"/>
      <c r="C406" s="16"/>
      <c r="D406" s="16"/>
      <c r="E406" s="16"/>
      <c r="F406" s="18"/>
      <c r="G406" s="16"/>
      <c r="H406" s="19"/>
      <c r="I406" s="20"/>
      <c r="J406" s="20"/>
      <c r="K406" s="20"/>
      <c r="L406" s="16"/>
      <c r="N406" s="1"/>
      <c r="O406" s="18"/>
      <c r="P406" s="16"/>
      <c r="Q406" s="16"/>
      <c r="R406" s="16"/>
      <c r="S406" s="16"/>
    </row>
    <row r="407" spans="1:19" ht="13.2" hidden="1" x14ac:dyDescent="0.25">
      <c r="A407" s="9"/>
      <c r="C407" s="16"/>
      <c r="D407" s="16"/>
      <c r="E407" s="16"/>
      <c r="F407" s="18"/>
      <c r="G407" s="16"/>
      <c r="H407" s="19"/>
      <c r="I407" s="20"/>
      <c r="J407" s="20"/>
      <c r="K407" s="20"/>
      <c r="L407" s="16"/>
      <c r="N407" s="1"/>
      <c r="O407" s="18"/>
      <c r="P407" s="16"/>
      <c r="Q407" s="16"/>
      <c r="R407" s="16"/>
      <c r="S407" s="16"/>
    </row>
    <row r="408" spans="1:19" ht="13.2" hidden="1" x14ac:dyDescent="0.25">
      <c r="A408" s="9"/>
      <c r="C408" s="16"/>
      <c r="D408" s="16"/>
      <c r="E408" s="16"/>
      <c r="F408" s="18"/>
      <c r="G408" s="16"/>
      <c r="H408" s="19"/>
      <c r="I408" s="20"/>
      <c r="J408" s="20"/>
      <c r="K408" s="20"/>
      <c r="L408" s="16"/>
      <c r="N408" s="1"/>
      <c r="O408" s="18"/>
      <c r="P408" s="16"/>
      <c r="Q408" s="16"/>
      <c r="R408" s="16"/>
      <c r="S408" s="16"/>
    </row>
    <row r="409" spans="1:19" ht="13.2" hidden="1" x14ac:dyDescent="0.25">
      <c r="A409" s="9"/>
      <c r="C409" s="16"/>
      <c r="D409" s="16"/>
      <c r="E409" s="16"/>
      <c r="F409" s="18"/>
      <c r="G409" s="16"/>
      <c r="H409" s="19"/>
      <c r="I409" s="20"/>
      <c r="J409" s="20"/>
      <c r="K409" s="20"/>
      <c r="L409" s="16"/>
      <c r="N409" s="1"/>
      <c r="O409" s="18"/>
      <c r="P409" s="16"/>
      <c r="Q409" s="16"/>
      <c r="R409" s="16"/>
      <c r="S409" s="16"/>
    </row>
    <row r="410" spans="1:19" ht="13.2" hidden="1" x14ac:dyDescent="0.25">
      <c r="A410" s="9"/>
      <c r="C410" s="16"/>
      <c r="D410" s="16"/>
      <c r="E410" s="16"/>
      <c r="F410" s="18"/>
      <c r="G410" s="16"/>
      <c r="H410" s="19"/>
      <c r="I410" s="20"/>
      <c r="J410" s="20"/>
      <c r="K410" s="20"/>
      <c r="L410" s="16"/>
      <c r="N410" s="1"/>
      <c r="O410" s="18"/>
      <c r="P410" s="16"/>
      <c r="Q410" s="16"/>
      <c r="R410" s="16"/>
      <c r="S410" s="16"/>
    </row>
    <row r="411" spans="1:19" ht="13.2" hidden="1" x14ac:dyDescent="0.25">
      <c r="A411" s="9"/>
      <c r="C411" s="16"/>
      <c r="D411" s="16"/>
      <c r="E411" s="16"/>
      <c r="F411" s="18"/>
      <c r="G411" s="16"/>
      <c r="H411" s="19"/>
      <c r="I411" s="20"/>
      <c r="J411" s="20"/>
      <c r="K411" s="20"/>
      <c r="L411" s="16"/>
      <c r="N411" s="1"/>
      <c r="O411" s="18"/>
      <c r="P411" s="16"/>
      <c r="Q411" s="16"/>
      <c r="R411" s="16"/>
      <c r="S411" s="16"/>
    </row>
    <row r="412" spans="1:19" ht="13.2" hidden="1" x14ac:dyDescent="0.25">
      <c r="A412" s="9"/>
      <c r="C412" s="16"/>
      <c r="D412" s="16"/>
      <c r="E412" s="16"/>
      <c r="F412" s="18"/>
      <c r="G412" s="16"/>
      <c r="H412" s="19"/>
      <c r="I412" s="20"/>
      <c r="J412" s="20"/>
      <c r="K412" s="20"/>
      <c r="L412" s="16"/>
      <c r="N412" s="1"/>
      <c r="O412" s="18"/>
      <c r="P412" s="16"/>
      <c r="Q412" s="16"/>
      <c r="R412" s="16"/>
      <c r="S412" s="16"/>
    </row>
    <row r="413" spans="1:19" ht="13.2" hidden="1" x14ac:dyDescent="0.25">
      <c r="A413" s="9"/>
      <c r="C413" s="16"/>
      <c r="D413" s="16"/>
      <c r="E413" s="16"/>
      <c r="F413" s="18"/>
      <c r="G413" s="16"/>
      <c r="H413" s="19"/>
      <c r="I413" s="20"/>
      <c r="J413" s="20"/>
      <c r="K413" s="20"/>
      <c r="L413" s="16"/>
      <c r="N413" s="1"/>
      <c r="O413" s="18"/>
      <c r="P413" s="16"/>
      <c r="Q413" s="16"/>
      <c r="R413" s="16"/>
      <c r="S413" s="16"/>
    </row>
    <row r="414" spans="1:19" ht="13.2" hidden="1" x14ac:dyDescent="0.25">
      <c r="A414" s="9"/>
      <c r="C414" s="16"/>
      <c r="D414" s="16"/>
      <c r="E414" s="16"/>
      <c r="F414" s="18"/>
      <c r="G414" s="16"/>
      <c r="H414" s="19"/>
      <c r="I414" s="20"/>
      <c r="J414" s="20"/>
      <c r="K414" s="20"/>
      <c r="L414" s="16"/>
      <c r="N414" s="1"/>
      <c r="O414" s="18"/>
      <c r="P414" s="16"/>
      <c r="Q414" s="16"/>
      <c r="R414" s="16"/>
      <c r="S414" s="16"/>
    </row>
    <row r="415" spans="1:19" ht="13.2" hidden="1" x14ac:dyDescent="0.25">
      <c r="A415" s="9"/>
      <c r="C415" s="16"/>
      <c r="D415" s="16"/>
      <c r="E415" s="16"/>
      <c r="F415" s="18"/>
      <c r="G415" s="16"/>
      <c r="H415" s="19"/>
      <c r="I415" s="20"/>
      <c r="J415" s="20"/>
      <c r="K415" s="20"/>
      <c r="L415" s="16"/>
      <c r="N415" s="1"/>
      <c r="O415" s="18"/>
      <c r="P415" s="16"/>
      <c r="Q415" s="16"/>
      <c r="R415" s="16"/>
      <c r="S415" s="16"/>
    </row>
    <row r="416" spans="1:19" ht="13.2" hidden="1" x14ac:dyDescent="0.25">
      <c r="A416" s="9"/>
      <c r="C416" s="16"/>
      <c r="D416" s="16"/>
      <c r="E416" s="16"/>
      <c r="F416" s="18"/>
      <c r="G416" s="16"/>
      <c r="H416" s="19"/>
      <c r="I416" s="20"/>
      <c r="J416" s="20"/>
      <c r="K416" s="20"/>
      <c r="L416" s="16"/>
      <c r="N416" s="1"/>
      <c r="O416" s="18"/>
      <c r="P416" s="16"/>
      <c r="Q416" s="16"/>
      <c r="R416" s="16"/>
      <c r="S416" s="16"/>
    </row>
    <row r="417" spans="1:19" ht="13.2" hidden="1" x14ac:dyDescent="0.25">
      <c r="A417" s="9"/>
      <c r="C417" s="16"/>
      <c r="D417" s="16"/>
      <c r="E417" s="16"/>
      <c r="F417" s="18"/>
      <c r="G417" s="16"/>
      <c r="H417" s="19"/>
      <c r="I417" s="20"/>
      <c r="J417" s="20"/>
      <c r="K417" s="20"/>
      <c r="L417" s="16"/>
      <c r="N417" s="1"/>
      <c r="O417" s="18"/>
      <c r="P417" s="16"/>
      <c r="Q417" s="16"/>
      <c r="R417" s="16"/>
      <c r="S417" s="16"/>
    </row>
    <row r="418" spans="1:19" ht="13.2" hidden="1" x14ac:dyDescent="0.25">
      <c r="A418" s="9"/>
      <c r="C418" s="16"/>
      <c r="D418" s="16"/>
      <c r="E418" s="16"/>
      <c r="F418" s="18"/>
      <c r="G418" s="16"/>
      <c r="H418" s="19"/>
      <c r="I418" s="20"/>
      <c r="J418" s="20"/>
      <c r="K418" s="20"/>
      <c r="L418" s="16"/>
      <c r="N418" s="1"/>
      <c r="O418" s="18"/>
      <c r="P418" s="16"/>
      <c r="Q418" s="16"/>
      <c r="R418" s="16"/>
      <c r="S418" s="16"/>
    </row>
    <row r="419" spans="1:19" ht="13.2" hidden="1" x14ac:dyDescent="0.25">
      <c r="A419" s="9"/>
      <c r="C419" s="16"/>
      <c r="D419" s="16"/>
      <c r="E419" s="16"/>
      <c r="F419" s="18"/>
      <c r="G419" s="16"/>
      <c r="H419" s="19"/>
      <c r="I419" s="20"/>
      <c r="J419" s="20"/>
      <c r="K419" s="20"/>
      <c r="L419" s="16"/>
      <c r="N419" s="1"/>
      <c r="O419" s="18"/>
      <c r="P419" s="16"/>
      <c r="Q419" s="16"/>
      <c r="R419" s="16"/>
      <c r="S419" s="16"/>
    </row>
    <row r="420" spans="1:19" ht="13.2" hidden="1" x14ac:dyDescent="0.25">
      <c r="A420" s="9"/>
      <c r="C420" s="16"/>
      <c r="D420" s="16"/>
      <c r="E420" s="16"/>
      <c r="F420" s="18"/>
      <c r="G420" s="16"/>
      <c r="H420" s="19"/>
      <c r="I420" s="20"/>
      <c r="J420" s="20"/>
      <c r="K420" s="20"/>
      <c r="L420" s="16"/>
      <c r="N420" s="1"/>
      <c r="O420" s="18"/>
      <c r="P420" s="16"/>
      <c r="Q420" s="16"/>
      <c r="R420" s="16"/>
      <c r="S420" s="16"/>
    </row>
    <row r="421" spans="1:19" ht="13.2" hidden="1" x14ac:dyDescent="0.25">
      <c r="A421" s="9"/>
      <c r="C421" s="16"/>
      <c r="D421" s="16"/>
      <c r="E421" s="16"/>
      <c r="F421" s="18"/>
      <c r="G421" s="16"/>
      <c r="H421" s="19"/>
      <c r="I421" s="20"/>
      <c r="J421" s="20"/>
      <c r="K421" s="20"/>
      <c r="L421" s="16"/>
      <c r="N421" s="1"/>
      <c r="O421" s="18"/>
      <c r="P421" s="16"/>
      <c r="Q421" s="16"/>
      <c r="R421" s="16"/>
      <c r="S421" s="16"/>
    </row>
    <row r="422" spans="1:19" ht="13.2" hidden="1" x14ac:dyDescent="0.25">
      <c r="A422" s="9"/>
      <c r="C422" s="16"/>
      <c r="D422" s="16"/>
      <c r="E422" s="16"/>
      <c r="F422" s="18"/>
      <c r="G422" s="16"/>
      <c r="H422" s="19"/>
      <c r="I422" s="20"/>
      <c r="J422" s="20"/>
      <c r="K422" s="20"/>
      <c r="L422" s="16"/>
      <c r="N422" s="1"/>
      <c r="O422" s="18"/>
      <c r="P422" s="16"/>
      <c r="Q422" s="16"/>
      <c r="R422" s="16"/>
      <c r="S422" s="16"/>
    </row>
    <row r="423" spans="1:19" ht="13.2" hidden="1" x14ac:dyDescent="0.25">
      <c r="A423" s="9"/>
      <c r="C423" s="16"/>
      <c r="D423" s="16"/>
      <c r="E423" s="16"/>
      <c r="F423" s="18"/>
      <c r="G423" s="16"/>
      <c r="H423" s="19"/>
      <c r="I423" s="20"/>
      <c r="J423" s="20"/>
      <c r="K423" s="20"/>
      <c r="L423" s="16"/>
      <c r="N423" s="1"/>
      <c r="O423" s="18"/>
      <c r="P423" s="16"/>
      <c r="Q423" s="16"/>
      <c r="R423" s="16"/>
      <c r="S423" s="16"/>
    </row>
    <row r="424" spans="1:19" ht="13.2" hidden="1" x14ac:dyDescent="0.25">
      <c r="A424" s="9"/>
      <c r="C424" s="16"/>
      <c r="D424" s="16"/>
      <c r="E424" s="16"/>
      <c r="F424" s="18"/>
      <c r="G424" s="16"/>
      <c r="H424" s="19"/>
      <c r="I424" s="20"/>
      <c r="J424" s="20"/>
      <c r="K424" s="20"/>
      <c r="L424" s="16"/>
      <c r="N424" s="1"/>
      <c r="O424" s="18"/>
      <c r="P424" s="16"/>
      <c r="Q424" s="16"/>
      <c r="R424" s="16"/>
      <c r="S424" s="16"/>
    </row>
    <row r="425" spans="1:19" ht="13.2" hidden="1" x14ac:dyDescent="0.25">
      <c r="A425" s="9"/>
      <c r="C425" s="16"/>
      <c r="D425" s="16"/>
      <c r="E425" s="16"/>
      <c r="F425" s="18"/>
      <c r="G425" s="16"/>
      <c r="H425" s="19"/>
      <c r="I425" s="20"/>
      <c r="J425" s="20"/>
      <c r="K425" s="20"/>
      <c r="L425" s="16"/>
      <c r="N425" s="1"/>
      <c r="O425" s="18"/>
      <c r="P425" s="16"/>
      <c r="Q425" s="16"/>
      <c r="R425" s="16"/>
      <c r="S425" s="16"/>
    </row>
    <row r="426" spans="1:19" ht="13.2" hidden="1" x14ac:dyDescent="0.25">
      <c r="A426" s="9"/>
      <c r="C426" s="16"/>
      <c r="D426" s="16"/>
      <c r="E426" s="16"/>
      <c r="F426" s="18"/>
      <c r="G426" s="16"/>
      <c r="H426" s="19"/>
      <c r="I426" s="20"/>
      <c r="J426" s="20"/>
      <c r="K426" s="20"/>
      <c r="L426" s="16"/>
      <c r="N426" s="1"/>
      <c r="O426" s="18"/>
      <c r="P426" s="16"/>
      <c r="Q426" s="16"/>
      <c r="R426" s="16"/>
      <c r="S426" s="16"/>
    </row>
    <row r="427" spans="1:19" ht="13.2" hidden="1" x14ac:dyDescent="0.25">
      <c r="A427" s="9"/>
      <c r="C427" s="16"/>
      <c r="D427" s="16"/>
      <c r="E427" s="16"/>
      <c r="F427" s="18"/>
      <c r="G427" s="16"/>
      <c r="H427" s="19"/>
      <c r="I427" s="20"/>
      <c r="J427" s="20"/>
      <c r="K427" s="20"/>
      <c r="L427" s="16"/>
      <c r="N427" s="1"/>
      <c r="O427" s="18"/>
      <c r="P427" s="16"/>
      <c r="Q427" s="16"/>
      <c r="R427" s="16"/>
      <c r="S427" s="16"/>
    </row>
    <row r="428" spans="1:19" ht="13.2" hidden="1" x14ac:dyDescent="0.25">
      <c r="A428" s="9"/>
      <c r="C428" s="16"/>
      <c r="D428" s="16"/>
      <c r="E428" s="16"/>
      <c r="F428" s="18"/>
      <c r="G428" s="16"/>
      <c r="H428" s="19"/>
      <c r="I428" s="20"/>
      <c r="J428" s="20"/>
      <c r="K428" s="20"/>
      <c r="L428" s="16"/>
      <c r="N428" s="1"/>
      <c r="O428" s="18"/>
      <c r="P428" s="16"/>
      <c r="Q428" s="16"/>
      <c r="R428" s="16"/>
      <c r="S428" s="16"/>
    </row>
    <row r="429" spans="1:19" ht="13.2" hidden="1" x14ac:dyDescent="0.25">
      <c r="A429" s="9"/>
      <c r="C429" s="16"/>
      <c r="D429" s="16"/>
      <c r="E429" s="16"/>
      <c r="F429" s="18"/>
      <c r="G429" s="16"/>
      <c r="H429" s="19"/>
      <c r="I429" s="20"/>
      <c r="J429" s="20"/>
      <c r="K429" s="20"/>
      <c r="L429" s="16"/>
      <c r="N429" s="1"/>
      <c r="O429" s="18"/>
      <c r="P429" s="16"/>
      <c r="Q429" s="16"/>
      <c r="R429" s="16"/>
      <c r="S429" s="16"/>
    </row>
    <row r="430" spans="1:19" ht="13.2" hidden="1" x14ac:dyDescent="0.25">
      <c r="A430" s="9"/>
      <c r="C430" s="16"/>
      <c r="D430" s="16"/>
      <c r="E430" s="16"/>
      <c r="F430" s="18"/>
      <c r="G430" s="16"/>
      <c r="H430" s="19"/>
      <c r="I430" s="20"/>
      <c r="J430" s="20"/>
      <c r="K430" s="20"/>
      <c r="L430" s="16"/>
      <c r="N430" s="1"/>
      <c r="O430" s="18"/>
      <c r="P430" s="16"/>
      <c r="Q430" s="16"/>
      <c r="R430" s="16"/>
      <c r="S430" s="16"/>
    </row>
    <row r="431" spans="1:19" ht="13.2" hidden="1" x14ac:dyDescent="0.25">
      <c r="A431" s="9"/>
      <c r="C431" s="16"/>
      <c r="D431" s="16"/>
      <c r="E431" s="16"/>
      <c r="F431" s="18"/>
      <c r="G431" s="16"/>
      <c r="H431" s="19"/>
      <c r="I431" s="20"/>
      <c r="J431" s="20"/>
      <c r="K431" s="20"/>
      <c r="L431" s="16"/>
      <c r="N431" s="1"/>
      <c r="O431" s="18"/>
      <c r="P431" s="16"/>
      <c r="Q431" s="16"/>
      <c r="R431" s="16"/>
      <c r="S431" s="16"/>
    </row>
    <row r="432" spans="1:19" ht="13.2" hidden="1" x14ac:dyDescent="0.25">
      <c r="A432" s="9"/>
      <c r="C432" s="16"/>
      <c r="D432" s="16"/>
      <c r="E432" s="16"/>
      <c r="F432" s="18"/>
      <c r="G432" s="16"/>
      <c r="H432" s="19"/>
      <c r="I432" s="20"/>
      <c r="J432" s="20"/>
      <c r="K432" s="20"/>
      <c r="L432" s="16"/>
      <c r="N432" s="1"/>
      <c r="O432" s="18"/>
      <c r="P432" s="16"/>
      <c r="Q432" s="16"/>
      <c r="R432" s="16"/>
      <c r="S432" s="16"/>
    </row>
    <row r="433" spans="1:19" ht="13.2" hidden="1" x14ac:dyDescent="0.25">
      <c r="A433" s="9"/>
      <c r="C433" s="16"/>
      <c r="D433" s="16"/>
      <c r="E433" s="16"/>
      <c r="F433" s="18"/>
      <c r="G433" s="16"/>
      <c r="H433" s="19"/>
      <c r="I433" s="20"/>
      <c r="J433" s="20"/>
      <c r="K433" s="20"/>
      <c r="L433" s="16"/>
      <c r="N433" s="1"/>
      <c r="O433" s="18"/>
      <c r="P433" s="16"/>
      <c r="Q433" s="16"/>
      <c r="R433" s="16"/>
      <c r="S433" s="16"/>
    </row>
    <row r="434" spans="1:19" ht="13.2" hidden="1" x14ac:dyDescent="0.25">
      <c r="A434" s="9"/>
      <c r="C434" s="16"/>
      <c r="D434" s="16"/>
      <c r="E434" s="16"/>
      <c r="F434" s="18"/>
      <c r="G434" s="16"/>
      <c r="H434" s="19"/>
      <c r="I434" s="20"/>
      <c r="J434" s="20"/>
      <c r="K434" s="20"/>
      <c r="L434" s="16"/>
      <c r="N434" s="1"/>
      <c r="O434" s="18"/>
      <c r="P434" s="16"/>
      <c r="Q434" s="16"/>
      <c r="R434" s="16"/>
      <c r="S434" s="16"/>
    </row>
    <row r="435" spans="1:19" ht="13.2" hidden="1" x14ac:dyDescent="0.25">
      <c r="A435" s="9"/>
      <c r="C435" s="16"/>
      <c r="D435" s="16"/>
      <c r="E435" s="16"/>
      <c r="F435" s="18"/>
      <c r="G435" s="16"/>
      <c r="H435" s="19"/>
      <c r="I435" s="20"/>
      <c r="J435" s="20"/>
      <c r="K435" s="20"/>
      <c r="L435" s="16"/>
      <c r="N435" s="1"/>
      <c r="O435" s="18"/>
      <c r="P435" s="16"/>
      <c r="Q435" s="16"/>
      <c r="R435" s="16"/>
      <c r="S435" s="16"/>
    </row>
    <row r="436" spans="1:19" ht="13.2" hidden="1" x14ac:dyDescent="0.25">
      <c r="A436" s="9"/>
      <c r="C436" s="16"/>
      <c r="D436" s="16"/>
      <c r="E436" s="16"/>
      <c r="F436" s="18"/>
      <c r="G436" s="16"/>
      <c r="H436" s="19"/>
      <c r="I436" s="20"/>
      <c r="J436" s="20"/>
      <c r="K436" s="20"/>
      <c r="L436" s="16"/>
      <c r="N436" s="1"/>
      <c r="O436" s="18"/>
      <c r="P436" s="16"/>
      <c r="Q436" s="16"/>
      <c r="R436" s="16"/>
      <c r="S436" s="16"/>
    </row>
    <row r="437" spans="1:19" ht="13.2" hidden="1" x14ac:dyDescent="0.25">
      <c r="A437" s="9"/>
      <c r="C437" s="16"/>
      <c r="D437" s="16"/>
      <c r="E437" s="16"/>
      <c r="F437" s="18"/>
      <c r="G437" s="16"/>
      <c r="H437" s="19"/>
      <c r="I437" s="20"/>
      <c r="J437" s="20"/>
      <c r="K437" s="20"/>
      <c r="L437" s="16"/>
      <c r="N437" s="1"/>
      <c r="O437" s="18"/>
      <c r="P437" s="16"/>
      <c r="Q437" s="16"/>
      <c r="R437" s="16"/>
      <c r="S437" s="16"/>
    </row>
    <row r="438" spans="1:19" ht="13.2" hidden="1" x14ac:dyDescent="0.25">
      <c r="A438" s="9"/>
      <c r="C438" s="16"/>
      <c r="D438" s="16"/>
      <c r="E438" s="16"/>
      <c r="F438" s="18"/>
      <c r="G438" s="16"/>
      <c r="H438" s="19"/>
      <c r="I438" s="20"/>
      <c r="J438" s="20"/>
      <c r="K438" s="20"/>
      <c r="L438" s="16"/>
      <c r="N438" s="1"/>
      <c r="O438" s="18"/>
      <c r="P438" s="16"/>
      <c r="Q438" s="16"/>
      <c r="R438" s="16"/>
      <c r="S438" s="16"/>
    </row>
    <row r="439" spans="1:19" ht="13.2" hidden="1" x14ac:dyDescent="0.25">
      <c r="A439" s="9"/>
      <c r="C439" s="16"/>
      <c r="D439" s="16"/>
      <c r="E439" s="16"/>
      <c r="F439" s="18"/>
      <c r="G439" s="16"/>
      <c r="H439" s="19"/>
      <c r="I439" s="20"/>
      <c r="J439" s="20"/>
      <c r="K439" s="20"/>
      <c r="L439" s="16"/>
      <c r="N439" s="1"/>
      <c r="O439" s="18"/>
      <c r="P439" s="16"/>
      <c r="Q439" s="16"/>
      <c r="R439" s="16"/>
      <c r="S439" s="16"/>
    </row>
    <row r="440" spans="1:19" ht="13.2" hidden="1" x14ac:dyDescent="0.25">
      <c r="A440" s="9"/>
      <c r="C440" s="16"/>
      <c r="D440" s="16"/>
      <c r="E440" s="16"/>
      <c r="F440" s="18"/>
      <c r="G440" s="16"/>
      <c r="H440" s="19"/>
      <c r="I440" s="20"/>
      <c r="J440" s="20"/>
      <c r="K440" s="20"/>
      <c r="L440" s="16"/>
      <c r="N440" s="1"/>
      <c r="O440" s="18"/>
      <c r="P440" s="16"/>
      <c r="Q440" s="16"/>
      <c r="R440" s="16"/>
      <c r="S440" s="16"/>
    </row>
    <row r="441" spans="1:19" ht="13.2" hidden="1" x14ac:dyDescent="0.25">
      <c r="A441" s="9"/>
      <c r="C441" s="16"/>
      <c r="D441" s="16"/>
      <c r="E441" s="16"/>
      <c r="F441" s="18"/>
      <c r="G441" s="16"/>
      <c r="H441" s="19"/>
      <c r="I441" s="20"/>
      <c r="J441" s="20"/>
      <c r="K441" s="20"/>
      <c r="L441" s="16"/>
      <c r="N441" s="1"/>
      <c r="O441" s="18"/>
      <c r="P441" s="16"/>
      <c r="Q441" s="16"/>
      <c r="R441" s="16"/>
      <c r="S441" s="16"/>
    </row>
    <row r="442" spans="1:19" ht="13.2" hidden="1" x14ac:dyDescent="0.25">
      <c r="A442" s="9"/>
      <c r="C442" s="16"/>
      <c r="D442" s="16"/>
      <c r="E442" s="16"/>
      <c r="F442" s="18"/>
      <c r="G442" s="16"/>
      <c r="H442" s="19"/>
      <c r="I442" s="20"/>
      <c r="J442" s="20"/>
      <c r="K442" s="20"/>
      <c r="L442" s="16"/>
      <c r="N442" s="1"/>
      <c r="O442" s="18"/>
      <c r="P442" s="16"/>
      <c r="Q442" s="16"/>
      <c r="R442" s="16"/>
      <c r="S442" s="16"/>
    </row>
    <row r="443" spans="1:19" ht="13.2" hidden="1" x14ac:dyDescent="0.25">
      <c r="A443" s="9"/>
      <c r="C443" s="16"/>
      <c r="D443" s="16"/>
      <c r="E443" s="16"/>
      <c r="F443" s="18"/>
      <c r="G443" s="16"/>
      <c r="H443" s="19"/>
      <c r="I443" s="20"/>
      <c r="J443" s="20"/>
      <c r="K443" s="20"/>
      <c r="L443" s="16"/>
      <c r="N443" s="1"/>
      <c r="O443" s="18"/>
      <c r="P443" s="16"/>
      <c r="Q443" s="16"/>
      <c r="R443" s="16"/>
      <c r="S443" s="16"/>
    </row>
    <row r="444" spans="1:19" ht="13.2" hidden="1" x14ac:dyDescent="0.25">
      <c r="A444" s="9"/>
      <c r="C444" s="16"/>
      <c r="D444" s="16"/>
      <c r="E444" s="16"/>
      <c r="F444" s="18"/>
      <c r="G444" s="16"/>
      <c r="H444" s="19"/>
      <c r="I444" s="20"/>
      <c r="J444" s="20"/>
      <c r="K444" s="20"/>
      <c r="L444" s="16"/>
      <c r="N444" s="1"/>
      <c r="O444" s="18"/>
      <c r="P444" s="16"/>
      <c r="Q444" s="16"/>
      <c r="R444" s="16"/>
      <c r="S444" s="16"/>
    </row>
    <row r="445" spans="1:19" ht="13.2" hidden="1" x14ac:dyDescent="0.25">
      <c r="A445" s="9"/>
      <c r="C445" s="16"/>
      <c r="D445" s="16"/>
      <c r="E445" s="16"/>
      <c r="F445" s="18"/>
      <c r="G445" s="16"/>
      <c r="H445" s="19"/>
      <c r="I445" s="20"/>
      <c r="J445" s="20"/>
      <c r="K445" s="20"/>
      <c r="L445" s="16"/>
      <c r="N445" s="1"/>
      <c r="O445" s="18"/>
      <c r="P445" s="16"/>
      <c r="Q445" s="16"/>
      <c r="R445" s="16"/>
      <c r="S445" s="16"/>
    </row>
    <row r="446" spans="1:19" ht="13.2" hidden="1" x14ac:dyDescent="0.25">
      <c r="A446" s="9"/>
      <c r="C446" s="16"/>
      <c r="D446" s="16"/>
      <c r="E446" s="16"/>
      <c r="F446" s="18"/>
      <c r="G446" s="16"/>
      <c r="H446" s="19"/>
      <c r="I446" s="20"/>
      <c r="J446" s="20"/>
      <c r="K446" s="20"/>
      <c r="L446" s="16"/>
      <c r="N446" s="1"/>
      <c r="O446" s="18"/>
      <c r="P446" s="16"/>
      <c r="Q446" s="16"/>
      <c r="R446" s="16"/>
      <c r="S446" s="16"/>
    </row>
    <row r="447" spans="1:19" ht="13.2" hidden="1" x14ac:dyDescent="0.25">
      <c r="A447" s="9"/>
      <c r="C447" s="16"/>
      <c r="D447" s="16"/>
      <c r="E447" s="16"/>
      <c r="F447" s="18"/>
      <c r="G447" s="16"/>
      <c r="H447" s="19"/>
      <c r="I447" s="20"/>
      <c r="J447" s="20"/>
      <c r="K447" s="20"/>
      <c r="L447" s="16"/>
      <c r="N447" s="1"/>
      <c r="O447" s="18"/>
      <c r="P447" s="16"/>
      <c r="Q447" s="16"/>
      <c r="R447" s="16"/>
      <c r="S447" s="16"/>
    </row>
    <row r="448" spans="1:19" ht="13.2" hidden="1" x14ac:dyDescent="0.25">
      <c r="A448" s="9"/>
      <c r="C448" s="16"/>
      <c r="D448" s="16"/>
      <c r="E448" s="16"/>
      <c r="F448" s="18"/>
      <c r="G448" s="16"/>
      <c r="H448" s="19"/>
      <c r="I448" s="20"/>
      <c r="J448" s="20"/>
      <c r="K448" s="20"/>
      <c r="L448" s="16"/>
      <c r="N448" s="1"/>
      <c r="O448" s="18"/>
      <c r="P448" s="16"/>
      <c r="Q448" s="16"/>
      <c r="R448" s="16"/>
      <c r="S448" s="16"/>
    </row>
    <row r="449" spans="1:19" ht="13.2" hidden="1" x14ac:dyDescent="0.25">
      <c r="A449" s="9"/>
      <c r="C449" s="16"/>
      <c r="D449" s="16"/>
      <c r="E449" s="16"/>
      <c r="F449" s="18"/>
      <c r="G449" s="16"/>
      <c r="H449" s="19"/>
      <c r="I449" s="20"/>
      <c r="J449" s="20"/>
      <c r="K449" s="20"/>
      <c r="L449" s="16"/>
      <c r="N449" s="1"/>
      <c r="O449" s="18"/>
      <c r="P449" s="16"/>
      <c r="Q449" s="16"/>
      <c r="R449" s="16"/>
      <c r="S449" s="16"/>
    </row>
    <row r="450" spans="1:19" ht="13.2" hidden="1" x14ac:dyDescent="0.25">
      <c r="A450" s="9"/>
      <c r="C450" s="16"/>
      <c r="D450" s="16"/>
      <c r="E450" s="16"/>
      <c r="F450" s="18"/>
      <c r="G450" s="16"/>
      <c r="H450" s="19"/>
      <c r="I450" s="20"/>
      <c r="J450" s="20"/>
      <c r="K450" s="20"/>
      <c r="L450" s="16"/>
      <c r="N450" s="1"/>
      <c r="O450" s="18"/>
      <c r="P450" s="16"/>
      <c r="Q450" s="16"/>
      <c r="R450" s="16"/>
      <c r="S450" s="16"/>
    </row>
    <row r="451" spans="1:19" ht="13.2" hidden="1" x14ac:dyDescent="0.25">
      <c r="A451" s="9"/>
      <c r="C451" s="16"/>
      <c r="D451" s="16"/>
      <c r="E451" s="16"/>
      <c r="F451" s="18"/>
      <c r="G451" s="16"/>
      <c r="H451" s="19"/>
      <c r="I451" s="20"/>
      <c r="J451" s="20"/>
      <c r="K451" s="20"/>
      <c r="L451" s="16"/>
      <c r="N451" s="1"/>
      <c r="O451" s="18"/>
      <c r="P451" s="16"/>
      <c r="Q451" s="16"/>
      <c r="R451" s="16"/>
      <c r="S451" s="16"/>
    </row>
    <row r="452" spans="1:19" ht="13.2" hidden="1" x14ac:dyDescent="0.25">
      <c r="A452" s="9"/>
      <c r="C452" s="16"/>
      <c r="D452" s="16"/>
      <c r="E452" s="16"/>
      <c r="F452" s="18"/>
      <c r="G452" s="16"/>
      <c r="H452" s="19"/>
      <c r="I452" s="20"/>
      <c r="J452" s="20"/>
      <c r="K452" s="20"/>
      <c r="L452" s="16"/>
      <c r="N452" s="1"/>
      <c r="O452" s="18"/>
      <c r="P452" s="16"/>
      <c r="Q452" s="16"/>
      <c r="R452" s="16"/>
      <c r="S452" s="16"/>
    </row>
    <row r="453" spans="1:19" ht="13.2" hidden="1" x14ac:dyDescent="0.25">
      <c r="A453" s="9"/>
      <c r="C453" s="16"/>
      <c r="D453" s="16"/>
      <c r="E453" s="16"/>
      <c r="F453" s="18"/>
      <c r="G453" s="16"/>
      <c r="H453" s="19"/>
      <c r="I453" s="20"/>
      <c r="J453" s="20"/>
      <c r="K453" s="20"/>
      <c r="L453" s="16"/>
      <c r="N453" s="1"/>
      <c r="O453" s="18"/>
      <c r="P453" s="16"/>
      <c r="Q453" s="16"/>
      <c r="R453" s="16"/>
      <c r="S453" s="16"/>
    </row>
    <row r="454" spans="1:19" ht="13.2" hidden="1" x14ac:dyDescent="0.25">
      <c r="A454" s="9"/>
      <c r="C454" s="16"/>
      <c r="D454" s="16"/>
      <c r="E454" s="16"/>
      <c r="F454" s="18"/>
      <c r="G454" s="16"/>
      <c r="H454" s="19"/>
      <c r="I454" s="20"/>
      <c r="J454" s="20"/>
      <c r="K454" s="20"/>
      <c r="L454" s="16"/>
      <c r="N454" s="1"/>
      <c r="O454" s="18"/>
      <c r="P454" s="16"/>
      <c r="Q454" s="16"/>
      <c r="R454" s="16"/>
      <c r="S454" s="16"/>
    </row>
    <row r="455" spans="1:19" ht="13.2" hidden="1" x14ac:dyDescent="0.25">
      <c r="A455" s="9"/>
      <c r="C455" s="16"/>
      <c r="D455" s="16"/>
      <c r="E455" s="16"/>
      <c r="F455" s="18"/>
      <c r="G455" s="16"/>
      <c r="H455" s="19"/>
      <c r="I455" s="20"/>
      <c r="J455" s="20"/>
      <c r="K455" s="20"/>
      <c r="L455" s="16"/>
      <c r="N455" s="1"/>
      <c r="O455" s="18"/>
      <c r="P455" s="16"/>
      <c r="Q455" s="16"/>
      <c r="R455" s="16"/>
      <c r="S455" s="16"/>
    </row>
    <row r="456" spans="1:19" ht="13.2" hidden="1" x14ac:dyDescent="0.25">
      <c r="A456" s="9"/>
      <c r="C456" s="16"/>
      <c r="D456" s="16"/>
      <c r="E456" s="16"/>
      <c r="F456" s="18"/>
      <c r="G456" s="16"/>
      <c r="H456" s="19"/>
      <c r="I456" s="20"/>
      <c r="J456" s="20"/>
      <c r="K456" s="20"/>
      <c r="L456" s="16"/>
      <c r="N456" s="1"/>
      <c r="O456" s="18"/>
      <c r="P456" s="16"/>
      <c r="Q456" s="16"/>
      <c r="R456" s="16"/>
      <c r="S456" s="16"/>
    </row>
    <row r="457" spans="1:19" ht="13.2" hidden="1" x14ac:dyDescent="0.25">
      <c r="A457" s="9"/>
      <c r="C457" s="16"/>
      <c r="D457" s="16"/>
      <c r="E457" s="16"/>
      <c r="F457" s="18"/>
      <c r="G457" s="16"/>
      <c r="H457" s="19"/>
      <c r="I457" s="20"/>
      <c r="J457" s="20"/>
      <c r="K457" s="20"/>
      <c r="L457" s="16"/>
      <c r="N457" s="1"/>
      <c r="O457" s="18"/>
      <c r="P457" s="16"/>
      <c r="Q457" s="16"/>
      <c r="R457" s="16"/>
      <c r="S457" s="16"/>
    </row>
    <row r="458" spans="1:19" ht="13.2" hidden="1" x14ac:dyDescent="0.25">
      <c r="A458" s="9"/>
      <c r="C458" s="16"/>
      <c r="D458" s="16"/>
      <c r="E458" s="16"/>
      <c r="F458" s="18"/>
      <c r="G458" s="16"/>
      <c r="H458" s="19"/>
      <c r="I458" s="20"/>
      <c r="J458" s="20"/>
      <c r="K458" s="20"/>
      <c r="L458" s="16"/>
      <c r="N458" s="1"/>
      <c r="O458" s="18"/>
      <c r="P458" s="16"/>
      <c r="Q458" s="16"/>
      <c r="R458" s="16"/>
      <c r="S458" s="16"/>
    </row>
    <row r="459" spans="1:19" ht="13.2" hidden="1" x14ac:dyDescent="0.25">
      <c r="A459" s="9"/>
      <c r="C459" s="16"/>
      <c r="D459" s="16"/>
      <c r="E459" s="16"/>
      <c r="F459" s="18"/>
      <c r="G459" s="16"/>
      <c r="H459" s="19"/>
      <c r="I459" s="20"/>
      <c r="J459" s="20"/>
      <c r="K459" s="20"/>
      <c r="L459" s="16"/>
      <c r="N459" s="1"/>
      <c r="O459" s="18"/>
      <c r="P459" s="16"/>
      <c r="Q459" s="16"/>
      <c r="R459" s="16"/>
      <c r="S459" s="16"/>
    </row>
    <row r="460" spans="1:19" ht="13.2" hidden="1" x14ac:dyDescent="0.25">
      <c r="A460" s="9"/>
      <c r="C460" s="16"/>
      <c r="D460" s="16"/>
      <c r="E460" s="16"/>
      <c r="F460" s="18"/>
      <c r="G460" s="16"/>
      <c r="H460" s="19"/>
      <c r="I460" s="20"/>
      <c r="J460" s="20"/>
      <c r="K460" s="20"/>
      <c r="L460" s="16"/>
      <c r="N460" s="1"/>
      <c r="O460" s="18"/>
      <c r="P460" s="16"/>
      <c r="Q460" s="16"/>
      <c r="R460" s="16"/>
      <c r="S460" s="16"/>
    </row>
    <row r="461" spans="1:19" ht="13.2" hidden="1" x14ac:dyDescent="0.25">
      <c r="A461" s="9"/>
      <c r="C461" s="16"/>
      <c r="D461" s="16"/>
      <c r="E461" s="16"/>
      <c r="F461" s="18"/>
      <c r="G461" s="16"/>
      <c r="H461" s="19"/>
      <c r="I461" s="20"/>
      <c r="J461" s="20"/>
      <c r="K461" s="20"/>
      <c r="L461" s="16"/>
      <c r="N461" s="1"/>
      <c r="O461" s="18"/>
      <c r="P461" s="16"/>
      <c r="Q461" s="16"/>
      <c r="R461" s="16"/>
      <c r="S461" s="16"/>
    </row>
    <row r="462" spans="1:19" ht="13.2" hidden="1" x14ac:dyDescent="0.25">
      <c r="A462" s="9"/>
      <c r="C462" s="16"/>
      <c r="D462" s="16"/>
      <c r="E462" s="16"/>
      <c r="F462" s="18"/>
      <c r="G462" s="16"/>
      <c r="H462" s="19"/>
      <c r="I462" s="20"/>
      <c r="J462" s="20"/>
      <c r="K462" s="20"/>
      <c r="L462" s="16"/>
      <c r="N462" s="1"/>
      <c r="O462" s="18"/>
      <c r="P462" s="16"/>
      <c r="Q462" s="16"/>
      <c r="R462" s="16"/>
      <c r="S462" s="16"/>
    </row>
    <row r="463" spans="1:19" ht="13.2" hidden="1" x14ac:dyDescent="0.25">
      <c r="A463" s="9"/>
      <c r="C463" s="16"/>
      <c r="D463" s="16"/>
      <c r="E463" s="16"/>
      <c r="F463" s="18"/>
      <c r="G463" s="16"/>
      <c r="H463" s="19"/>
      <c r="I463" s="20"/>
      <c r="J463" s="20"/>
      <c r="K463" s="20"/>
      <c r="L463" s="16"/>
      <c r="N463" s="1"/>
      <c r="O463" s="18"/>
      <c r="P463" s="16"/>
      <c r="Q463" s="16"/>
      <c r="R463" s="16"/>
      <c r="S463" s="16"/>
    </row>
    <row r="464" spans="1:19" ht="13.2" hidden="1" x14ac:dyDescent="0.25">
      <c r="A464" s="9"/>
      <c r="C464" s="16"/>
      <c r="D464" s="16"/>
      <c r="E464" s="16"/>
      <c r="F464" s="18"/>
      <c r="G464" s="16"/>
      <c r="H464" s="19"/>
      <c r="I464" s="20"/>
      <c r="J464" s="20"/>
      <c r="K464" s="20"/>
      <c r="L464" s="16"/>
      <c r="N464" s="1"/>
      <c r="O464" s="18"/>
      <c r="P464" s="16"/>
      <c r="Q464" s="16"/>
      <c r="R464" s="16"/>
      <c r="S464" s="16"/>
    </row>
    <row r="465" spans="1:19" ht="13.2" hidden="1" x14ac:dyDescent="0.25">
      <c r="A465" s="9"/>
      <c r="C465" s="16"/>
      <c r="D465" s="16"/>
      <c r="E465" s="16"/>
      <c r="F465" s="18"/>
      <c r="G465" s="16"/>
      <c r="H465" s="19"/>
      <c r="I465" s="20"/>
      <c r="J465" s="20"/>
      <c r="K465" s="20"/>
      <c r="L465" s="16"/>
      <c r="N465" s="1"/>
      <c r="O465" s="18"/>
      <c r="P465" s="16"/>
      <c r="Q465" s="16"/>
      <c r="R465" s="16"/>
      <c r="S465" s="16"/>
    </row>
    <row r="466" spans="1:19" ht="13.2" hidden="1" x14ac:dyDescent="0.25">
      <c r="A466" s="9"/>
      <c r="C466" s="16"/>
      <c r="D466" s="16"/>
      <c r="E466" s="16"/>
      <c r="F466" s="18"/>
      <c r="G466" s="16"/>
      <c r="H466" s="19"/>
      <c r="I466" s="20"/>
      <c r="J466" s="20"/>
      <c r="K466" s="20"/>
      <c r="L466" s="16"/>
      <c r="N466" s="1"/>
      <c r="O466" s="18"/>
      <c r="P466" s="16"/>
      <c r="Q466" s="16"/>
      <c r="R466" s="16"/>
      <c r="S466" s="16"/>
    </row>
    <row r="467" spans="1:19" ht="13.2" hidden="1" x14ac:dyDescent="0.25">
      <c r="A467" s="9"/>
      <c r="C467" s="16"/>
      <c r="D467" s="16"/>
      <c r="E467" s="16"/>
      <c r="F467" s="18"/>
      <c r="G467" s="16"/>
      <c r="H467" s="19"/>
      <c r="I467" s="20"/>
      <c r="J467" s="20"/>
      <c r="K467" s="20"/>
      <c r="L467" s="16"/>
      <c r="N467" s="1"/>
      <c r="O467" s="18"/>
      <c r="P467" s="16"/>
      <c r="Q467" s="16"/>
      <c r="R467" s="16"/>
      <c r="S467" s="16"/>
    </row>
    <row r="468" spans="1:19" ht="13.2" hidden="1" x14ac:dyDescent="0.25">
      <c r="A468" s="9"/>
      <c r="C468" s="16"/>
      <c r="D468" s="16"/>
      <c r="E468" s="16"/>
      <c r="F468" s="18"/>
      <c r="G468" s="16"/>
      <c r="H468" s="19"/>
      <c r="I468" s="20"/>
      <c r="J468" s="20"/>
      <c r="K468" s="20"/>
      <c r="L468" s="16"/>
      <c r="N468" s="1"/>
      <c r="O468" s="18"/>
      <c r="P468" s="16"/>
      <c r="Q468" s="16"/>
      <c r="R468" s="16"/>
      <c r="S468" s="16"/>
    </row>
    <row r="469" spans="1:19" ht="13.2" hidden="1" x14ac:dyDescent="0.25">
      <c r="A469" s="9"/>
      <c r="C469" s="16"/>
      <c r="D469" s="16"/>
      <c r="E469" s="16"/>
      <c r="F469" s="18"/>
      <c r="G469" s="16"/>
      <c r="H469" s="19"/>
      <c r="I469" s="20"/>
      <c r="J469" s="20"/>
      <c r="K469" s="20"/>
      <c r="L469" s="16"/>
      <c r="N469" s="1"/>
      <c r="O469" s="18"/>
      <c r="P469" s="16"/>
      <c r="Q469" s="16"/>
      <c r="R469" s="16"/>
      <c r="S469" s="16"/>
    </row>
    <row r="470" spans="1:19" ht="13.2" hidden="1" x14ac:dyDescent="0.25">
      <c r="A470" s="9"/>
      <c r="C470" s="16"/>
      <c r="D470" s="16"/>
      <c r="E470" s="16"/>
      <c r="F470" s="18"/>
      <c r="G470" s="16"/>
      <c r="H470" s="19"/>
      <c r="I470" s="20"/>
      <c r="J470" s="20"/>
      <c r="K470" s="20"/>
      <c r="L470" s="16"/>
      <c r="N470" s="1"/>
      <c r="O470" s="18"/>
      <c r="P470" s="16"/>
      <c r="Q470" s="16"/>
      <c r="R470" s="16"/>
      <c r="S470" s="16"/>
    </row>
    <row r="471" spans="1:19" ht="13.2" hidden="1" x14ac:dyDescent="0.25">
      <c r="A471" s="9"/>
      <c r="C471" s="16"/>
      <c r="D471" s="16"/>
      <c r="E471" s="16"/>
      <c r="F471" s="18"/>
      <c r="G471" s="16"/>
      <c r="H471" s="19"/>
      <c r="I471" s="20"/>
      <c r="J471" s="20"/>
      <c r="K471" s="20"/>
      <c r="L471" s="16"/>
      <c r="N471" s="1"/>
      <c r="O471" s="18"/>
      <c r="P471" s="16"/>
      <c r="Q471" s="16"/>
      <c r="R471" s="16"/>
      <c r="S471" s="16"/>
    </row>
    <row r="472" spans="1:19" ht="13.2" hidden="1" x14ac:dyDescent="0.25">
      <c r="A472" s="9"/>
      <c r="C472" s="16"/>
      <c r="D472" s="16"/>
      <c r="E472" s="16"/>
      <c r="F472" s="18"/>
      <c r="G472" s="16"/>
      <c r="H472" s="19"/>
      <c r="I472" s="20"/>
      <c r="J472" s="20"/>
      <c r="K472" s="20"/>
      <c r="L472" s="16"/>
      <c r="N472" s="1"/>
      <c r="O472" s="18"/>
      <c r="P472" s="16"/>
      <c r="Q472" s="16"/>
      <c r="R472" s="16"/>
      <c r="S472" s="16"/>
    </row>
    <row r="473" spans="1:19" ht="13.2" hidden="1" x14ac:dyDescent="0.25">
      <c r="A473" s="9"/>
      <c r="C473" s="16"/>
      <c r="D473" s="16"/>
      <c r="E473" s="16"/>
      <c r="F473" s="18"/>
      <c r="G473" s="16"/>
      <c r="H473" s="19"/>
      <c r="I473" s="20"/>
      <c r="J473" s="20"/>
      <c r="K473" s="20"/>
      <c r="L473" s="16"/>
      <c r="N473" s="1"/>
      <c r="O473" s="18"/>
      <c r="P473" s="16"/>
      <c r="Q473" s="16"/>
      <c r="R473" s="16"/>
      <c r="S473" s="16"/>
    </row>
    <row r="474" spans="1:19" ht="13.2" hidden="1" x14ac:dyDescent="0.25">
      <c r="A474" s="9"/>
      <c r="C474" s="16"/>
      <c r="D474" s="16"/>
      <c r="E474" s="16"/>
      <c r="F474" s="18"/>
      <c r="G474" s="16"/>
      <c r="H474" s="19"/>
      <c r="I474" s="20"/>
      <c r="J474" s="20"/>
      <c r="K474" s="20"/>
      <c r="L474" s="16"/>
      <c r="N474" s="1"/>
      <c r="O474" s="18"/>
      <c r="P474" s="16"/>
      <c r="Q474" s="16"/>
      <c r="R474" s="16"/>
      <c r="S474" s="16"/>
    </row>
    <row r="475" spans="1:19" ht="13.2" hidden="1" x14ac:dyDescent="0.25">
      <c r="A475" s="9"/>
      <c r="C475" s="16"/>
      <c r="D475" s="16"/>
      <c r="E475" s="16"/>
      <c r="F475" s="18"/>
      <c r="G475" s="16"/>
      <c r="H475" s="19"/>
      <c r="I475" s="20"/>
      <c r="J475" s="20"/>
      <c r="K475" s="20"/>
      <c r="L475" s="16"/>
      <c r="N475" s="1"/>
      <c r="O475" s="18"/>
      <c r="P475" s="16"/>
      <c r="Q475" s="16"/>
      <c r="R475" s="16"/>
      <c r="S475" s="16"/>
    </row>
    <row r="476" spans="1:19" ht="13.2" hidden="1" x14ac:dyDescent="0.25">
      <c r="A476" s="9"/>
      <c r="C476" s="16"/>
      <c r="D476" s="16"/>
      <c r="E476" s="16"/>
      <c r="F476" s="18"/>
      <c r="G476" s="16"/>
      <c r="H476" s="19"/>
      <c r="I476" s="20"/>
      <c r="J476" s="20"/>
      <c r="K476" s="20"/>
      <c r="L476" s="16"/>
      <c r="N476" s="1"/>
      <c r="O476" s="18"/>
      <c r="P476" s="16"/>
      <c r="Q476" s="16"/>
      <c r="R476" s="16"/>
      <c r="S476" s="16"/>
    </row>
    <row r="477" spans="1:19" ht="13.2" hidden="1" x14ac:dyDescent="0.25">
      <c r="A477" s="9"/>
      <c r="C477" s="16"/>
      <c r="D477" s="16"/>
      <c r="E477" s="16"/>
      <c r="F477" s="18"/>
      <c r="G477" s="16"/>
      <c r="H477" s="19"/>
      <c r="I477" s="20"/>
      <c r="J477" s="20"/>
      <c r="K477" s="20"/>
      <c r="L477" s="16"/>
      <c r="N477" s="1"/>
      <c r="O477" s="18"/>
      <c r="P477" s="16"/>
      <c r="Q477" s="16"/>
      <c r="R477" s="16"/>
      <c r="S477" s="16"/>
    </row>
    <row r="478" spans="1:19" ht="13.2" hidden="1" x14ac:dyDescent="0.25">
      <c r="A478" s="9"/>
      <c r="C478" s="16"/>
      <c r="D478" s="16"/>
      <c r="E478" s="16"/>
      <c r="F478" s="18"/>
      <c r="G478" s="16"/>
      <c r="H478" s="19"/>
      <c r="I478" s="20"/>
      <c r="J478" s="20"/>
      <c r="K478" s="20"/>
      <c r="L478" s="16"/>
      <c r="N478" s="1"/>
      <c r="O478" s="18"/>
      <c r="P478" s="16"/>
      <c r="Q478" s="16"/>
      <c r="R478" s="16"/>
      <c r="S478" s="16"/>
    </row>
    <row r="479" spans="1:19" ht="13.2" hidden="1" x14ac:dyDescent="0.25">
      <c r="A479" s="9"/>
      <c r="C479" s="16"/>
      <c r="D479" s="16"/>
      <c r="E479" s="16"/>
      <c r="F479" s="18"/>
      <c r="G479" s="16"/>
      <c r="H479" s="19"/>
      <c r="I479" s="20"/>
      <c r="J479" s="20"/>
      <c r="K479" s="20"/>
      <c r="L479" s="16"/>
      <c r="N479" s="1"/>
      <c r="O479" s="18"/>
      <c r="P479" s="16"/>
      <c r="Q479" s="16"/>
      <c r="R479" s="16"/>
      <c r="S479" s="16"/>
    </row>
    <row r="480" spans="1:19" ht="13.2" hidden="1" x14ac:dyDescent="0.25">
      <c r="A480" s="9"/>
      <c r="C480" s="16"/>
      <c r="D480" s="16"/>
      <c r="E480" s="16"/>
      <c r="F480" s="18"/>
      <c r="G480" s="16"/>
      <c r="H480" s="19"/>
      <c r="I480" s="20"/>
      <c r="J480" s="20"/>
      <c r="K480" s="20"/>
      <c r="L480" s="16"/>
      <c r="N480" s="1"/>
      <c r="O480" s="18"/>
      <c r="P480" s="16"/>
      <c r="Q480" s="16"/>
      <c r="R480" s="16"/>
      <c r="S480" s="16"/>
    </row>
    <row r="481" spans="1:19" ht="13.2" hidden="1" x14ac:dyDescent="0.25">
      <c r="A481" s="9"/>
      <c r="C481" s="16"/>
      <c r="D481" s="16"/>
      <c r="E481" s="16"/>
      <c r="F481" s="18"/>
      <c r="G481" s="16"/>
      <c r="H481" s="19"/>
      <c r="I481" s="20"/>
      <c r="J481" s="20"/>
      <c r="K481" s="20"/>
      <c r="L481" s="16"/>
      <c r="N481" s="1"/>
      <c r="O481" s="18"/>
      <c r="P481" s="16"/>
      <c r="Q481" s="16"/>
      <c r="R481" s="16"/>
      <c r="S481" s="16"/>
    </row>
    <row r="482" spans="1:19" ht="13.2" hidden="1" x14ac:dyDescent="0.25">
      <c r="A482" s="9"/>
      <c r="C482" s="16"/>
      <c r="D482" s="16"/>
      <c r="E482" s="16"/>
      <c r="F482" s="18"/>
      <c r="G482" s="16"/>
      <c r="H482" s="19"/>
      <c r="I482" s="20"/>
      <c r="J482" s="20"/>
      <c r="K482" s="20"/>
      <c r="L482" s="16"/>
      <c r="N482" s="1"/>
      <c r="O482" s="18"/>
      <c r="P482" s="16"/>
      <c r="Q482" s="16"/>
      <c r="R482" s="16"/>
      <c r="S482" s="16"/>
    </row>
    <row r="483" spans="1:19" ht="13.2" hidden="1" x14ac:dyDescent="0.25">
      <c r="A483" s="9"/>
      <c r="C483" s="16"/>
      <c r="D483" s="16"/>
      <c r="E483" s="16"/>
      <c r="F483" s="18"/>
      <c r="G483" s="16"/>
      <c r="H483" s="19"/>
      <c r="I483" s="20"/>
      <c r="J483" s="20"/>
      <c r="K483" s="20"/>
      <c r="L483" s="16"/>
      <c r="N483" s="1"/>
      <c r="O483" s="18"/>
      <c r="P483" s="16"/>
      <c r="Q483" s="16"/>
      <c r="R483" s="16"/>
      <c r="S483" s="16"/>
    </row>
    <row r="484" spans="1:19" ht="13.2" hidden="1" x14ac:dyDescent="0.25">
      <c r="A484" s="9"/>
      <c r="C484" s="16"/>
      <c r="D484" s="16"/>
      <c r="E484" s="16"/>
      <c r="F484" s="18"/>
      <c r="G484" s="16"/>
      <c r="H484" s="19"/>
      <c r="I484" s="20"/>
      <c r="J484" s="20"/>
      <c r="K484" s="20"/>
      <c r="L484" s="16"/>
      <c r="N484" s="1"/>
      <c r="O484" s="18"/>
      <c r="P484" s="16"/>
      <c r="Q484" s="16"/>
      <c r="R484" s="16"/>
      <c r="S484" s="16"/>
    </row>
    <row r="485" spans="1:19" ht="13.2" hidden="1" x14ac:dyDescent="0.25">
      <c r="A485" s="9"/>
      <c r="C485" s="16"/>
      <c r="D485" s="16"/>
      <c r="E485" s="16"/>
      <c r="F485" s="18"/>
      <c r="G485" s="16"/>
      <c r="H485" s="19"/>
      <c r="I485" s="20"/>
      <c r="J485" s="20"/>
      <c r="K485" s="20"/>
      <c r="L485" s="16"/>
      <c r="N485" s="1"/>
      <c r="O485" s="18"/>
      <c r="P485" s="16"/>
      <c r="Q485" s="16"/>
      <c r="R485" s="16"/>
      <c r="S485" s="16"/>
    </row>
    <row r="486" spans="1:19" ht="13.2" hidden="1" x14ac:dyDescent="0.25">
      <c r="A486" s="9"/>
      <c r="C486" s="16"/>
      <c r="D486" s="16"/>
      <c r="E486" s="16"/>
      <c r="F486" s="18"/>
      <c r="G486" s="16"/>
      <c r="H486" s="19"/>
      <c r="I486" s="20"/>
      <c r="J486" s="20"/>
      <c r="K486" s="20"/>
      <c r="L486" s="16"/>
      <c r="N486" s="1"/>
      <c r="O486" s="18"/>
      <c r="P486" s="16"/>
      <c r="Q486" s="16"/>
      <c r="R486" s="16"/>
      <c r="S486" s="16"/>
    </row>
    <row r="487" spans="1:19" ht="13.2" hidden="1" x14ac:dyDescent="0.25">
      <c r="A487" s="9"/>
      <c r="C487" s="16"/>
      <c r="D487" s="16"/>
      <c r="E487" s="16"/>
      <c r="F487" s="18"/>
      <c r="G487" s="16"/>
      <c r="H487" s="19"/>
      <c r="I487" s="20"/>
      <c r="J487" s="20"/>
      <c r="K487" s="20"/>
      <c r="L487" s="16"/>
      <c r="N487" s="1"/>
      <c r="O487" s="18"/>
      <c r="P487" s="16"/>
      <c r="Q487" s="16"/>
      <c r="R487" s="16"/>
      <c r="S487" s="16"/>
    </row>
    <row r="488" spans="1:19" ht="13.2" hidden="1" x14ac:dyDescent="0.25">
      <c r="A488" s="9"/>
      <c r="C488" s="16"/>
      <c r="D488" s="16"/>
      <c r="E488" s="16"/>
      <c r="F488" s="18"/>
      <c r="G488" s="16"/>
      <c r="H488" s="19"/>
      <c r="I488" s="20"/>
      <c r="J488" s="20"/>
      <c r="K488" s="20"/>
      <c r="L488" s="16"/>
      <c r="N488" s="1"/>
      <c r="O488" s="18"/>
      <c r="P488" s="16"/>
      <c r="Q488" s="16"/>
      <c r="R488" s="16"/>
      <c r="S488" s="16"/>
    </row>
    <row r="489" spans="1:19" ht="13.2" hidden="1" x14ac:dyDescent="0.25">
      <c r="A489" s="9"/>
      <c r="C489" s="16"/>
      <c r="D489" s="16"/>
      <c r="E489" s="16"/>
      <c r="F489" s="18"/>
      <c r="G489" s="16"/>
      <c r="H489" s="19"/>
      <c r="I489" s="20"/>
      <c r="J489" s="20"/>
      <c r="K489" s="20"/>
      <c r="L489" s="16"/>
      <c r="N489" s="1"/>
      <c r="O489" s="18"/>
      <c r="P489" s="16"/>
      <c r="Q489" s="16"/>
      <c r="R489" s="16"/>
      <c r="S489" s="16"/>
    </row>
    <row r="490" spans="1:19" ht="13.2" hidden="1" x14ac:dyDescent="0.25">
      <c r="A490" s="9"/>
      <c r="C490" s="16"/>
      <c r="D490" s="16"/>
      <c r="E490" s="16"/>
      <c r="F490" s="18"/>
      <c r="G490" s="16"/>
      <c r="H490" s="19"/>
      <c r="I490" s="20"/>
      <c r="J490" s="20"/>
      <c r="K490" s="20"/>
      <c r="L490" s="16"/>
      <c r="N490" s="1"/>
      <c r="O490" s="18"/>
      <c r="P490" s="16"/>
      <c r="Q490" s="16"/>
      <c r="R490" s="16"/>
      <c r="S490" s="16"/>
    </row>
    <row r="491" spans="1:19" ht="13.2" hidden="1" x14ac:dyDescent="0.25">
      <c r="A491" s="9"/>
      <c r="C491" s="16"/>
      <c r="D491" s="16"/>
      <c r="E491" s="16"/>
      <c r="F491" s="18"/>
      <c r="G491" s="16"/>
      <c r="H491" s="19"/>
      <c r="I491" s="20"/>
      <c r="J491" s="20"/>
      <c r="K491" s="20"/>
      <c r="L491" s="16"/>
      <c r="N491" s="1"/>
      <c r="O491" s="18"/>
      <c r="P491" s="16"/>
      <c r="Q491" s="16"/>
      <c r="R491" s="16"/>
      <c r="S491" s="16"/>
    </row>
    <row r="492" spans="1:19" ht="13.2" hidden="1" x14ac:dyDescent="0.25">
      <c r="A492" s="9"/>
      <c r="C492" s="16"/>
      <c r="D492" s="16"/>
      <c r="E492" s="16"/>
      <c r="F492" s="18"/>
      <c r="G492" s="16"/>
      <c r="H492" s="19"/>
      <c r="I492" s="20"/>
      <c r="J492" s="20"/>
      <c r="K492" s="20"/>
      <c r="L492" s="16"/>
      <c r="N492" s="1"/>
      <c r="O492" s="18"/>
      <c r="P492" s="16"/>
      <c r="Q492" s="16"/>
      <c r="R492" s="16"/>
      <c r="S492" s="16"/>
    </row>
    <row r="493" spans="1:19" ht="13.2" hidden="1" x14ac:dyDescent="0.25">
      <c r="A493" s="9"/>
      <c r="C493" s="16"/>
      <c r="D493" s="16"/>
      <c r="E493" s="16"/>
      <c r="F493" s="18"/>
      <c r="G493" s="16"/>
      <c r="H493" s="19"/>
      <c r="I493" s="20"/>
      <c r="J493" s="20"/>
      <c r="K493" s="20"/>
      <c r="L493" s="16"/>
      <c r="N493" s="1"/>
      <c r="O493" s="18"/>
      <c r="P493" s="16"/>
      <c r="Q493" s="16"/>
      <c r="R493" s="16"/>
      <c r="S493" s="16"/>
    </row>
    <row r="494" spans="1:19" ht="13.2" hidden="1" x14ac:dyDescent="0.25">
      <c r="A494" s="9"/>
      <c r="C494" s="16"/>
      <c r="D494" s="16"/>
      <c r="E494" s="16"/>
      <c r="F494" s="18"/>
      <c r="G494" s="16"/>
      <c r="H494" s="19"/>
      <c r="I494" s="20"/>
      <c r="J494" s="20"/>
      <c r="K494" s="20"/>
      <c r="L494" s="16"/>
      <c r="N494" s="1"/>
      <c r="O494" s="18"/>
      <c r="P494" s="16"/>
      <c r="Q494" s="16"/>
      <c r="R494" s="16"/>
      <c r="S494" s="16"/>
    </row>
    <row r="495" spans="1:19" ht="13.2" hidden="1" x14ac:dyDescent="0.25">
      <c r="A495" s="9"/>
      <c r="C495" s="16"/>
      <c r="D495" s="16"/>
      <c r="E495" s="16"/>
      <c r="F495" s="18"/>
      <c r="G495" s="16"/>
      <c r="H495" s="19"/>
      <c r="I495" s="20"/>
      <c r="J495" s="20"/>
      <c r="K495" s="20"/>
      <c r="L495" s="16"/>
      <c r="N495" s="1"/>
      <c r="O495" s="18"/>
      <c r="P495" s="16"/>
      <c r="Q495" s="16"/>
      <c r="R495" s="16"/>
      <c r="S495" s="16"/>
    </row>
    <row r="496" spans="1:19" ht="13.2" hidden="1" x14ac:dyDescent="0.25">
      <c r="A496" s="9"/>
      <c r="C496" s="16"/>
      <c r="D496" s="16"/>
      <c r="E496" s="16"/>
      <c r="F496" s="18"/>
      <c r="G496" s="16"/>
      <c r="H496" s="19"/>
      <c r="I496" s="20"/>
      <c r="J496" s="20"/>
      <c r="K496" s="20"/>
      <c r="L496" s="16"/>
      <c r="N496" s="1"/>
      <c r="O496" s="18"/>
      <c r="P496" s="16"/>
      <c r="Q496" s="16"/>
      <c r="R496" s="16"/>
      <c r="S496" s="16"/>
    </row>
    <row r="497" spans="1:19" ht="13.2" hidden="1" x14ac:dyDescent="0.25">
      <c r="A497" s="9"/>
      <c r="C497" s="16"/>
      <c r="D497" s="16"/>
      <c r="E497" s="16"/>
      <c r="F497" s="18"/>
      <c r="G497" s="16"/>
      <c r="H497" s="19"/>
      <c r="I497" s="20"/>
      <c r="J497" s="20"/>
      <c r="K497" s="20"/>
      <c r="L497" s="16"/>
      <c r="N497" s="1"/>
      <c r="O497" s="18"/>
      <c r="P497" s="16"/>
      <c r="Q497" s="16"/>
      <c r="R497" s="16"/>
      <c r="S497" s="16"/>
    </row>
    <row r="498" spans="1:19" ht="13.2" hidden="1" x14ac:dyDescent="0.25">
      <c r="A498" s="9"/>
      <c r="C498" s="16"/>
      <c r="D498" s="16"/>
      <c r="E498" s="16"/>
      <c r="F498" s="18"/>
      <c r="G498" s="16"/>
      <c r="H498" s="19"/>
      <c r="I498" s="20"/>
      <c r="J498" s="20"/>
      <c r="K498" s="20"/>
      <c r="L498" s="16"/>
      <c r="N498" s="1"/>
      <c r="O498" s="18"/>
      <c r="P498" s="16"/>
      <c r="Q498" s="16"/>
      <c r="R498" s="16"/>
      <c r="S498" s="16"/>
    </row>
    <row r="499" spans="1:19" ht="13.2" hidden="1" x14ac:dyDescent="0.25">
      <c r="A499" s="9"/>
      <c r="C499" s="16"/>
      <c r="D499" s="16"/>
      <c r="E499" s="16"/>
      <c r="F499" s="18"/>
      <c r="G499" s="16"/>
      <c r="H499" s="19"/>
      <c r="I499" s="20"/>
      <c r="J499" s="20"/>
      <c r="K499" s="20"/>
      <c r="L499" s="16"/>
      <c r="N499" s="1"/>
      <c r="O499" s="18"/>
      <c r="P499" s="16"/>
      <c r="Q499" s="16"/>
      <c r="R499" s="16"/>
      <c r="S499" s="16"/>
    </row>
    <row r="500" spans="1:19" ht="13.2" hidden="1" x14ac:dyDescent="0.25">
      <c r="A500" s="9"/>
      <c r="C500" s="16"/>
      <c r="D500" s="16"/>
      <c r="E500" s="16"/>
      <c r="F500" s="18"/>
      <c r="G500" s="16"/>
      <c r="H500" s="19"/>
      <c r="I500" s="20"/>
      <c r="J500" s="20"/>
      <c r="K500" s="20"/>
      <c r="L500" s="16"/>
      <c r="N500" s="1"/>
      <c r="O500" s="18"/>
      <c r="P500" s="16"/>
      <c r="Q500" s="16"/>
      <c r="R500" s="16"/>
      <c r="S500" s="16"/>
    </row>
    <row r="501" spans="1:19" ht="13.2" hidden="1" x14ac:dyDescent="0.25">
      <c r="A501" s="9"/>
      <c r="C501" s="16"/>
      <c r="D501" s="16"/>
      <c r="E501" s="16"/>
      <c r="F501" s="18"/>
      <c r="G501" s="16"/>
      <c r="H501" s="19"/>
      <c r="I501" s="20"/>
      <c r="J501" s="20"/>
      <c r="K501" s="20"/>
      <c r="L501" s="16"/>
      <c r="N501" s="1"/>
      <c r="O501" s="18"/>
      <c r="P501" s="16"/>
      <c r="Q501" s="16"/>
      <c r="R501" s="16"/>
      <c r="S501" s="16"/>
    </row>
    <row r="502" spans="1:19" ht="13.2" hidden="1" x14ac:dyDescent="0.25">
      <c r="A502" s="9"/>
      <c r="C502" s="16"/>
      <c r="D502" s="16"/>
      <c r="E502" s="16"/>
      <c r="F502" s="18"/>
      <c r="G502" s="16"/>
      <c r="H502" s="19"/>
      <c r="I502" s="20"/>
      <c r="J502" s="20"/>
      <c r="K502" s="20"/>
      <c r="L502" s="16"/>
      <c r="N502" s="1"/>
      <c r="O502" s="18"/>
      <c r="P502" s="16"/>
      <c r="Q502" s="16"/>
      <c r="R502" s="16"/>
      <c r="S502" s="16"/>
    </row>
    <row r="503" spans="1:19" ht="13.2" hidden="1" x14ac:dyDescent="0.25">
      <c r="A503" s="9"/>
      <c r="C503" s="16"/>
      <c r="D503" s="16"/>
      <c r="E503" s="16"/>
      <c r="F503" s="18"/>
      <c r="G503" s="16"/>
      <c r="H503" s="19"/>
      <c r="I503" s="20"/>
      <c r="J503" s="20"/>
      <c r="K503" s="20"/>
      <c r="L503" s="16"/>
      <c r="N503" s="1"/>
      <c r="O503" s="18"/>
      <c r="P503" s="16"/>
      <c r="Q503" s="16"/>
      <c r="R503" s="16"/>
      <c r="S503" s="16"/>
    </row>
    <row r="504" spans="1:19" ht="13.2" hidden="1" x14ac:dyDescent="0.25">
      <c r="A504" s="9"/>
      <c r="C504" s="16"/>
      <c r="D504" s="16"/>
      <c r="E504" s="16"/>
      <c r="F504" s="18"/>
      <c r="G504" s="16"/>
      <c r="H504" s="19"/>
      <c r="I504" s="20"/>
      <c r="J504" s="20"/>
      <c r="K504" s="20"/>
      <c r="L504" s="16"/>
      <c r="N504" s="1"/>
      <c r="O504" s="18"/>
      <c r="P504" s="16"/>
      <c r="Q504" s="16"/>
      <c r="R504" s="16"/>
      <c r="S504" s="16"/>
    </row>
    <row r="505" spans="1:19" ht="13.2" hidden="1" x14ac:dyDescent="0.25">
      <c r="A505" s="9"/>
      <c r="C505" s="16"/>
      <c r="D505" s="16"/>
      <c r="E505" s="16"/>
      <c r="F505" s="18"/>
      <c r="G505" s="16"/>
      <c r="H505" s="19"/>
      <c r="I505" s="20"/>
      <c r="J505" s="20"/>
      <c r="K505" s="20"/>
      <c r="L505" s="16"/>
      <c r="N505" s="1"/>
      <c r="O505" s="18"/>
      <c r="P505" s="16"/>
      <c r="Q505" s="16"/>
      <c r="R505" s="16"/>
      <c r="S505" s="16"/>
    </row>
    <row r="506" spans="1:19" ht="13.2" hidden="1" x14ac:dyDescent="0.25">
      <c r="A506" s="9"/>
      <c r="C506" s="16"/>
      <c r="D506" s="16"/>
      <c r="E506" s="16"/>
      <c r="F506" s="18"/>
      <c r="G506" s="16"/>
      <c r="H506" s="19"/>
      <c r="I506" s="20"/>
      <c r="J506" s="20"/>
      <c r="K506" s="20"/>
      <c r="L506" s="16"/>
      <c r="N506" s="1"/>
      <c r="O506" s="18"/>
      <c r="P506" s="16"/>
      <c r="Q506" s="16"/>
      <c r="R506" s="16"/>
      <c r="S506" s="16"/>
    </row>
    <row r="507" spans="1:19" ht="13.2" hidden="1" x14ac:dyDescent="0.25">
      <c r="A507" s="9"/>
      <c r="C507" s="16"/>
      <c r="D507" s="16"/>
      <c r="E507" s="16"/>
      <c r="F507" s="18"/>
      <c r="G507" s="16"/>
      <c r="H507" s="19"/>
      <c r="I507" s="20"/>
      <c r="J507" s="20"/>
      <c r="K507" s="20"/>
      <c r="L507" s="16"/>
      <c r="N507" s="1"/>
      <c r="O507" s="18"/>
      <c r="P507" s="16"/>
      <c r="Q507" s="16"/>
      <c r="R507" s="16"/>
      <c r="S507" s="16"/>
    </row>
    <row r="508" spans="1:19" ht="13.2" hidden="1" x14ac:dyDescent="0.25">
      <c r="A508" s="9"/>
      <c r="C508" s="16"/>
      <c r="D508" s="16"/>
      <c r="E508" s="16"/>
      <c r="F508" s="18"/>
      <c r="G508" s="16"/>
      <c r="H508" s="19"/>
      <c r="I508" s="20"/>
      <c r="J508" s="20"/>
      <c r="K508" s="20"/>
      <c r="L508" s="16"/>
      <c r="N508" s="1"/>
      <c r="O508" s="18"/>
      <c r="P508" s="16"/>
      <c r="Q508" s="16"/>
      <c r="R508" s="16"/>
      <c r="S508" s="16"/>
    </row>
    <row r="509" spans="1:19" ht="13.2" hidden="1" x14ac:dyDescent="0.25">
      <c r="A509" s="9"/>
      <c r="C509" s="16"/>
      <c r="D509" s="16"/>
      <c r="E509" s="16"/>
      <c r="F509" s="18"/>
      <c r="G509" s="16"/>
      <c r="H509" s="19"/>
      <c r="I509" s="20"/>
      <c r="J509" s="20"/>
      <c r="K509" s="20"/>
      <c r="L509" s="16"/>
      <c r="N509" s="1"/>
      <c r="O509" s="18"/>
      <c r="P509" s="16"/>
      <c r="Q509" s="16"/>
      <c r="R509" s="16"/>
      <c r="S509" s="16"/>
    </row>
    <row r="510" spans="1:19" ht="13.2" hidden="1" x14ac:dyDescent="0.25">
      <c r="A510" s="9"/>
      <c r="C510" s="16"/>
      <c r="D510" s="16"/>
      <c r="E510" s="16"/>
      <c r="F510" s="18"/>
      <c r="G510" s="16"/>
      <c r="H510" s="19"/>
      <c r="I510" s="20"/>
      <c r="J510" s="20"/>
      <c r="K510" s="20"/>
      <c r="L510" s="16"/>
      <c r="N510" s="1"/>
      <c r="O510" s="18"/>
      <c r="P510" s="16"/>
      <c r="Q510" s="16"/>
      <c r="R510" s="16"/>
      <c r="S510" s="16"/>
    </row>
    <row r="511" spans="1:19" ht="13.2" hidden="1" x14ac:dyDescent="0.25">
      <c r="A511" s="9"/>
      <c r="C511" s="16"/>
      <c r="D511" s="16"/>
      <c r="E511" s="16"/>
      <c r="F511" s="18"/>
      <c r="G511" s="16"/>
      <c r="H511" s="19"/>
      <c r="I511" s="20"/>
      <c r="J511" s="20"/>
      <c r="K511" s="20"/>
      <c r="L511" s="16"/>
      <c r="N511" s="1"/>
      <c r="O511" s="18"/>
      <c r="P511" s="16"/>
      <c r="Q511" s="16"/>
      <c r="R511" s="16"/>
      <c r="S511" s="16"/>
    </row>
    <row r="512" spans="1:19" ht="13.2" hidden="1" x14ac:dyDescent="0.25">
      <c r="A512" s="9"/>
      <c r="C512" s="16"/>
      <c r="D512" s="16"/>
      <c r="E512" s="16"/>
      <c r="F512" s="18"/>
      <c r="G512" s="16"/>
      <c r="H512" s="19"/>
      <c r="I512" s="20"/>
      <c r="J512" s="20"/>
      <c r="K512" s="20"/>
      <c r="L512" s="16"/>
      <c r="N512" s="1"/>
      <c r="O512" s="18"/>
      <c r="P512" s="16"/>
      <c r="Q512" s="16"/>
      <c r="R512" s="16"/>
      <c r="S512" s="16"/>
    </row>
    <row r="513" spans="1:19" ht="13.2" hidden="1" x14ac:dyDescent="0.25">
      <c r="A513" s="9"/>
      <c r="C513" s="16"/>
      <c r="D513" s="16"/>
      <c r="E513" s="16"/>
      <c r="F513" s="18"/>
      <c r="G513" s="16"/>
      <c r="H513" s="19"/>
      <c r="I513" s="20"/>
      <c r="J513" s="20"/>
      <c r="K513" s="20"/>
      <c r="L513" s="16"/>
      <c r="N513" s="1"/>
      <c r="O513" s="18"/>
      <c r="P513" s="16"/>
      <c r="Q513" s="16"/>
      <c r="R513" s="16"/>
      <c r="S513" s="16"/>
    </row>
    <row r="514" spans="1:19" ht="13.2" hidden="1" x14ac:dyDescent="0.25">
      <c r="A514" s="9"/>
      <c r="C514" s="16"/>
      <c r="D514" s="16"/>
      <c r="E514" s="16"/>
      <c r="F514" s="18"/>
      <c r="G514" s="16"/>
      <c r="H514" s="19"/>
      <c r="I514" s="20"/>
      <c r="J514" s="20"/>
      <c r="K514" s="20"/>
      <c r="L514" s="16"/>
      <c r="N514" s="1"/>
      <c r="O514" s="18"/>
      <c r="P514" s="16"/>
      <c r="Q514" s="16"/>
      <c r="R514" s="16"/>
      <c r="S514" s="16"/>
    </row>
    <row r="515" spans="1:19" ht="13.2" hidden="1" x14ac:dyDescent="0.25">
      <c r="A515" s="9"/>
      <c r="C515" s="16"/>
      <c r="D515" s="16"/>
      <c r="E515" s="16"/>
      <c r="F515" s="18"/>
      <c r="G515" s="16"/>
      <c r="H515" s="19"/>
      <c r="I515" s="20"/>
      <c r="J515" s="20"/>
      <c r="K515" s="20"/>
      <c r="L515" s="16"/>
      <c r="N515" s="1"/>
      <c r="O515" s="18"/>
      <c r="P515" s="16"/>
      <c r="Q515" s="16"/>
      <c r="R515" s="16"/>
      <c r="S515" s="16"/>
    </row>
    <row r="516" spans="1:19" ht="13.2" hidden="1" x14ac:dyDescent="0.25">
      <c r="A516" s="9"/>
      <c r="C516" s="16"/>
      <c r="D516" s="16"/>
      <c r="E516" s="16"/>
      <c r="F516" s="18"/>
      <c r="G516" s="16"/>
      <c r="H516" s="19"/>
      <c r="I516" s="20"/>
      <c r="J516" s="20"/>
      <c r="K516" s="20"/>
      <c r="L516" s="16"/>
      <c r="N516" s="1"/>
      <c r="O516" s="18"/>
      <c r="P516" s="16"/>
      <c r="Q516" s="16"/>
      <c r="R516" s="16"/>
      <c r="S516" s="16"/>
    </row>
    <row r="517" spans="1:19" ht="13.2" hidden="1" x14ac:dyDescent="0.25">
      <c r="A517" s="9"/>
      <c r="C517" s="16"/>
      <c r="D517" s="16"/>
      <c r="E517" s="16"/>
      <c r="F517" s="18"/>
      <c r="G517" s="16"/>
      <c r="H517" s="19"/>
      <c r="I517" s="20"/>
      <c r="J517" s="20"/>
      <c r="K517" s="20"/>
      <c r="L517" s="16"/>
      <c r="N517" s="1"/>
      <c r="O517" s="18"/>
      <c r="P517" s="16"/>
      <c r="Q517" s="16"/>
      <c r="R517" s="16"/>
      <c r="S517" s="16"/>
    </row>
    <row r="518" spans="1:19" ht="13.2" hidden="1" x14ac:dyDescent="0.25">
      <c r="A518" s="9"/>
      <c r="C518" s="16"/>
      <c r="D518" s="16"/>
      <c r="E518" s="16"/>
      <c r="F518" s="18"/>
      <c r="G518" s="16"/>
      <c r="H518" s="19"/>
      <c r="I518" s="20"/>
      <c r="J518" s="20"/>
      <c r="K518" s="20"/>
      <c r="L518" s="16"/>
      <c r="N518" s="1"/>
      <c r="O518" s="18"/>
      <c r="P518" s="16"/>
      <c r="Q518" s="16"/>
      <c r="R518" s="16"/>
      <c r="S518" s="16"/>
    </row>
    <row r="519" spans="1:19" ht="13.2" hidden="1" x14ac:dyDescent="0.25">
      <c r="A519" s="9"/>
      <c r="C519" s="16"/>
      <c r="D519" s="16"/>
      <c r="E519" s="16"/>
      <c r="F519" s="18"/>
      <c r="G519" s="16"/>
      <c r="H519" s="19"/>
      <c r="I519" s="20"/>
      <c r="J519" s="20"/>
      <c r="K519" s="20"/>
      <c r="L519" s="16"/>
      <c r="N519" s="1"/>
      <c r="O519" s="18"/>
      <c r="P519" s="16"/>
      <c r="Q519" s="16"/>
      <c r="R519" s="16"/>
      <c r="S519" s="16"/>
    </row>
    <row r="520" spans="1:19" ht="13.2" hidden="1" x14ac:dyDescent="0.25">
      <c r="A520" s="9"/>
      <c r="C520" s="16"/>
      <c r="D520" s="16"/>
      <c r="E520" s="16"/>
      <c r="F520" s="18"/>
      <c r="G520" s="16"/>
      <c r="H520" s="19"/>
      <c r="I520" s="20"/>
      <c r="J520" s="20"/>
      <c r="K520" s="20"/>
      <c r="L520" s="16"/>
      <c r="N520" s="1"/>
      <c r="O520" s="18"/>
      <c r="P520" s="16"/>
      <c r="Q520" s="16"/>
      <c r="R520" s="16"/>
      <c r="S520" s="16"/>
    </row>
    <row r="521" spans="1:19" ht="13.2" hidden="1" x14ac:dyDescent="0.25">
      <c r="A521" s="9"/>
      <c r="C521" s="16"/>
      <c r="D521" s="16"/>
      <c r="E521" s="16"/>
      <c r="F521" s="18"/>
      <c r="G521" s="16"/>
      <c r="H521" s="19"/>
      <c r="I521" s="20"/>
      <c r="J521" s="20"/>
      <c r="K521" s="20"/>
      <c r="L521" s="16"/>
      <c r="N521" s="1"/>
      <c r="O521" s="18"/>
      <c r="P521" s="16"/>
      <c r="Q521" s="16"/>
      <c r="R521" s="16"/>
      <c r="S521" s="16"/>
    </row>
    <row r="522" spans="1:19" ht="13.2" hidden="1" x14ac:dyDescent="0.25">
      <c r="A522" s="9"/>
      <c r="C522" s="16"/>
      <c r="D522" s="16"/>
      <c r="E522" s="16"/>
      <c r="F522" s="18"/>
      <c r="G522" s="16"/>
      <c r="H522" s="19"/>
      <c r="I522" s="20"/>
      <c r="J522" s="20"/>
      <c r="K522" s="20"/>
      <c r="L522" s="16"/>
      <c r="N522" s="1"/>
      <c r="O522" s="18"/>
      <c r="P522" s="16"/>
      <c r="Q522" s="16"/>
      <c r="R522" s="16"/>
      <c r="S522" s="16"/>
    </row>
    <row r="523" spans="1:19" ht="13.2" hidden="1" x14ac:dyDescent="0.25">
      <c r="A523" s="9"/>
      <c r="C523" s="16"/>
      <c r="D523" s="16"/>
      <c r="E523" s="16"/>
      <c r="F523" s="18"/>
      <c r="G523" s="16"/>
      <c r="H523" s="19"/>
      <c r="I523" s="20"/>
      <c r="J523" s="20"/>
      <c r="K523" s="20"/>
      <c r="L523" s="16"/>
      <c r="N523" s="1"/>
      <c r="O523" s="18"/>
      <c r="P523" s="16"/>
      <c r="Q523" s="16"/>
      <c r="R523" s="16"/>
      <c r="S523" s="16"/>
    </row>
    <row r="524" spans="1:19" ht="13.2" hidden="1" x14ac:dyDescent="0.25">
      <c r="A524" s="9"/>
      <c r="C524" s="16"/>
      <c r="D524" s="16"/>
      <c r="E524" s="16"/>
      <c r="F524" s="18"/>
      <c r="G524" s="16"/>
      <c r="H524" s="19"/>
      <c r="I524" s="20"/>
      <c r="J524" s="20"/>
      <c r="K524" s="20"/>
      <c r="L524" s="16"/>
      <c r="N524" s="1"/>
      <c r="O524" s="18"/>
      <c r="P524" s="16"/>
      <c r="Q524" s="16"/>
      <c r="R524" s="16"/>
      <c r="S524" s="16"/>
    </row>
    <row r="525" spans="1:19" ht="13.2" hidden="1" x14ac:dyDescent="0.25">
      <c r="A525" s="9"/>
      <c r="C525" s="16"/>
      <c r="D525" s="16"/>
      <c r="E525" s="16"/>
      <c r="F525" s="18"/>
      <c r="G525" s="16"/>
      <c r="H525" s="19"/>
      <c r="I525" s="20"/>
      <c r="J525" s="20"/>
      <c r="K525" s="20"/>
      <c r="L525" s="16"/>
      <c r="N525" s="1"/>
      <c r="O525" s="18"/>
      <c r="P525" s="16"/>
      <c r="Q525" s="16"/>
      <c r="R525" s="16"/>
      <c r="S525" s="16"/>
    </row>
    <row r="526" spans="1:19" ht="13.2" hidden="1" x14ac:dyDescent="0.25">
      <c r="A526" s="9"/>
      <c r="C526" s="16"/>
      <c r="D526" s="16"/>
      <c r="E526" s="16"/>
      <c r="F526" s="18"/>
      <c r="G526" s="16"/>
      <c r="H526" s="19"/>
      <c r="I526" s="20"/>
      <c r="J526" s="20"/>
      <c r="K526" s="20"/>
      <c r="L526" s="16"/>
      <c r="N526" s="1"/>
      <c r="O526" s="18"/>
      <c r="P526" s="16"/>
      <c r="Q526" s="16"/>
      <c r="R526" s="16"/>
      <c r="S526" s="16"/>
    </row>
    <row r="527" spans="1:19" ht="13.2" hidden="1" x14ac:dyDescent="0.25">
      <c r="A527" s="9"/>
      <c r="C527" s="16"/>
      <c r="D527" s="16"/>
      <c r="E527" s="16"/>
      <c r="F527" s="18"/>
      <c r="G527" s="16"/>
      <c r="H527" s="19"/>
      <c r="I527" s="20"/>
      <c r="J527" s="20"/>
      <c r="K527" s="20"/>
      <c r="L527" s="16"/>
      <c r="N527" s="1"/>
      <c r="O527" s="18"/>
      <c r="P527" s="16"/>
      <c r="Q527" s="16"/>
      <c r="R527" s="16"/>
      <c r="S527" s="16"/>
    </row>
    <row r="528" spans="1:19" ht="13.2" hidden="1" x14ac:dyDescent="0.25">
      <c r="A528" s="9"/>
      <c r="C528" s="16"/>
      <c r="D528" s="16"/>
      <c r="E528" s="16"/>
      <c r="F528" s="18"/>
      <c r="G528" s="16"/>
      <c r="H528" s="19"/>
      <c r="I528" s="20"/>
      <c r="J528" s="20"/>
      <c r="K528" s="20"/>
      <c r="L528" s="16"/>
      <c r="N528" s="1"/>
      <c r="O528" s="18"/>
      <c r="P528" s="16"/>
      <c r="Q528" s="16"/>
      <c r="R528" s="16"/>
      <c r="S528" s="16"/>
    </row>
    <row r="529" spans="1:19" ht="13.2" hidden="1" x14ac:dyDescent="0.25">
      <c r="A529" s="9"/>
      <c r="C529" s="16"/>
      <c r="D529" s="16"/>
      <c r="E529" s="16"/>
      <c r="F529" s="18"/>
      <c r="G529" s="16"/>
      <c r="H529" s="19"/>
      <c r="I529" s="20"/>
      <c r="J529" s="20"/>
      <c r="K529" s="20"/>
      <c r="L529" s="16"/>
      <c r="N529" s="1"/>
      <c r="O529" s="18"/>
      <c r="P529" s="16"/>
      <c r="Q529" s="16"/>
      <c r="R529" s="16"/>
      <c r="S529" s="16"/>
    </row>
    <row r="530" spans="1:19" ht="13.2" hidden="1" x14ac:dyDescent="0.25">
      <c r="A530" s="9"/>
      <c r="C530" s="16"/>
      <c r="D530" s="16"/>
      <c r="E530" s="16"/>
      <c r="F530" s="18"/>
      <c r="G530" s="16"/>
      <c r="H530" s="19"/>
      <c r="I530" s="20"/>
      <c r="J530" s="20"/>
      <c r="K530" s="20"/>
      <c r="L530" s="16"/>
      <c r="N530" s="1"/>
      <c r="O530" s="18"/>
      <c r="P530" s="16"/>
      <c r="Q530" s="16"/>
      <c r="R530" s="16"/>
      <c r="S530" s="16"/>
    </row>
    <row r="531" spans="1:19" ht="13.2" hidden="1" x14ac:dyDescent="0.25">
      <c r="A531" s="9"/>
      <c r="C531" s="16"/>
      <c r="D531" s="16"/>
      <c r="E531" s="16"/>
      <c r="F531" s="18"/>
      <c r="G531" s="16"/>
      <c r="H531" s="19"/>
      <c r="I531" s="20"/>
      <c r="J531" s="20"/>
      <c r="K531" s="20"/>
      <c r="L531" s="16"/>
      <c r="N531" s="1"/>
      <c r="O531" s="18"/>
      <c r="P531" s="16"/>
      <c r="Q531" s="16"/>
      <c r="R531" s="16"/>
      <c r="S531" s="16"/>
    </row>
    <row r="532" spans="1:19" ht="13.2" hidden="1" x14ac:dyDescent="0.25">
      <c r="A532" s="9"/>
      <c r="C532" s="16"/>
      <c r="D532" s="16"/>
      <c r="E532" s="16"/>
      <c r="F532" s="18"/>
      <c r="G532" s="16"/>
      <c r="H532" s="19"/>
      <c r="I532" s="20"/>
      <c r="J532" s="20"/>
      <c r="K532" s="20"/>
      <c r="L532" s="16"/>
      <c r="N532" s="1"/>
      <c r="O532" s="18"/>
      <c r="P532" s="16"/>
      <c r="Q532" s="16"/>
      <c r="R532" s="16"/>
      <c r="S532" s="16"/>
    </row>
    <row r="533" spans="1:19" ht="13.2" hidden="1" x14ac:dyDescent="0.25">
      <c r="A533" s="9"/>
      <c r="C533" s="16"/>
      <c r="D533" s="16"/>
      <c r="E533" s="16"/>
      <c r="F533" s="18"/>
      <c r="G533" s="16"/>
      <c r="H533" s="19"/>
      <c r="I533" s="20"/>
      <c r="J533" s="20"/>
      <c r="K533" s="20"/>
      <c r="L533" s="16"/>
      <c r="N533" s="1"/>
      <c r="O533" s="18"/>
      <c r="P533" s="16"/>
      <c r="Q533" s="16"/>
      <c r="R533" s="16"/>
      <c r="S533" s="16"/>
    </row>
    <row r="534" spans="1:19" ht="13.2" hidden="1" x14ac:dyDescent="0.25">
      <c r="A534" s="9"/>
      <c r="C534" s="16"/>
      <c r="D534" s="16"/>
      <c r="E534" s="16"/>
      <c r="F534" s="18"/>
      <c r="G534" s="16"/>
      <c r="H534" s="19"/>
      <c r="I534" s="20"/>
      <c r="J534" s="20"/>
      <c r="K534" s="20"/>
      <c r="L534" s="16"/>
      <c r="N534" s="1"/>
      <c r="O534" s="18"/>
      <c r="P534" s="16"/>
      <c r="Q534" s="16"/>
      <c r="R534" s="16"/>
      <c r="S534" s="16"/>
    </row>
    <row r="535" spans="1:19" ht="13.2" hidden="1" x14ac:dyDescent="0.25">
      <c r="A535" s="9"/>
      <c r="C535" s="16"/>
      <c r="D535" s="16"/>
      <c r="E535" s="16"/>
      <c r="F535" s="18"/>
      <c r="G535" s="16"/>
      <c r="H535" s="19"/>
      <c r="I535" s="20"/>
      <c r="J535" s="20"/>
      <c r="K535" s="20"/>
      <c r="L535" s="16"/>
      <c r="N535" s="1"/>
      <c r="O535" s="18"/>
      <c r="P535" s="16"/>
      <c r="Q535" s="16"/>
      <c r="R535" s="16"/>
      <c r="S535" s="16"/>
    </row>
    <row r="536" spans="1:19" ht="13.2" hidden="1" x14ac:dyDescent="0.25">
      <c r="A536" s="9"/>
      <c r="C536" s="16"/>
      <c r="D536" s="16"/>
      <c r="E536" s="16"/>
      <c r="F536" s="18"/>
      <c r="G536" s="16"/>
      <c r="H536" s="19"/>
      <c r="I536" s="20"/>
      <c r="J536" s="20"/>
      <c r="K536" s="20"/>
      <c r="L536" s="16"/>
      <c r="N536" s="1"/>
      <c r="O536" s="18"/>
      <c r="P536" s="16"/>
      <c r="Q536" s="16"/>
      <c r="R536" s="16"/>
      <c r="S536" s="16"/>
    </row>
    <row r="537" spans="1:19" ht="13.2" hidden="1" x14ac:dyDescent="0.25">
      <c r="A537" s="9"/>
      <c r="C537" s="16"/>
      <c r="D537" s="16"/>
      <c r="E537" s="16"/>
      <c r="F537" s="18"/>
      <c r="G537" s="16"/>
      <c r="H537" s="19"/>
      <c r="I537" s="20"/>
      <c r="J537" s="20"/>
      <c r="K537" s="20"/>
      <c r="L537" s="16"/>
      <c r="N537" s="1"/>
      <c r="O537" s="18"/>
      <c r="P537" s="16"/>
      <c r="Q537" s="16"/>
      <c r="R537" s="16"/>
      <c r="S537" s="16"/>
    </row>
    <row r="538" spans="1:19" ht="13.2" hidden="1" x14ac:dyDescent="0.25">
      <c r="A538" s="9"/>
      <c r="C538" s="16"/>
      <c r="D538" s="16"/>
      <c r="E538" s="16"/>
      <c r="F538" s="18"/>
      <c r="G538" s="16"/>
      <c r="H538" s="19"/>
      <c r="I538" s="20"/>
      <c r="J538" s="20"/>
      <c r="K538" s="20"/>
      <c r="L538" s="16"/>
      <c r="N538" s="1"/>
      <c r="O538" s="18"/>
      <c r="P538" s="16"/>
      <c r="Q538" s="16"/>
      <c r="R538" s="16"/>
      <c r="S538" s="16"/>
    </row>
    <row r="539" spans="1:19" ht="13.2" hidden="1" x14ac:dyDescent="0.25">
      <c r="A539" s="9"/>
      <c r="C539" s="16"/>
      <c r="D539" s="16"/>
      <c r="E539" s="16"/>
      <c r="F539" s="18"/>
      <c r="G539" s="16"/>
      <c r="H539" s="19"/>
      <c r="I539" s="20"/>
      <c r="J539" s="20"/>
      <c r="K539" s="20"/>
      <c r="L539" s="16"/>
      <c r="N539" s="1"/>
      <c r="O539" s="18"/>
      <c r="P539" s="16"/>
      <c r="Q539" s="16"/>
      <c r="R539" s="16"/>
      <c r="S539" s="16"/>
    </row>
    <row r="540" spans="1:19" ht="13.2" hidden="1" x14ac:dyDescent="0.25">
      <c r="A540" s="9"/>
      <c r="C540" s="16"/>
      <c r="D540" s="16"/>
      <c r="E540" s="16"/>
      <c r="F540" s="18"/>
      <c r="G540" s="16"/>
      <c r="H540" s="19"/>
      <c r="I540" s="20"/>
      <c r="J540" s="20"/>
      <c r="K540" s="20"/>
      <c r="L540" s="16"/>
      <c r="N540" s="1"/>
      <c r="O540" s="18"/>
      <c r="P540" s="16"/>
      <c r="Q540" s="16"/>
      <c r="R540" s="16"/>
      <c r="S540" s="16"/>
    </row>
    <row r="541" spans="1:19" ht="13.2" hidden="1" x14ac:dyDescent="0.25">
      <c r="A541" s="9"/>
      <c r="C541" s="16"/>
      <c r="D541" s="16"/>
      <c r="E541" s="16"/>
      <c r="F541" s="18"/>
      <c r="G541" s="16"/>
      <c r="H541" s="19"/>
      <c r="I541" s="20"/>
      <c r="J541" s="20"/>
      <c r="K541" s="20"/>
      <c r="L541" s="16"/>
      <c r="N541" s="1"/>
      <c r="O541" s="18"/>
      <c r="P541" s="16"/>
      <c r="Q541" s="16"/>
      <c r="R541" s="16"/>
      <c r="S541" s="16"/>
    </row>
    <row r="542" spans="1:19" ht="13.2" hidden="1" x14ac:dyDescent="0.25">
      <c r="A542" s="9"/>
      <c r="C542" s="16"/>
      <c r="D542" s="16"/>
      <c r="E542" s="16"/>
      <c r="F542" s="18"/>
      <c r="G542" s="16"/>
      <c r="H542" s="19"/>
      <c r="I542" s="20"/>
      <c r="J542" s="20"/>
      <c r="K542" s="20"/>
      <c r="L542" s="16"/>
      <c r="N542" s="1"/>
      <c r="O542" s="18"/>
      <c r="P542" s="16"/>
      <c r="Q542" s="16"/>
      <c r="R542" s="16"/>
      <c r="S542" s="16"/>
    </row>
    <row r="543" spans="1:19" ht="13.2" hidden="1" x14ac:dyDescent="0.25">
      <c r="A543" s="9"/>
      <c r="C543" s="16"/>
      <c r="D543" s="16"/>
      <c r="E543" s="16"/>
      <c r="F543" s="18"/>
      <c r="G543" s="16"/>
      <c r="H543" s="19"/>
      <c r="I543" s="20"/>
      <c r="J543" s="20"/>
      <c r="K543" s="20"/>
      <c r="L543" s="16"/>
      <c r="N543" s="1"/>
      <c r="O543" s="18"/>
      <c r="P543" s="16"/>
      <c r="Q543" s="16"/>
      <c r="R543" s="16"/>
      <c r="S543" s="16"/>
    </row>
    <row r="544" spans="1:19" ht="13.2" hidden="1" x14ac:dyDescent="0.25">
      <c r="A544" s="9"/>
      <c r="C544" s="16"/>
      <c r="D544" s="16"/>
      <c r="E544" s="16"/>
      <c r="F544" s="18"/>
      <c r="G544" s="16"/>
      <c r="H544" s="19"/>
      <c r="I544" s="20"/>
      <c r="J544" s="20"/>
      <c r="K544" s="20"/>
      <c r="L544" s="16"/>
      <c r="N544" s="1"/>
      <c r="O544" s="18"/>
      <c r="P544" s="16"/>
      <c r="Q544" s="16"/>
      <c r="R544" s="16"/>
      <c r="S544" s="16"/>
    </row>
    <row r="545" spans="1:19" ht="13.2" hidden="1" x14ac:dyDescent="0.25">
      <c r="A545" s="9"/>
      <c r="C545" s="16"/>
      <c r="D545" s="16"/>
      <c r="E545" s="16"/>
      <c r="F545" s="18"/>
      <c r="G545" s="16"/>
      <c r="H545" s="19"/>
      <c r="I545" s="20"/>
      <c r="J545" s="20"/>
      <c r="K545" s="20"/>
      <c r="L545" s="16"/>
      <c r="N545" s="1"/>
      <c r="O545" s="18"/>
      <c r="P545" s="16"/>
      <c r="Q545" s="16"/>
      <c r="R545" s="16"/>
      <c r="S545" s="16"/>
    </row>
    <row r="546" spans="1:19" ht="13.2" hidden="1" x14ac:dyDescent="0.25">
      <c r="A546" s="9"/>
      <c r="C546" s="16"/>
      <c r="D546" s="16"/>
      <c r="E546" s="16"/>
      <c r="F546" s="18"/>
      <c r="G546" s="16"/>
      <c r="H546" s="19"/>
      <c r="I546" s="20"/>
      <c r="J546" s="20"/>
      <c r="K546" s="20"/>
      <c r="L546" s="16"/>
      <c r="N546" s="1"/>
      <c r="O546" s="18"/>
      <c r="P546" s="16"/>
      <c r="Q546" s="16"/>
      <c r="R546" s="16"/>
      <c r="S546" s="16"/>
    </row>
    <row r="547" spans="1:19" ht="13.2" hidden="1" x14ac:dyDescent="0.25">
      <c r="A547" s="9"/>
      <c r="C547" s="16"/>
      <c r="D547" s="16"/>
      <c r="E547" s="16"/>
      <c r="F547" s="18"/>
      <c r="G547" s="16"/>
      <c r="H547" s="19"/>
      <c r="I547" s="20"/>
      <c r="J547" s="20"/>
      <c r="K547" s="20"/>
      <c r="L547" s="16"/>
      <c r="N547" s="1"/>
      <c r="O547" s="18"/>
      <c r="P547" s="16"/>
      <c r="Q547" s="16"/>
      <c r="R547" s="16"/>
      <c r="S547" s="16"/>
    </row>
    <row r="548" spans="1:19" ht="13.2" hidden="1" x14ac:dyDescent="0.25">
      <c r="A548" s="9"/>
      <c r="C548" s="16"/>
      <c r="D548" s="16"/>
      <c r="E548" s="16"/>
      <c r="F548" s="18"/>
      <c r="G548" s="16"/>
      <c r="H548" s="19"/>
      <c r="I548" s="20"/>
      <c r="J548" s="20"/>
      <c r="K548" s="20"/>
      <c r="L548" s="16"/>
      <c r="N548" s="1"/>
      <c r="O548" s="18"/>
      <c r="P548" s="16"/>
      <c r="Q548" s="16"/>
      <c r="R548" s="16"/>
      <c r="S548" s="16"/>
    </row>
    <row r="549" spans="1:19" ht="13.2" hidden="1" x14ac:dyDescent="0.25">
      <c r="A549" s="9"/>
      <c r="C549" s="16"/>
      <c r="D549" s="16"/>
      <c r="E549" s="16"/>
      <c r="F549" s="18"/>
      <c r="G549" s="16"/>
      <c r="H549" s="19"/>
      <c r="I549" s="20"/>
      <c r="J549" s="20"/>
      <c r="K549" s="20"/>
      <c r="L549" s="16"/>
      <c r="N549" s="1"/>
      <c r="O549" s="18"/>
      <c r="P549" s="16"/>
      <c r="Q549" s="16"/>
      <c r="R549" s="16"/>
      <c r="S549" s="16"/>
    </row>
    <row r="550" spans="1:19" ht="13.2" hidden="1" x14ac:dyDescent="0.25">
      <c r="A550" s="9"/>
      <c r="C550" s="16"/>
      <c r="D550" s="16"/>
      <c r="E550" s="16"/>
      <c r="F550" s="18"/>
      <c r="G550" s="16"/>
      <c r="H550" s="19"/>
      <c r="I550" s="20"/>
      <c r="J550" s="20"/>
      <c r="K550" s="20"/>
      <c r="L550" s="16"/>
      <c r="N550" s="1"/>
      <c r="O550" s="18"/>
      <c r="P550" s="16"/>
      <c r="Q550" s="16"/>
      <c r="R550" s="16"/>
      <c r="S550" s="16"/>
    </row>
    <row r="551" spans="1:19" ht="13.2" hidden="1" x14ac:dyDescent="0.25">
      <c r="A551" s="9"/>
      <c r="C551" s="16"/>
      <c r="D551" s="16"/>
      <c r="E551" s="16"/>
      <c r="F551" s="18"/>
      <c r="G551" s="16"/>
      <c r="H551" s="19"/>
      <c r="I551" s="20"/>
      <c r="J551" s="20"/>
      <c r="K551" s="20"/>
      <c r="L551" s="16"/>
      <c r="N551" s="1"/>
      <c r="O551" s="18"/>
      <c r="P551" s="16"/>
      <c r="Q551" s="16"/>
      <c r="R551" s="16"/>
      <c r="S551" s="16"/>
    </row>
    <row r="552" spans="1:19" ht="13.2" hidden="1" x14ac:dyDescent="0.25">
      <c r="A552" s="9"/>
      <c r="C552" s="16"/>
      <c r="D552" s="16"/>
      <c r="E552" s="16"/>
      <c r="F552" s="18"/>
      <c r="G552" s="16"/>
      <c r="H552" s="19"/>
      <c r="I552" s="20"/>
      <c r="J552" s="20"/>
      <c r="K552" s="20"/>
      <c r="L552" s="16"/>
      <c r="N552" s="1"/>
      <c r="O552" s="18"/>
      <c r="P552" s="16"/>
      <c r="Q552" s="16"/>
      <c r="R552" s="16"/>
      <c r="S552" s="16"/>
    </row>
    <row r="553" spans="1:19" ht="13.2" hidden="1" x14ac:dyDescent="0.25">
      <c r="A553" s="9"/>
      <c r="C553" s="16"/>
      <c r="D553" s="16"/>
      <c r="E553" s="16"/>
      <c r="F553" s="18"/>
      <c r="G553" s="16"/>
      <c r="H553" s="19"/>
      <c r="I553" s="20"/>
      <c r="J553" s="20"/>
      <c r="K553" s="20"/>
      <c r="L553" s="16"/>
      <c r="N553" s="1"/>
      <c r="O553" s="18"/>
      <c r="P553" s="16"/>
      <c r="Q553" s="16"/>
      <c r="R553" s="16"/>
      <c r="S553" s="16"/>
    </row>
    <row r="554" spans="1:19" ht="13.2" hidden="1" x14ac:dyDescent="0.25">
      <c r="A554" s="9"/>
      <c r="C554" s="16"/>
      <c r="D554" s="16"/>
      <c r="E554" s="16"/>
      <c r="F554" s="18"/>
      <c r="G554" s="16"/>
      <c r="H554" s="19"/>
      <c r="I554" s="20"/>
      <c r="J554" s="20"/>
      <c r="K554" s="20"/>
      <c r="L554" s="16"/>
      <c r="N554" s="1"/>
      <c r="O554" s="18"/>
      <c r="P554" s="16"/>
      <c r="Q554" s="16"/>
      <c r="R554" s="16"/>
      <c r="S554" s="16"/>
    </row>
    <row r="555" spans="1:19" ht="13.2" hidden="1" x14ac:dyDescent="0.25">
      <c r="A555" s="9"/>
      <c r="C555" s="16"/>
      <c r="D555" s="16"/>
      <c r="E555" s="16"/>
      <c r="F555" s="18"/>
      <c r="G555" s="16"/>
      <c r="H555" s="19"/>
      <c r="I555" s="20"/>
      <c r="J555" s="20"/>
      <c r="K555" s="20"/>
      <c r="L555" s="16"/>
      <c r="N555" s="1"/>
      <c r="O555" s="18"/>
      <c r="P555" s="16"/>
      <c r="Q555" s="16"/>
      <c r="R555" s="16"/>
      <c r="S555" s="16"/>
    </row>
    <row r="556" spans="1:19" ht="13.2" hidden="1" x14ac:dyDescent="0.25">
      <c r="A556" s="9"/>
      <c r="C556" s="16"/>
      <c r="D556" s="16"/>
      <c r="E556" s="16"/>
      <c r="F556" s="18"/>
      <c r="G556" s="16"/>
      <c r="H556" s="19"/>
      <c r="I556" s="20"/>
      <c r="J556" s="20"/>
      <c r="K556" s="20"/>
      <c r="L556" s="16"/>
      <c r="N556" s="1"/>
      <c r="O556" s="18"/>
      <c r="P556" s="16"/>
      <c r="Q556" s="16"/>
      <c r="R556" s="16"/>
      <c r="S556" s="16"/>
    </row>
    <row r="557" spans="1:19" ht="13.2" hidden="1" x14ac:dyDescent="0.25">
      <c r="A557" s="9"/>
      <c r="C557" s="16"/>
      <c r="D557" s="16"/>
      <c r="E557" s="16"/>
      <c r="F557" s="18"/>
      <c r="G557" s="16"/>
      <c r="H557" s="19"/>
      <c r="I557" s="20"/>
      <c r="J557" s="20"/>
      <c r="K557" s="20"/>
      <c r="L557" s="16"/>
      <c r="N557" s="1"/>
      <c r="O557" s="18"/>
      <c r="P557" s="16"/>
      <c r="Q557" s="16"/>
      <c r="R557" s="16"/>
      <c r="S557" s="16"/>
    </row>
    <row r="558" spans="1:19" ht="13.2" hidden="1" x14ac:dyDescent="0.25">
      <c r="A558" s="9"/>
      <c r="C558" s="16"/>
      <c r="D558" s="16"/>
      <c r="E558" s="16"/>
      <c r="F558" s="18"/>
      <c r="G558" s="16"/>
      <c r="H558" s="19"/>
      <c r="I558" s="20"/>
      <c r="J558" s="20"/>
      <c r="K558" s="20"/>
      <c r="L558" s="16"/>
      <c r="N558" s="1"/>
      <c r="O558" s="18"/>
      <c r="P558" s="16"/>
      <c r="Q558" s="16"/>
      <c r="R558" s="16"/>
      <c r="S558" s="16"/>
    </row>
    <row r="559" spans="1:19" ht="13.2" hidden="1" x14ac:dyDescent="0.25">
      <c r="A559" s="9"/>
      <c r="C559" s="16"/>
      <c r="D559" s="16"/>
      <c r="E559" s="16"/>
      <c r="F559" s="18"/>
      <c r="G559" s="16"/>
      <c r="H559" s="19"/>
      <c r="I559" s="20"/>
      <c r="J559" s="20"/>
      <c r="K559" s="20"/>
      <c r="L559" s="16"/>
      <c r="N559" s="1"/>
      <c r="O559" s="18"/>
      <c r="P559" s="16"/>
      <c r="Q559" s="16"/>
      <c r="R559" s="16"/>
      <c r="S559" s="16"/>
    </row>
    <row r="560" spans="1:19" ht="13.2" hidden="1" x14ac:dyDescent="0.25">
      <c r="A560" s="9"/>
      <c r="C560" s="16"/>
      <c r="D560" s="16"/>
      <c r="E560" s="16"/>
      <c r="F560" s="18"/>
      <c r="G560" s="16"/>
      <c r="H560" s="19"/>
      <c r="I560" s="20"/>
      <c r="J560" s="20"/>
      <c r="K560" s="20"/>
      <c r="L560" s="16"/>
      <c r="N560" s="1"/>
      <c r="O560" s="18"/>
      <c r="P560" s="16"/>
      <c r="Q560" s="16"/>
      <c r="R560" s="16"/>
      <c r="S560" s="16"/>
    </row>
    <row r="561" spans="1:19" ht="13.2" hidden="1" x14ac:dyDescent="0.25">
      <c r="A561" s="9"/>
      <c r="C561" s="16"/>
      <c r="D561" s="16"/>
      <c r="E561" s="16"/>
      <c r="F561" s="18"/>
      <c r="G561" s="16"/>
      <c r="H561" s="19"/>
      <c r="I561" s="20"/>
      <c r="J561" s="20"/>
      <c r="K561" s="20"/>
      <c r="L561" s="16"/>
      <c r="N561" s="1"/>
      <c r="O561" s="18"/>
      <c r="P561" s="16"/>
      <c r="Q561" s="16"/>
      <c r="R561" s="16"/>
      <c r="S561" s="16"/>
    </row>
    <row r="562" spans="1:19" ht="13.2" hidden="1" x14ac:dyDescent="0.25">
      <c r="A562" s="9"/>
      <c r="C562" s="16"/>
      <c r="D562" s="16"/>
      <c r="E562" s="16"/>
      <c r="F562" s="18"/>
      <c r="G562" s="16"/>
      <c r="H562" s="19"/>
      <c r="I562" s="20"/>
      <c r="J562" s="20"/>
      <c r="K562" s="20"/>
      <c r="L562" s="16"/>
      <c r="N562" s="1"/>
      <c r="O562" s="18"/>
      <c r="P562" s="16"/>
      <c r="Q562" s="16"/>
      <c r="R562" s="16"/>
      <c r="S562" s="16"/>
    </row>
    <row r="563" spans="1:19" ht="13.2" hidden="1" x14ac:dyDescent="0.25">
      <c r="A563" s="9"/>
      <c r="C563" s="16"/>
      <c r="D563" s="16"/>
      <c r="E563" s="16"/>
      <c r="F563" s="18"/>
      <c r="G563" s="16"/>
      <c r="H563" s="19"/>
      <c r="I563" s="20"/>
      <c r="J563" s="20"/>
      <c r="K563" s="20"/>
      <c r="L563" s="16"/>
      <c r="N563" s="1"/>
      <c r="O563" s="18"/>
      <c r="P563" s="16"/>
      <c r="Q563" s="16"/>
      <c r="R563" s="16"/>
      <c r="S563" s="16"/>
    </row>
    <row r="564" spans="1:19" ht="13.2" hidden="1" x14ac:dyDescent="0.25">
      <c r="A564" s="9"/>
      <c r="C564" s="16"/>
      <c r="D564" s="16"/>
      <c r="E564" s="16"/>
      <c r="F564" s="18"/>
      <c r="G564" s="16"/>
      <c r="H564" s="19"/>
      <c r="I564" s="20"/>
      <c r="J564" s="20"/>
      <c r="K564" s="20"/>
      <c r="L564" s="16"/>
      <c r="N564" s="1"/>
      <c r="O564" s="18"/>
      <c r="P564" s="16"/>
      <c r="Q564" s="16"/>
      <c r="R564" s="16"/>
      <c r="S564" s="16"/>
    </row>
    <row r="565" spans="1:19" ht="13.2" hidden="1" x14ac:dyDescent="0.25">
      <c r="A565" s="9"/>
      <c r="C565" s="16"/>
      <c r="D565" s="16"/>
      <c r="E565" s="16"/>
      <c r="F565" s="18"/>
      <c r="G565" s="16"/>
      <c r="H565" s="19"/>
      <c r="I565" s="20"/>
      <c r="J565" s="20"/>
      <c r="K565" s="20"/>
      <c r="L565" s="16"/>
      <c r="N565" s="1"/>
      <c r="O565" s="18"/>
      <c r="P565" s="16"/>
      <c r="Q565" s="16"/>
      <c r="R565" s="16"/>
      <c r="S565" s="16"/>
    </row>
    <row r="566" spans="1:19" ht="13.2" hidden="1" x14ac:dyDescent="0.25">
      <c r="A566" s="9"/>
      <c r="C566" s="16"/>
      <c r="D566" s="16"/>
      <c r="E566" s="16"/>
      <c r="F566" s="18"/>
      <c r="G566" s="16"/>
      <c r="H566" s="19"/>
      <c r="I566" s="20"/>
      <c r="J566" s="20"/>
      <c r="K566" s="20"/>
      <c r="L566" s="16"/>
      <c r="N566" s="1"/>
      <c r="O566" s="18"/>
      <c r="P566" s="16"/>
      <c r="Q566" s="16"/>
      <c r="R566" s="16"/>
      <c r="S566" s="16"/>
    </row>
    <row r="567" spans="1:19" ht="13.2" hidden="1" x14ac:dyDescent="0.25">
      <c r="A567" s="9"/>
      <c r="C567" s="16"/>
      <c r="D567" s="16"/>
      <c r="E567" s="16"/>
      <c r="F567" s="18"/>
      <c r="G567" s="16"/>
      <c r="H567" s="19"/>
      <c r="I567" s="20"/>
      <c r="J567" s="20"/>
      <c r="K567" s="20"/>
      <c r="L567" s="16"/>
      <c r="N567" s="1"/>
      <c r="O567" s="18"/>
      <c r="P567" s="16"/>
      <c r="Q567" s="16"/>
      <c r="R567" s="16"/>
      <c r="S567" s="16"/>
    </row>
    <row r="568" spans="1:19" ht="13.2" hidden="1" x14ac:dyDescent="0.25">
      <c r="A568" s="9"/>
      <c r="C568" s="16"/>
      <c r="D568" s="16"/>
      <c r="E568" s="16"/>
      <c r="F568" s="18"/>
      <c r="G568" s="16"/>
      <c r="H568" s="19"/>
      <c r="I568" s="20"/>
      <c r="J568" s="20"/>
      <c r="K568" s="20"/>
      <c r="L568" s="16"/>
      <c r="N568" s="1"/>
      <c r="O568" s="18"/>
      <c r="P568" s="16"/>
      <c r="Q568" s="16"/>
      <c r="R568" s="16"/>
      <c r="S568" s="16"/>
    </row>
    <row r="569" spans="1:19" ht="13.2" hidden="1" x14ac:dyDescent="0.25">
      <c r="A569" s="9"/>
      <c r="C569" s="16"/>
      <c r="D569" s="16"/>
      <c r="E569" s="16"/>
      <c r="F569" s="18"/>
      <c r="G569" s="16"/>
      <c r="H569" s="19"/>
      <c r="I569" s="20"/>
      <c r="J569" s="20"/>
      <c r="K569" s="20"/>
      <c r="L569" s="16"/>
      <c r="N569" s="1"/>
      <c r="O569" s="18"/>
      <c r="P569" s="16"/>
      <c r="Q569" s="16"/>
      <c r="R569" s="16"/>
      <c r="S569" s="16"/>
    </row>
    <row r="570" spans="1:19" ht="13.2" hidden="1" x14ac:dyDescent="0.25">
      <c r="A570" s="9"/>
      <c r="C570" s="16"/>
      <c r="D570" s="16"/>
      <c r="E570" s="16"/>
      <c r="F570" s="18"/>
      <c r="G570" s="16"/>
      <c r="H570" s="19"/>
      <c r="I570" s="20"/>
      <c r="J570" s="20"/>
      <c r="K570" s="20"/>
      <c r="L570" s="16"/>
      <c r="N570" s="1"/>
      <c r="O570" s="18"/>
      <c r="P570" s="16"/>
      <c r="Q570" s="16"/>
      <c r="R570" s="16"/>
      <c r="S570" s="16"/>
    </row>
    <row r="571" spans="1:19" ht="13.2" hidden="1" x14ac:dyDescent="0.25">
      <c r="A571" s="9"/>
      <c r="C571" s="16"/>
      <c r="D571" s="16"/>
      <c r="E571" s="16"/>
      <c r="F571" s="18"/>
      <c r="G571" s="16"/>
      <c r="H571" s="19"/>
      <c r="I571" s="20"/>
      <c r="J571" s="20"/>
      <c r="K571" s="20"/>
      <c r="L571" s="16"/>
      <c r="N571" s="1"/>
      <c r="O571" s="18"/>
      <c r="P571" s="16"/>
      <c r="Q571" s="16"/>
      <c r="R571" s="16"/>
      <c r="S571" s="16"/>
    </row>
    <row r="572" spans="1:19" ht="13.2" hidden="1" x14ac:dyDescent="0.25">
      <c r="A572" s="9"/>
      <c r="C572" s="16"/>
      <c r="D572" s="16"/>
      <c r="E572" s="16"/>
      <c r="F572" s="18"/>
      <c r="G572" s="16"/>
      <c r="H572" s="19"/>
      <c r="I572" s="20"/>
      <c r="J572" s="20"/>
      <c r="K572" s="20"/>
      <c r="L572" s="16"/>
      <c r="N572" s="1"/>
      <c r="O572" s="18"/>
      <c r="P572" s="16"/>
      <c r="Q572" s="16"/>
      <c r="R572" s="16"/>
      <c r="S572" s="16"/>
    </row>
    <row r="573" spans="1:19" ht="13.2" hidden="1" x14ac:dyDescent="0.25">
      <c r="A573" s="9"/>
      <c r="C573" s="16"/>
      <c r="D573" s="16"/>
      <c r="E573" s="16"/>
      <c r="F573" s="18"/>
      <c r="G573" s="16"/>
      <c r="H573" s="19"/>
      <c r="I573" s="20"/>
      <c r="J573" s="20"/>
      <c r="K573" s="20"/>
      <c r="L573" s="16"/>
      <c r="N573" s="1"/>
      <c r="O573" s="18"/>
      <c r="P573" s="16"/>
      <c r="Q573" s="16"/>
      <c r="R573" s="16"/>
      <c r="S573" s="16"/>
    </row>
    <row r="574" spans="1:19" ht="13.2" hidden="1" x14ac:dyDescent="0.25">
      <c r="A574" s="9"/>
      <c r="C574" s="16"/>
      <c r="D574" s="16"/>
      <c r="E574" s="16"/>
      <c r="F574" s="18"/>
      <c r="G574" s="16"/>
      <c r="H574" s="19"/>
      <c r="I574" s="20"/>
      <c r="J574" s="20"/>
      <c r="K574" s="20"/>
      <c r="L574" s="16"/>
      <c r="N574" s="1"/>
      <c r="O574" s="18"/>
      <c r="P574" s="16"/>
      <c r="Q574" s="16"/>
      <c r="R574" s="16"/>
      <c r="S574" s="16"/>
    </row>
    <row r="575" spans="1:19" ht="13.2" hidden="1" x14ac:dyDescent="0.25">
      <c r="A575" s="9"/>
      <c r="C575" s="16"/>
      <c r="D575" s="16"/>
      <c r="E575" s="16"/>
      <c r="F575" s="18"/>
      <c r="G575" s="16"/>
      <c r="H575" s="19"/>
      <c r="I575" s="20"/>
      <c r="J575" s="20"/>
      <c r="K575" s="20"/>
      <c r="L575" s="16"/>
      <c r="N575" s="1"/>
      <c r="O575" s="18"/>
      <c r="P575" s="16"/>
      <c r="Q575" s="16"/>
      <c r="R575" s="16"/>
      <c r="S575" s="16"/>
    </row>
    <row r="576" spans="1:19" ht="13.2" hidden="1" x14ac:dyDescent="0.25">
      <c r="A576" s="9"/>
      <c r="C576" s="16"/>
      <c r="D576" s="16"/>
      <c r="E576" s="16"/>
      <c r="F576" s="18"/>
      <c r="G576" s="16"/>
      <c r="H576" s="19"/>
      <c r="I576" s="20"/>
      <c r="J576" s="20"/>
      <c r="K576" s="20"/>
      <c r="L576" s="16"/>
      <c r="N576" s="1"/>
      <c r="O576" s="18"/>
      <c r="P576" s="16"/>
      <c r="Q576" s="16"/>
      <c r="R576" s="16"/>
      <c r="S576" s="16"/>
    </row>
    <row r="577" spans="1:19" ht="13.2" hidden="1" x14ac:dyDescent="0.25">
      <c r="A577" s="9"/>
      <c r="C577" s="16"/>
      <c r="D577" s="16"/>
      <c r="E577" s="16"/>
      <c r="F577" s="18"/>
      <c r="G577" s="16"/>
      <c r="H577" s="19"/>
      <c r="I577" s="20"/>
      <c r="J577" s="20"/>
      <c r="K577" s="20"/>
      <c r="L577" s="16"/>
      <c r="N577" s="1"/>
      <c r="O577" s="18"/>
      <c r="P577" s="16"/>
      <c r="Q577" s="16"/>
      <c r="R577" s="16"/>
      <c r="S577" s="16"/>
    </row>
    <row r="578" spans="1:19" ht="13.2" hidden="1" x14ac:dyDescent="0.25">
      <c r="A578" s="9"/>
      <c r="C578" s="16"/>
      <c r="D578" s="16"/>
      <c r="E578" s="16"/>
      <c r="F578" s="18"/>
      <c r="G578" s="16"/>
      <c r="H578" s="19"/>
      <c r="I578" s="20"/>
      <c r="J578" s="20"/>
      <c r="K578" s="20"/>
      <c r="L578" s="16"/>
      <c r="N578" s="1"/>
      <c r="O578" s="18"/>
      <c r="P578" s="16"/>
      <c r="Q578" s="16"/>
      <c r="R578" s="16"/>
      <c r="S578" s="16"/>
    </row>
    <row r="579" spans="1:19" ht="13.2" hidden="1" x14ac:dyDescent="0.25">
      <c r="A579" s="9"/>
      <c r="C579" s="16"/>
      <c r="D579" s="16"/>
      <c r="E579" s="16"/>
      <c r="F579" s="18"/>
      <c r="G579" s="16"/>
      <c r="H579" s="19"/>
      <c r="I579" s="20"/>
      <c r="J579" s="20"/>
      <c r="K579" s="20"/>
      <c r="L579" s="16"/>
      <c r="N579" s="1"/>
      <c r="O579" s="18"/>
      <c r="P579" s="16"/>
      <c r="Q579" s="16"/>
      <c r="R579" s="16"/>
      <c r="S579" s="16"/>
    </row>
    <row r="580" spans="1:19" ht="13.2" hidden="1" x14ac:dyDescent="0.25">
      <c r="A580" s="9"/>
      <c r="C580" s="16"/>
      <c r="D580" s="16"/>
      <c r="E580" s="16"/>
      <c r="F580" s="18"/>
      <c r="G580" s="16"/>
      <c r="H580" s="19"/>
      <c r="I580" s="20"/>
      <c r="J580" s="20"/>
      <c r="K580" s="20"/>
      <c r="L580" s="16"/>
      <c r="N580" s="1"/>
      <c r="O580" s="18"/>
      <c r="P580" s="16"/>
      <c r="Q580" s="16"/>
      <c r="R580" s="16"/>
      <c r="S580" s="16"/>
    </row>
    <row r="581" spans="1:19" ht="13.2" hidden="1" x14ac:dyDescent="0.25">
      <c r="A581" s="9"/>
      <c r="C581" s="16"/>
      <c r="D581" s="16"/>
      <c r="E581" s="16"/>
      <c r="F581" s="18"/>
      <c r="G581" s="16"/>
      <c r="H581" s="19"/>
      <c r="I581" s="20"/>
      <c r="J581" s="20"/>
      <c r="K581" s="20"/>
      <c r="L581" s="16"/>
      <c r="N581" s="1"/>
      <c r="O581" s="18"/>
      <c r="P581" s="16"/>
      <c r="Q581" s="16"/>
      <c r="R581" s="16"/>
      <c r="S581" s="16"/>
    </row>
    <row r="582" spans="1:19" ht="13.2" hidden="1" x14ac:dyDescent="0.25">
      <c r="A582" s="9"/>
      <c r="C582" s="16"/>
      <c r="D582" s="16"/>
      <c r="E582" s="16"/>
      <c r="F582" s="18"/>
      <c r="G582" s="16"/>
      <c r="H582" s="19"/>
      <c r="I582" s="20"/>
      <c r="J582" s="20"/>
      <c r="K582" s="20"/>
      <c r="L582" s="16"/>
      <c r="N582" s="1"/>
      <c r="O582" s="18"/>
      <c r="P582" s="16"/>
      <c r="Q582" s="16"/>
      <c r="R582" s="16"/>
      <c r="S582" s="16"/>
    </row>
    <row r="583" spans="1:19" ht="13.2" hidden="1" x14ac:dyDescent="0.25">
      <c r="A583" s="9"/>
      <c r="C583" s="16"/>
      <c r="D583" s="16"/>
      <c r="E583" s="16"/>
      <c r="F583" s="18"/>
      <c r="G583" s="16"/>
      <c r="H583" s="19"/>
      <c r="I583" s="20"/>
      <c r="J583" s="20"/>
      <c r="K583" s="20"/>
      <c r="L583" s="16"/>
      <c r="N583" s="1"/>
      <c r="O583" s="18"/>
      <c r="P583" s="16"/>
      <c r="Q583" s="16"/>
      <c r="R583" s="16"/>
      <c r="S583" s="16"/>
    </row>
    <row r="584" spans="1:19" ht="13.2" hidden="1" x14ac:dyDescent="0.25">
      <c r="A584" s="9"/>
      <c r="C584" s="16"/>
      <c r="D584" s="16"/>
      <c r="E584" s="16"/>
      <c r="F584" s="18"/>
      <c r="G584" s="16"/>
      <c r="H584" s="19"/>
      <c r="I584" s="20"/>
      <c r="J584" s="20"/>
      <c r="K584" s="20"/>
      <c r="L584" s="16"/>
      <c r="N584" s="1"/>
      <c r="O584" s="18"/>
      <c r="P584" s="16"/>
      <c r="Q584" s="16"/>
      <c r="R584" s="16"/>
      <c r="S584" s="16"/>
    </row>
    <row r="585" spans="1:19" ht="13.2" hidden="1" x14ac:dyDescent="0.25">
      <c r="A585" s="9"/>
      <c r="C585" s="16"/>
      <c r="D585" s="16"/>
      <c r="E585" s="16"/>
      <c r="F585" s="18"/>
      <c r="G585" s="16"/>
      <c r="H585" s="19"/>
      <c r="I585" s="20"/>
      <c r="J585" s="20"/>
      <c r="K585" s="20"/>
      <c r="L585" s="16"/>
      <c r="N585" s="1"/>
      <c r="O585" s="18"/>
      <c r="P585" s="16"/>
      <c r="Q585" s="16"/>
      <c r="R585" s="16"/>
      <c r="S585" s="16"/>
    </row>
    <row r="586" spans="1:19" ht="13.2" hidden="1" x14ac:dyDescent="0.25">
      <c r="A586" s="9"/>
      <c r="C586" s="16"/>
      <c r="D586" s="16"/>
      <c r="E586" s="16"/>
      <c r="F586" s="18"/>
      <c r="G586" s="16"/>
      <c r="H586" s="19"/>
      <c r="I586" s="20"/>
      <c r="J586" s="20"/>
      <c r="K586" s="20"/>
      <c r="L586" s="16"/>
      <c r="N586" s="1"/>
      <c r="O586" s="18"/>
      <c r="P586" s="16"/>
      <c r="Q586" s="16"/>
      <c r="R586" s="16"/>
      <c r="S586" s="16"/>
    </row>
    <row r="587" spans="1:19" ht="13.2" hidden="1" x14ac:dyDescent="0.25">
      <c r="A587" s="9"/>
      <c r="C587" s="16"/>
      <c r="D587" s="16"/>
      <c r="E587" s="16"/>
      <c r="F587" s="18"/>
      <c r="G587" s="16"/>
      <c r="H587" s="19"/>
      <c r="I587" s="20"/>
      <c r="J587" s="20"/>
      <c r="K587" s="20"/>
      <c r="L587" s="16"/>
      <c r="N587" s="1"/>
      <c r="O587" s="18"/>
      <c r="P587" s="16"/>
      <c r="Q587" s="16"/>
      <c r="R587" s="16"/>
      <c r="S587" s="16"/>
    </row>
    <row r="588" spans="1:19" ht="13.2" hidden="1" x14ac:dyDescent="0.25">
      <c r="A588" s="9"/>
      <c r="C588" s="16"/>
      <c r="D588" s="16"/>
      <c r="E588" s="16"/>
      <c r="F588" s="18"/>
      <c r="G588" s="16"/>
      <c r="H588" s="19"/>
      <c r="I588" s="20"/>
      <c r="J588" s="20"/>
      <c r="K588" s="20"/>
      <c r="L588" s="16"/>
      <c r="N588" s="1"/>
      <c r="O588" s="18"/>
      <c r="P588" s="16"/>
      <c r="Q588" s="16"/>
      <c r="R588" s="16"/>
      <c r="S588" s="16"/>
    </row>
    <row r="589" spans="1:19" ht="13.2" hidden="1" x14ac:dyDescent="0.25">
      <c r="A589" s="9"/>
      <c r="C589" s="16"/>
      <c r="D589" s="16"/>
      <c r="E589" s="16"/>
      <c r="F589" s="18"/>
      <c r="G589" s="16"/>
      <c r="H589" s="19"/>
      <c r="I589" s="20"/>
      <c r="J589" s="20"/>
      <c r="K589" s="20"/>
      <c r="L589" s="16"/>
      <c r="N589" s="1"/>
      <c r="O589" s="18"/>
      <c r="P589" s="16"/>
      <c r="Q589" s="16"/>
      <c r="R589" s="16"/>
      <c r="S589" s="16"/>
    </row>
    <row r="590" spans="1:19" ht="13.2" hidden="1" x14ac:dyDescent="0.25">
      <c r="A590" s="9"/>
      <c r="C590" s="16"/>
      <c r="D590" s="16"/>
      <c r="E590" s="16"/>
      <c r="F590" s="18"/>
      <c r="G590" s="16"/>
      <c r="H590" s="19"/>
      <c r="I590" s="20"/>
      <c r="J590" s="20"/>
      <c r="K590" s="20"/>
      <c r="L590" s="16"/>
      <c r="N590" s="1"/>
      <c r="O590" s="18"/>
      <c r="P590" s="16"/>
      <c r="Q590" s="16"/>
      <c r="R590" s="16"/>
      <c r="S590" s="16"/>
    </row>
    <row r="591" spans="1:19" ht="13.2" hidden="1" x14ac:dyDescent="0.25">
      <c r="A591" s="9"/>
      <c r="C591" s="16"/>
      <c r="D591" s="16"/>
      <c r="E591" s="16"/>
      <c r="F591" s="18"/>
      <c r="G591" s="16"/>
      <c r="H591" s="19"/>
      <c r="I591" s="20"/>
      <c r="J591" s="20"/>
      <c r="K591" s="20"/>
      <c r="L591" s="16"/>
      <c r="N591" s="1"/>
      <c r="O591" s="18"/>
      <c r="P591" s="16"/>
      <c r="Q591" s="16"/>
      <c r="R591" s="16"/>
      <c r="S591" s="16"/>
    </row>
    <row r="592" spans="1:19" ht="13.2" hidden="1" x14ac:dyDescent="0.25">
      <c r="A592" s="9"/>
      <c r="C592" s="16"/>
      <c r="D592" s="16"/>
      <c r="E592" s="16"/>
      <c r="F592" s="18"/>
      <c r="G592" s="16"/>
      <c r="H592" s="19"/>
      <c r="I592" s="20"/>
      <c r="J592" s="20"/>
      <c r="K592" s="20"/>
      <c r="L592" s="16"/>
      <c r="N592" s="1"/>
      <c r="O592" s="18"/>
      <c r="P592" s="16"/>
      <c r="Q592" s="16"/>
      <c r="R592" s="16"/>
      <c r="S592" s="16"/>
    </row>
    <row r="593" spans="1:19" ht="13.2" hidden="1" x14ac:dyDescent="0.25">
      <c r="A593" s="9"/>
      <c r="C593" s="16"/>
      <c r="D593" s="16"/>
      <c r="E593" s="16"/>
      <c r="F593" s="18"/>
      <c r="G593" s="16"/>
      <c r="H593" s="19"/>
      <c r="I593" s="20"/>
      <c r="J593" s="20"/>
      <c r="K593" s="20"/>
      <c r="L593" s="16"/>
      <c r="N593" s="1"/>
      <c r="O593" s="18"/>
      <c r="P593" s="16"/>
      <c r="Q593" s="16"/>
      <c r="R593" s="16"/>
      <c r="S593" s="16"/>
    </row>
    <row r="594" spans="1:19" ht="13.2" hidden="1" x14ac:dyDescent="0.25">
      <c r="A594" s="9"/>
      <c r="C594" s="16"/>
      <c r="D594" s="16"/>
      <c r="E594" s="16"/>
      <c r="F594" s="18"/>
      <c r="G594" s="16"/>
      <c r="H594" s="19"/>
      <c r="I594" s="20"/>
      <c r="J594" s="20"/>
      <c r="K594" s="20"/>
      <c r="L594" s="16"/>
      <c r="N594" s="1"/>
      <c r="O594" s="18"/>
      <c r="P594" s="16"/>
      <c r="Q594" s="16"/>
      <c r="R594" s="16"/>
      <c r="S594" s="16"/>
    </row>
    <row r="595" spans="1:19" ht="13.2" hidden="1" x14ac:dyDescent="0.25">
      <c r="A595" s="9"/>
      <c r="C595" s="16"/>
      <c r="D595" s="16"/>
      <c r="E595" s="16"/>
      <c r="F595" s="18"/>
      <c r="G595" s="16"/>
      <c r="H595" s="19"/>
      <c r="I595" s="20"/>
      <c r="J595" s="20"/>
      <c r="K595" s="20"/>
      <c r="L595" s="16"/>
      <c r="N595" s="1"/>
      <c r="O595" s="18"/>
      <c r="P595" s="16"/>
      <c r="Q595" s="16"/>
      <c r="R595" s="16"/>
      <c r="S595" s="16"/>
    </row>
    <row r="596" spans="1:19" ht="13.2" hidden="1" x14ac:dyDescent="0.25">
      <c r="A596" s="9"/>
      <c r="C596" s="16"/>
      <c r="D596" s="16"/>
      <c r="E596" s="16"/>
      <c r="F596" s="18"/>
      <c r="G596" s="16"/>
      <c r="H596" s="19"/>
      <c r="I596" s="20"/>
      <c r="J596" s="20"/>
      <c r="K596" s="20"/>
      <c r="L596" s="16"/>
      <c r="N596" s="1"/>
      <c r="O596" s="18"/>
      <c r="P596" s="16"/>
      <c r="Q596" s="16"/>
      <c r="R596" s="16"/>
      <c r="S596" s="16"/>
    </row>
    <row r="597" spans="1:19" ht="13.2" hidden="1" x14ac:dyDescent="0.25">
      <c r="A597" s="9"/>
      <c r="C597" s="16"/>
      <c r="D597" s="16"/>
      <c r="E597" s="16"/>
      <c r="F597" s="18"/>
      <c r="G597" s="16"/>
      <c r="H597" s="19"/>
      <c r="I597" s="20"/>
      <c r="J597" s="20"/>
      <c r="K597" s="20"/>
      <c r="L597" s="16"/>
      <c r="N597" s="1"/>
      <c r="O597" s="18"/>
      <c r="P597" s="16"/>
      <c r="Q597" s="16"/>
      <c r="R597" s="16"/>
      <c r="S597" s="16"/>
    </row>
    <row r="598" spans="1:19" ht="13.2" hidden="1" x14ac:dyDescent="0.25">
      <c r="A598" s="9"/>
      <c r="C598" s="16"/>
      <c r="D598" s="16"/>
      <c r="E598" s="16"/>
      <c r="F598" s="18"/>
      <c r="G598" s="16"/>
      <c r="H598" s="19"/>
      <c r="I598" s="20"/>
      <c r="J598" s="20"/>
      <c r="K598" s="20"/>
      <c r="L598" s="16"/>
      <c r="N598" s="1"/>
      <c r="O598" s="18"/>
      <c r="P598" s="16"/>
      <c r="Q598" s="16"/>
      <c r="R598" s="16"/>
      <c r="S598" s="16"/>
    </row>
    <row r="599" spans="1:19" ht="13.2" hidden="1" x14ac:dyDescent="0.25">
      <c r="A599" s="9"/>
      <c r="C599" s="16"/>
      <c r="D599" s="16"/>
      <c r="E599" s="16"/>
      <c r="F599" s="18"/>
      <c r="G599" s="16"/>
      <c r="H599" s="19"/>
      <c r="I599" s="20"/>
      <c r="J599" s="20"/>
      <c r="K599" s="20"/>
      <c r="L599" s="16"/>
      <c r="N599" s="1"/>
      <c r="O599" s="18"/>
      <c r="P599" s="16"/>
      <c r="Q599" s="16"/>
      <c r="R599" s="16"/>
      <c r="S599" s="16"/>
    </row>
    <row r="600" spans="1:19" ht="13.2" hidden="1" x14ac:dyDescent="0.25">
      <c r="A600" s="9"/>
      <c r="C600" s="16"/>
      <c r="D600" s="16"/>
      <c r="E600" s="16"/>
      <c r="F600" s="18"/>
      <c r="G600" s="16"/>
      <c r="H600" s="19"/>
      <c r="I600" s="20"/>
      <c r="J600" s="20"/>
      <c r="K600" s="20"/>
      <c r="L600" s="16"/>
      <c r="N600" s="1"/>
      <c r="O600" s="18"/>
      <c r="P600" s="16"/>
      <c r="Q600" s="16"/>
      <c r="R600" s="16"/>
      <c r="S600" s="16"/>
    </row>
    <row r="601" spans="1:19" ht="13.2" hidden="1" x14ac:dyDescent="0.25">
      <c r="A601" s="9"/>
      <c r="C601" s="16"/>
      <c r="D601" s="16"/>
      <c r="E601" s="16"/>
      <c r="F601" s="18"/>
      <c r="G601" s="16"/>
      <c r="H601" s="19"/>
      <c r="I601" s="20"/>
      <c r="J601" s="20"/>
      <c r="K601" s="20"/>
      <c r="L601" s="16"/>
      <c r="N601" s="1"/>
      <c r="O601" s="18"/>
      <c r="P601" s="16"/>
      <c r="Q601" s="16"/>
      <c r="R601" s="16"/>
      <c r="S601" s="16"/>
    </row>
    <row r="602" spans="1:19" ht="13.2" hidden="1" x14ac:dyDescent="0.25">
      <c r="A602" s="9"/>
      <c r="C602" s="16"/>
      <c r="D602" s="16"/>
      <c r="E602" s="16"/>
      <c r="F602" s="18"/>
      <c r="G602" s="16"/>
      <c r="H602" s="19"/>
      <c r="I602" s="20"/>
      <c r="J602" s="20"/>
      <c r="K602" s="20"/>
      <c r="L602" s="16"/>
      <c r="N602" s="1"/>
      <c r="O602" s="18"/>
      <c r="P602" s="16"/>
      <c r="Q602" s="16"/>
      <c r="R602" s="16"/>
      <c r="S602" s="16"/>
    </row>
    <row r="603" spans="1:19" ht="13.2" hidden="1" x14ac:dyDescent="0.25">
      <c r="A603" s="9"/>
      <c r="C603" s="16"/>
      <c r="D603" s="16"/>
      <c r="E603" s="16"/>
      <c r="F603" s="18"/>
      <c r="G603" s="16"/>
      <c r="H603" s="19"/>
      <c r="I603" s="20"/>
      <c r="J603" s="20"/>
      <c r="K603" s="20"/>
      <c r="L603" s="16"/>
      <c r="N603" s="1"/>
      <c r="O603" s="18"/>
      <c r="P603" s="16"/>
      <c r="Q603" s="16"/>
      <c r="R603" s="16"/>
      <c r="S603" s="16"/>
    </row>
    <row r="604" spans="1:19" ht="13.2" hidden="1" x14ac:dyDescent="0.25">
      <c r="A604" s="9"/>
      <c r="C604" s="16"/>
      <c r="D604" s="16"/>
      <c r="E604" s="16"/>
      <c r="F604" s="18"/>
      <c r="G604" s="16"/>
      <c r="H604" s="19"/>
      <c r="I604" s="20"/>
      <c r="J604" s="20"/>
      <c r="K604" s="20"/>
      <c r="L604" s="16"/>
      <c r="N604" s="1"/>
      <c r="O604" s="18"/>
      <c r="P604" s="16"/>
      <c r="Q604" s="16"/>
      <c r="R604" s="16"/>
      <c r="S604" s="16"/>
    </row>
    <row r="605" spans="1:19" ht="13.2" hidden="1" x14ac:dyDescent="0.25">
      <c r="A605" s="9"/>
      <c r="C605" s="16"/>
      <c r="D605" s="16"/>
      <c r="E605" s="16"/>
      <c r="F605" s="18"/>
      <c r="G605" s="16"/>
      <c r="H605" s="19"/>
      <c r="I605" s="20"/>
      <c r="J605" s="20"/>
      <c r="K605" s="20"/>
      <c r="L605" s="16"/>
      <c r="N605" s="1"/>
      <c r="O605" s="18"/>
      <c r="P605" s="16"/>
      <c r="Q605" s="16"/>
      <c r="R605" s="16"/>
      <c r="S605" s="16"/>
    </row>
    <row r="606" spans="1:19" ht="13.2" hidden="1" x14ac:dyDescent="0.25">
      <c r="A606" s="9"/>
      <c r="C606" s="16"/>
      <c r="D606" s="16"/>
      <c r="E606" s="16"/>
      <c r="F606" s="18"/>
      <c r="G606" s="16"/>
      <c r="H606" s="19"/>
      <c r="I606" s="20"/>
      <c r="J606" s="20"/>
      <c r="K606" s="20"/>
      <c r="L606" s="16"/>
      <c r="N606" s="1"/>
      <c r="O606" s="18"/>
      <c r="P606" s="16"/>
      <c r="Q606" s="16"/>
      <c r="R606" s="16"/>
      <c r="S606" s="16"/>
    </row>
    <row r="607" spans="1:19" ht="13.2" hidden="1" x14ac:dyDescent="0.25">
      <c r="A607" s="9"/>
      <c r="C607" s="16"/>
      <c r="D607" s="16"/>
      <c r="E607" s="16"/>
      <c r="F607" s="18"/>
      <c r="G607" s="16"/>
      <c r="H607" s="19"/>
      <c r="I607" s="20"/>
      <c r="J607" s="20"/>
      <c r="K607" s="20"/>
      <c r="L607" s="16"/>
      <c r="N607" s="1"/>
      <c r="O607" s="18"/>
      <c r="P607" s="16"/>
      <c r="Q607" s="16"/>
      <c r="R607" s="16"/>
      <c r="S607" s="16"/>
    </row>
    <row r="608" spans="1:19" ht="13.2" hidden="1" x14ac:dyDescent="0.25">
      <c r="A608" s="9"/>
      <c r="C608" s="16"/>
      <c r="D608" s="16"/>
      <c r="E608" s="16"/>
      <c r="F608" s="18"/>
      <c r="G608" s="16"/>
      <c r="H608" s="19"/>
      <c r="I608" s="20"/>
      <c r="J608" s="20"/>
      <c r="K608" s="20"/>
      <c r="L608" s="16"/>
      <c r="N608" s="1"/>
      <c r="O608" s="18"/>
      <c r="P608" s="16"/>
      <c r="Q608" s="16"/>
      <c r="R608" s="16"/>
      <c r="S608" s="16"/>
    </row>
    <row r="609" spans="1:19" ht="13.2" hidden="1" x14ac:dyDescent="0.25">
      <c r="A609" s="9"/>
      <c r="C609" s="16"/>
      <c r="D609" s="16"/>
      <c r="E609" s="16"/>
      <c r="F609" s="18"/>
      <c r="G609" s="16"/>
      <c r="H609" s="19"/>
      <c r="I609" s="20"/>
      <c r="J609" s="20"/>
      <c r="K609" s="20"/>
      <c r="L609" s="16"/>
      <c r="N609" s="1"/>
      <c r="O609" s="18"/>
      <c r="P609" s="16"/>
      <c r="Q609" s="16"/>
      <c r="R609" s="16"/>
      <c r="S609" s="16"/>
    </row>
    <row r="610" spans="1:19" ht="13.2" hidden="1" x14ac:dyDescent="0.25">
      <c r="A610" s="9"/>
      <c r="C610" s="16"/>
      <c r="D610" s="16"/>
      <c r="E610" s="16"/>
      <c r="F610" s="18"/>
      <c r="G610" s="16"/>
      <c r="H610" s="19"/>
      <c r="I610" s="20"/>
      <c r="J610" s="20"/>
      <c r="K610" s="20"/>
      <c r="L610" s="16"/>
      <c r="N610" s="1"/>
      <c r="O610" s="18"/>
      <c r="P610" s="16"/>
      <c r="Q610" s="16"/>
      <c r="R610" s="16"/>
      <c r="S610" s="16"/>
    </row>
    <row r="611" spans="1:19" ht="13.2" hidden="1" x14ac:dyDescent="0.25">
      <c r="A611" s="9"/>
      <c r="C611" s="16"/>
      <c r="D611" s="16"/>
      <c r="E611" s="16"/>
      <c r="F611" s="18"/>
      <c r="G611" s="16"/>
      <c r="H611" s="19"/>
      <c r="I611" s="20"/>
      <c r="J611" s="20"/>
      <c r="K611" s="20"/>
      <c r="L611" s="16"/>
      <c r="N611" s="1"/>
      <c r="O611" s="18"/>
      <c r="P611" s="16"/>
      <c r="Q611" s="16"/>
      <c r="R611" s="16"/>
      <c r="S611" s="16"/>
    </row>
    <row r="612" spans="1:19" ht="13.2" hidden="1" x14ac:dyDescent="0.25">
      <c r="A612" s="9"/>
      <c r="C612" s="16"/>
      <c r="D612" s="16"/>
      <c r="E612" s="16"/>
      <c r="F612" s="18"/>
      <c r="G612" s="16"/>
      <c r="H612" s="19"/>
      <c r="I612" s="20"/>
      <c r="J612" s="20"/>
      <c r="K612" s="20"/>
      <c r="L612" s="16"/>
      <c r="N612" s="1"/>
      <c r="O612" s="18"/>
      <c r="P612" s="16"/>
      <c r="Q612" s="16"/>
      <c r="R612" s="16"/>
      <c r="S612" s="16"/>
    </row>
    <row r="613" spans="1:19" ht="13.2" hidden="1" x14ac:dyDescent="0.25">
      <c r="A613" s="9"/>
      <c r="C613" s="16"/>
      <c r="D613" s="16"/>
      <c r="E613" s="16"/>
      <c r="F613" s="18"/>
      <c r="G613" s="16"/>
      <c r="H613" s="19"/>
      <c r="I613" s="20"/>
      <c r="J613" s="20"/>
      <c r="K613" s="20"/>
      <c r="L613" s="16"/>
      <c r="N613" s="1"/>
      <c r="O613" s="18"/>
      <c r="P613" s="16"/>
      <c r="Q613" s="16"/>
      <c r="R613" s="16"/>
      <c r="S613" s="16"/>
    </row>
    <row r="614" spans="1:19" ht="13.2" hidden="1" x14ac:dyDescent="0.25">
      <c r="A614" s="9"/>
      <c r="C614" s="16"/>
      <c r="D614" s="16"/>
      <c r="E614" s="16"/>
      <c r="F614" s="18"/>
      <c r="G614" s="16"/>
      <c r="H614" s="19"/>
      <c r="I614" s="20"/>
      <c r="J614" s="20"/>
      <c r="K614" s="20"/>
      <c r="L614" s="16"/>
      <c r="N614" s="1"/>
      <c r="O614" s="18"/>
      <c r="P614" s="16"/>
      <c r="Q614" s="16"/>
      <c r="R614" s="16"/>
      <c r="S614" s="16"/>
    </row>
    <row r="615" spans="1:19" ht="13.2" hidden="1" x14ac:dyDescent="0.25">
      <c r="A615" s="9"/>
      <c r="C615" s="16"/>
      <c r="D615" s="16"/>
      <c r="E615" s="16"/>
      <c r="F615" s="18"/>
      <c r="G615" s="16"/>
      <c r="H615" s="19"/>
      <c r="I615" s="20"/>
      <c r="J615" s="20"/>
      <c r="K615" s="20"/>
      <c r="L615" s="16"/>
      <c r="N615" s="1"/>
      <c r="O615" s="18"/>
      <c r="P615" s="16"/>
      <c r="Q615" s="16"/>
      <c r="R615" s="16"/>
      <c r="S615" s="16"/>
    </row>
    <row r="616" spans="1:19" ht="13.2" hidden="1" x14ac:dyDescent="0.25">
      <c r="A616" s="9"/>
      <c r="C616" s="16"/>
      <c r="D616" s="16"/>
      <c r="E616" s="16"/>
      <c r="F616" s="18"/>
      <c r="G616" s="16"/>
      <c r="H616" s="19"/>
      <c r="I616" s="20"/>
      <c r="J616" s="20"/>
      <c r="K616" s="20"/>
      <c r="L616" s="16"/>
      <c r="N616" s="1"/>
      <c r="O616" s="18"/>
      <c r="P616" s="16"/>
      <c r="Q616" s="16"/>
      <c r="R616" s="16"/>
      <c r="S616" s="16"/>
    </row>
    <row r="617" spans="1:19" ht="13.2" hidden="1" x14ac:dyDescent="0.25">
      <c r="A617" s="9"/>
      <c r="C617" s="16"/>
      <c r="D617" s="16"/>
      <c r="E617" s="16"/>
      <c r="F617" s="18"/>
      <c r="G617" s="16"/>
      <c r="H617" s="19"/>
      <c r="I617" s="20"/>
      <c r="J617" s="20"/>
      <c r="K617" s="20"/>
      <c r="L617" s="16"/>
      <c r="N617" s="1"/>
      <c r="O617" s="18"/>
      <c r="P617" s="16"/>
      <c r="Q617" s="16"/>
      <c r="R617" s="16"/>
      <c r="S617" s="16"/>
    </row>
    <row r="618" spans="1:19" ht="13.2" hidden="1" x14ac:dyDescent="0.25">
      <c r="A618" s="9"/>
      <c r="C618" s="16"/>
      <c r="D618" s="16"/>
      <c r="E618" s="16"/>
      <c r="F618" s="18"/>
      <c r="G618" s="16"/>
      <c r="H618" s="19"/>
      <c r="I618" s="20"/>
      <c r="J618" s="20"/>
      <c r="K618" s="20"/>
      <c r="L618" s="16"/>
      <c r="N618" s="1"/>
      <c r="O618" s="18"/>
      <c r="P618" s="16"/>
      <c r="Q618" s="16"/>
      <c r="R618" s="16"/>
      <c r="S618" s="16"/>
    </row>
    <row r="619" spans="1:19" ht="13.2" hidden="1" x14ac:dyDescent="0.25">
      <c r="A619" s="9"/>
      <c r="C619" s="16"/>
      <c r="D619" s="16"/>
      <c r="E619" s="16"/>
      <c r="F619" s="18"/>
      <c r="G619" s="16"/>
      <c r="H619" s="19"/>
      <c r="I619" s="20"/>
      <c r="J619" s="20"/>
      <c r="K619" s="20"/>
      <c r="L619" s="16"/>
      <c r="N619" s="1"/>
      <c r="O619" s="18"/>
      <c r="P619" s="16"/>
      <c r="Q619" s="16"/>
      <c r="R619" s="16"/>
      <c r="S619" s="16"/>
    </row>
    <row r="620" spans="1:19" ht="13.2" hidden="1" x14ac:dyDescent="0.25">
      <c r="A620" s="9"/>
      <c r="C620" s="16"/>
      <c r="D620" s="16"/>
      <c r="E620" s="16"/>
      <c r="F620" s="18"/>
      <c r="G620" s="16"/>
      <c r="H620" s="19"/>
      <c r="I620" s="20"/>
      <c r="J620" s="20"/>
      <c r="K620" s="20"/>
      <c r="L620" s="16"/>
      <c r="N620" s="1"/>
      <c r="O620" s="18"/>
      <c r="P620" s="16"/>
      <c r="Q620" s="16"/>
      <c r="R620" s="16"/>
      <c r="S620" s="16"/>
    </row>
    <row r="621" spans="1:19" ht="13.2" hidden="1" x14ac:dyDescent="0.25">
      <c r="A621" s="9"/>
      <c r="C621" s="16"/>
      <c r="D621" s="16"/>
      <c r="E621" s="16"/>
      <c r="F621" s="18"/>
      <c r="G621" s="16"/>
      <c r="H621" s="19"/>
      <c r="I621" s="20"/>
      <c r="J621" s="20"/>
      <c r="K621" s="20"/>
      <c r="L621" s="16"/>
      <c r="N621" s="1"/>
      <c r="O621" s="18"/>
      <c r="P621" s="16"/>
      <c r="Q621" s="16"/>
      <c r="R621" s="16"/>
      <c r="S621" s="16"/>
    </row>
    <row r="622" spans="1:19" ht="13.2" hidden="1" x14ac:dyDescent="0.25">
      <c r="A622" s="9"/>
      <c r="C622" s="16"/>
      <c r="D622" s="16"/>
      <c r="E622" s="16"/>
      <c r="F622" s="18"/>
      <c r="G622" s="16"/>
      <c r="H622" s="19"/>
      <c r="I622" s="20"/>
      <c r="J622" s="20"/>
      <c r="K622" s="20"/>
      <c r="L622" s="16"/>
      <c r="N622" s="1"/>
      <c r="O622" s="18"/>
      <c r="P622" s="16"/>
      <c r="Q622" s="16"/>
      <c r="R622" s="16"/>
      <c r="S622" s="16"/>
    </row>
    <row r="623" spans="1:19" ht="13.2" hidden="1" x14ac:dyDescent="0.25">
      <c r="A623" s="9"/>
      <c r="C623" s="16"/>
      <c r="D623" s="16"/>
      <c r="E623" s="16"/>
      <c r="F623" s="18"/>
      <c r="G623" s="16"/>
      <c r="H623" s="19"/>
      <c r="I623" s="20"/>
      <c r="J623" s="20"/>
      <c r="K623" s="20"/>
      <c r="L623" s="16"/>
      <c r="N623" s="1"/>
      <c r="O623" s="18"/>
      <c r="P623" s="16"/>
      <c r="Q623" s="16"/>
      <c r="R623" s="16"/>
      <c r="S623" s="16"/>
    </row>
    <row r="624" spans="1:19" ht="13.2" hidden="1" x14ac:dyDescent="0.25">
      <c r="A624" s="9"/>
      <c r="C624" s="16"/>
      <c r="D624" s="16"/>
      <c r="E624" s="16"/>
      <c r="F624" s="18"/>
      <c r="G624" s="16"/>
      <c r="H624" s="19"/>
      <c r="I624" s="20"/>
      <c r="J624" s="20"/>
      <c r="K624" s="20"/>
      <c r="L624" s="16"/>
      <c r="N624" s="1"/>
      <c r="O624" s="18"/>
      <c r="P624" s="16"/>
      <c r="Q624" s="16"/>
      <c r="R624" s="16"/>
      <c r="S624" s="16"/>
    </row>
    <row r="625" spans="1:19" ht="13.2" hidden="1" x14ac:dyDescent="0.25">
      <c r="A625" s="9"/>
      <c r="C625" s="16"/>
      <c r="D625" s="16"/>
      <c r="E625" s="16"/>
      <c r="F625" s="18"/>
      <c r="G625" s="16"/>
      <c r="H625" s="19"/>
      <c r="I625" s="20"/>
      <c r="J625" s="20"/>
      <c r="K625" s="20"/>
      <c r="L625" s="16"/>
      <c r="N625" s="1"/>
      <c r="O625" s="18"/>
      <c r="P625" s="16"/>
      <c r="Q625" s="16"/>
      <c r="R625" s="16"/>
      <c r="S625" s="16"/>
    </row>
    <row r="626" spans="1:19" ht="13.2" hidden="1" x14ac:dyDescent="0.25">
      <c r="A626" s="9"/>
      <c r="C626" s="16"/>
      <c r="D626" s="16"/>
      <c r="E626" s="16"/>
      <c r="F626" s="18"/>
      <c r="G626" s="16"/>
      <c r="H626" s="19"/>
      <c r="I626" s="20"/>
      <c r="J626" s="20"/>
      <c r="K626" s="20"/>
      <c r="L626" s="16"/>
      <c r="N626" s="1"/>
      <c r="O626" s="18"/>
      <c r="P626" s="16"/>
      <c r="Q626" s="16"/>
      <c r="R626" s="16"/>
      <c r="S626" s="16"/>
    </row>
    <row r="627" spans="1:19" ht="13.2" hidden="1" x14ac:dyDescent="0.25">
      <c r="A627" s="9"/>
      <c r="C627" s="16"/>
      <c r="D627" s="16"/>
      <c r="E627" s="16"/>
      <c r="F627" s="18"/>
      <c r="G627" s="16"/>
      <c r="H627" s="19"/>
      <c r="I627" s="20"/>
      <c r="J627" s="20"/>
      <c r="K627" s="20"/>
      <c r="L627" s="16"/>
      <c r="N627" s="1"/>
      <c r="O627" s="18"/>
      <c r="P627" s="16"/>
      <c r="Q627" s="16"/>
      <c r="R627" s="16"/>
      <c r="S627" s="16"/>
    </row>
    <row r="628" spans="1:19" ht="13.2" hidden="1" x14ac:dyDescent="0.25">
      <c r="A628" s="9"/>
      <c r="C628" s="16"/>
      <c r="D628" s="16"/>
      <c r="E628" s="16"/>
      <c r="F628" s="18"/>
      <c r="G628" s="16"/>
      <c r="H628" s="19"/>
      <c r="I628" s="20"/>
      <c r="J628" s="20"/>
      <c r="K628" s="20"/>
      <c r="L628" s="16"/>
      <c r="N628" s="1"/>
      <c r="O628" s="18"/>
      <c r="P628" s="16"/>
      <c r="Q628" s="16"/>
      <c r="R628" s="16"/>
      <c r="S628" s="16"/>
    </row>
    <row r="629" spans="1:19" ht="13.2" hidden="1" x14ac:dyDescent="0.25">
      <c r="A629" s="9"/>
      <c r="C629" s="16"/>
      <c r="D629" s="16"/>
      <c r="E629" s="16"/>
      <c r="F629" s="18"/>
      <c r="G629" s="16"/>
      <c r="H629" s="19"/>
      <c r="I629" s="20"/>
      <c r="J629" s="20"/>
      <c r="K629" s="20"/>
      <c r="L629" s="16"/>
      <c r="N629" s="1"/>
      <c r="O629" s="18"/>
      <c r="P629" s="16"/>
      <c r="Q629" s="16"/>
      <c r="R629" s="16"/>
      <c r="S629" s="16"/>
    </row>
    <row r="630" spans="1:19" ht="13.2" hidden="1" x14ac:dyDescent="0.25">
      <c r="A630" s="9"/>
      <c r="C630" s="16"/>
      <c r="D630" s="16"/>
      <c r="E630" s="16"/>
      <c r="F630" s="18"/>
      <c r="G630" s="16"/>
      <c r="H630" s="19"/>
      <c r="I630" s="20"/>
      <c r="J630" s="20"/>
      <c r="K630" s="20"/>
      <c r="L630" s="16"/>
      <c r="N630" s="1"/>
      <c r="O630" s="18"/>
      <c r="P630" s="16"/>
      <c r="Q630" s="16"/>
      <c r="R630" s="16"/>
      <c r="S630" s="16"/>
    </row>
    <row r="631" spans="1:19" ht="13.2" hidden="1" x14ac:dyDescent="0.25">
      <c r="A631" s="9"/>
      <c r="C631" s="16"/>
      <c r="D631" s="16"/>
      <c r="E631" s="16"/>
      <c r="F631" s="18"/>
      <c r="G631" s="16"/>
      <c r="H631" s="19"/>
      <c r="I631" s="20"/>
      <c r="J631" s="20"/>
      <c r="K631" s="20"/>
      <c r="L631" s="16"/>
      <c r="N631" s="1"/>
      <c r="O631" s="18"/>
      <c r="P631" s="16"/>
      <c r="Q631" s="16"/>
      <c r="R631" s="16"/>
      <c r="S631" s="16"/>
    </row>
    <row r="632" spans="1:19" ht="13.2" hidden="1" x14ac:dyDescent="0.25">
      <c r="A632" s="9"/>
      <c r="C632" s="16"/>
      <c r="D632" s="16"/>
      <c r="E632" s="16"/>
      <c r="F632" s="18"/>
      <c r="G632" s="16"/>
      <c r="H632" s="19"/>
      <c r="I632" s="20"/>
      <c r="J632" s="20"/>
      <c r="K632" s="20"/>
      <c r="L632" s="16"/>
      <c r="N632" s="1"/>
      <c r="O632" s="18"/>
      <c r="P632" s="16"/>
      <c r="Q632" s="16"/>
      <c r="R632" s="16"/>
      <c r="S632" s="16"/>
    </row>
    <row r="633" spans="1:19" ht="13.2" hidden="1" x14ac:dyDescent="0.25">
      <c r="A633" s="9"/>
      <c r="C633" s="16"/>
      <c r="D633" s="16"/>
      <c r="E633" s="16"/>
      <c r="F633" s="18"/>
      <c r="G633" s="16"/>
      <c r="H633" s="19"/>
      <c r="I633" s="20"/>
      <c r="J633" s="20"/>
      <c r="K633" s="20"/>
      <c r="L633" s="16"/>
      <c r="N633" s="1"/>
      <c r="O633" s="18"/>
      <c r="P633" s="16"/>
      <c r="Q633" s="16"/>
      <c r="R633" s="16"/>
      <c r="S633" s="16"/>
    </row>
    <row r="634" spans="1:19" ht="13.2" hidden="1" x14ac:dyDescent="0.25">
      <c r="A634" s="9"/>
      <c r="C634" s="16"/>
      <c r="D634" s="16"/>
      <c r="E634" s="16"/>
      <c r="F634" s="18"/>
      <c r="G634" s="16"/>
      <c r="H634" s="19"/>
      <c r="I634" s="20"/>
      <c r="J634" s="20"/>
      <c r="K634" s="20"/>
      <c r="L634" s="16"/>
      <c r="N634" s="1"/>
      <c r="O634" s="18"/>
      <c r="P634" s="16"/>
      <c r="Q634" s="16"/>
      <c r="R634" s="16"/>
      <c r="S634" s="16"/>
    </row>
    <row r="635" spans="1:19" ht="13.2" hidden="1" x14ac:dyDescent="0.25">
      <c r="A635" s="9"/>
      <c r="C635" s="16"/>
      <c r="D635" s="16"/>
      <c r="E635" s="16"/>
      <c r="F635" s="18"/>
      <c r="G635" s="16"/>
      <c r="H635" s="19"/>
      <c r="I635" s="20"/>
      <c r="J635" s="20"/>
      <c r="K635" s="20"/>
      <c r="L635" s="16"/>
      <c r="N635" s="1"/>
      <c r="O635" s="18"/>
      <c r="P635" s="16"/>
      <c r="Q635" s="16"/>
      <c r="R635" s="16"/>
      <c r="S635" s="16"/>
    </row>
    <row r="636" spans="1:19" ht="13.2" hidden="1" x14ac:dyDescent="0.25">
      <c r="A636" s="9"/>
      <c r="C636" s="16"/>
      <c r="D636" s="16"/>
      <c r="E636" s="16"/>
      <c r="F636" s="18"/>
      <c r="G636" s="16"/>
      <c r="H636" s="19"/>
      <c r="I636" s="20"/>
      <c r="J636" s="20"/>
      <c r="K636" s="20"/>
      <c r="L636" s="16"/>
      <c r="N636" s="1"/>
      <c r="O636" s="18"/>
      <c r="P636" s="16"/>
      <c r="Q636" s="16"/>
      <c r="R636" s="16"/>
      <c r="S636" s="16"/>
    </row>
    <row r="637" spans="1:19" ht="13.2" hidden="1" x14ac:dyDescent="0.25">
      <c r="A637" s="9"/>
      <c r="C637" s="16"/>
      <c r="D637" s="16"/>
      <c r="E637" s="16"/>
      <c r="F637" s="18"/>
      <c r="G637" s="16"/>
      <c r="H637" s="19"/>
      <c r="I637" s="20"/>
      <c r="J637" s="20"/>
      <c r="K637" s="20"/>
      <c r="L637" s="16"/>
      <c r="N637" s="1"/>
      <c r="O637" s="18"/>
      <c r="P637" s="16"/>
      <c r="Q637" s="16"/>
      <c r="R637" s="16"/>
      <c r="S637" s="16"/>
    </row>
    <row r="638" spans="1:19" ht="13.2" hidden="1" x14ac:dyDescent="0.25">
      <c r="A638" s="9"/>
      <c r="C638" s="16"/>
      <c r="D638" s="16"/>
      <c r="E638" s="16"/>
      <c r="F638" s="18"/>
      <c r="G638" s="16"/>
      <c r="H638" s="19"/>
      <c r="I638" s="20"/>
      <c r="J638" s="20"/>
      <c r="K638" s="20"/>
      <c r="L638" s="16"/>
      <c r="N638" s="1"/>
      <c r="O638" s="18"/>
      <c r="P638" s="16"/>
      <c r="Q638" s="16"/>
      <c r="R638" s="16"/>
      <c r="S638" s="16"/>
    </row>
    <row r="639" spans="1:19" ht="13.2" hidden="1" x14ac:dyDescent="0.25">
      <c r="A639" s="9"/>
      <c r="C639" s="16"/>
      <c r="D639" s="16"/>
      <c r="E639" s="16"/>
      <c r="F639" s="18"/>
      <c r="G639" s="16"/>
      <c r="H639" s="19"/>
      <c r="I639" s="20"/>
      <c r="J639" s="20"/>
      <c r="K639" s="20"/>
      <c r="L639" s="16"/>
      <c r="N639" s="1"/>
      <c r="O639" s="18"/>
      <c r="P639" s="16"/>
      <c r="Q639" s="16"/>
      <c r="R639" s="16"/>
      <c r="S639" s="16"/>
    </row>
    <row r="640" spans="1:19" ht="13.2" hidden="1" x14ac:dyDescent="0.25">
      <c r="A640" s="9"/>
      <c r="C640" s="16"/>
      <c r="D640" s="16"/>
      <c r="E640" s="16"/>
      <c r="F640" s="18"/>
      <c r="G640" s="16"/>
      <c r="H640" s="19"/>
      <c r="I640" s="20"/>
      <c r="J640" s="20"/>
      <c r="K640" s="20"/>
      <c r="L640" s="16"/>
      <c r="N640" s="1"/>
      <c r="O640" s="18"/>
      <c r="P640" s="16"/>
      <c r="Q640" s="16"/>
      <c r="R640" s="16"/>
      <c r="S640" s="16"/>
    </row>
    <row r="641" spans="1:19" ht="13.2" hidden="1" x14ac:dyDescent="0.25">
      <c r="A641" s="9"/>
      <c r="C641" s="16"/>
      <c r="D641" s="16"/>
      <c r="E641" s="16"/>
      <c r="F641" s="18"/>
      <c r="G641" s="16"/>
      <c r="H641" s="19"/>
      <c r="I641" s="20"/>
      <c r="J641" s="20"/>
      <c r="K641" s="20"/>
      <c r="L641" s="16"/>
      <c r="N641" s="1"/>
      <c r="O641" s="18"/>
      <c r="P641" s="16"/>
      <c r="Q641" s="16"/>
      <c r="R641" s="16"/>
      <c r="S641" s="16"/>
    </row>
    <row r="642" spans="1:19" ht="13.2" hidden="1" x14ac:dyDescent="0.25">
      <c r="A642" s="9"/>
      <c r="C642" s="16"/>
      <c r="D642" s="16"/>
      <c r="E642" s="16"/>
      <c r="F642" s="18"/>
      <c r="G642" s="16"/>
      <c r="H642" s="19"/>
      <c r="I642" s="20"/>
      <c r="J642" s="20"/>
      <c r="K642" s="20"/>
      <c r="L642" s="16"/>
      <c r="N642" s="1"/>
      <c r="O642" s="18"/>
      <c r="P642" s="16"/>
      <c r="Q642" s="16"/>
      <c r="R642" s="16"/>
      <c r="S642" s="16"/>
    </row>
    <row r="643" spans="1:19" ht="13.2" hidden="1" x14ac:dyDescent="0.25">
      <c r="A643" s="9"/>
      <c r="C643" s="16"/>
      <c r="D643" s="16"/>
      <c r="E643" s="16"/>
      <c r="F643" s="18"/>
      <c r="G643" s="16"/>
      <c r="H643" s="19"/>
      <c r="I643" s="20"/>
      <c r="J643" s="20"/>
      <c r="K643" s="20"/>
      <c r="L643" s="16"/>
      <c r="N643" s="1"/>
      <c r="O643" s="18"/>
      <c r="P643" s="16"/>
      <c r="Q643" s="16"/>
      <c r="R643" s="16"/>
      <c r="S643" s="16"/>
    </row>
    <row r="644" spans="1:19" ht="13.2" hidden="1" x14ac:dyDescent="0.25">
      <c r="A644" s="9"/>
      <c r="C644" s="16"/>
      <c r="D644" s="16"/>
      <c r="E644" s="16"/>
      <c r="F644" s="18"/>
      <c r="G644" s="16"/>
      <c r="H644" s="19"/>
      <c r="I644" s="20"/>
      <c r="J644" s="20"/>
      <c r="K644" s="20"/>
      <c r="L644" s="16"/>
      <c r="N644" s="1"/>
      <c r="O644" s="18"/>
      <c r="P644" s="16"/>
      <c r="Q644" s="16"/>
      <c r="R644" s="16"/>
      <c r="S644" s="16"/>
    </row>
    <row r="645" spans="1:19" ht="13.2" hidden="1" x14ac:dyDescent="0.25">
      <c r="A645" s="9"/>
      <c r="C645" s="16"/>
      <c r="D645" s="16"/>
      <c r="E645" s="16"/>
      <c r="F645" s="18"/>
      <c r="G645" s="16"/>
      <c r="H645" s="19"/>
      <c r="I645" s="20"/>
      <c r="J645" s="20"/>
      <c r="K645" s="20"/>
      <c r="L645" s="16"/>
      <c r="N645" s="1"/>
      <c r="O645" s="18"/>
      <c r="P645" s="16"/>
      <c r="Q645" s="16"/>
      <c r="R645" s="16"/>
      <c r="S645" s="16"/>
    </row>
    <row r="646" spans="1:19" ht="13.2" hidden="1" x14ac:dyDescent="0.25">
      <c r="A646" s="9"/>
      <c r="C646" s="16"/>
      <c r="D646" s="16"/>
      <c r="E646" s="16"/>
      <c r="F646" s="18"/>
      <c r="G646" s="16"/>
      <c r="H646" s="19"/>
      <c r="I646" s="20"/>
      <c r="J646" s="20"/>
      <c r="K646" s="20"/>
      <c r="L646" s="16"/>
      <c r="N646" s="1"/>
      <c r="O646" s="18"/>
      <c r="P646" s="16"/>
      <c r="Q646" s="16"/>
      <c r="R646" s="16"/>
      <c r="S646" s="16"/>
    </row>
    <row r="647" spans="1:19" ht="13.2" hidden="1" x14ac:dyDescent="0.25">
      <c r="A647" s="9"/>
      <c r="C647" s="16"/>
      <c r="D647" s="16"/>
      <c r="E647" s="16"/>
      <c r="F647" s="18"/>
      <c r="G647" s="16"/>
      <c r="H647" s="19"/>
      <c r="I647" s="20"/>
      <c r="J647" s="20"/>
      <c r="K647" s="20"/>
      <c r="L647" s="16"/>
      <c r="N647" s="1"/>
      <c r="O647" s="18"/>
      <c r="P647" s="16"/>
      <c r="Q647" s="16"/>
      <c r="R647" s="16"/>
      <c r="S647" s="16"/>
    </row>
    <row r="648" spans="1:19" ht="13.2" hidden="1" x14ac:dyDescent="0.25">
      <c r="A648" s="9"/>
      <c r="C648" s="16"/>
      <c r="D648" s="16"/>
      <c r="E648" s="16"/>
      <c r="F648" s="18"/>
      <c r="G648" s="16"/>
      <c r="H648" s="19"/>
      <c r="I648" s="20"/>
      <c r="J648" s="20"/>
      <c r="K648" s="20"/>
      <c r="L648" s="16"/>
      <c r="N648" s="1"/>
      <c r="O648" s="18"/>
      <c r="P648" s="16"/>
      <c r="Q648" s="16"/>
      <c r="R648" s="16"/>
      <c r="S648" s="16"/>
    </row>
    <row r="649" spans="1:19" ht="13.2" hidden="1" x14ac:dyDescent="0.25">
      <c r="A649" s="9"/>
      <c r="C649" s="16"/>
      <c r="D649" s="16"/>
      <c r="E649" s="16"/>
      <c r="F649" s="18"/>
      <c r="G649" s="16"/>
      <c r="H649" s="19"/>
      <c r="I649" s="20"/>
      <c r="J649" s="20"/>
      <c r="K649" s="20"/>
      <c r="L649" s="16"/>
      <c r="N649" s="1"/>
      <c r="O649" s="18"/>
      <c r="P649" s="16"/>
      <c r="Q649" s="16"/>
      <c r="R649" s="16"/>
      <c r="S649" s="16"/>
    </row>
    <row r="650" spans="1:19" ht="13.2" hidden="1" x14ac:dyDescent="0.25">
      <c r="A650" s="9"/>
      <c r="C650" s="16"/>
      <c r="D650" s="16"/>
      <c r="E650" s="16"/>
      <c r="F650" s="18"/>
      <c r="G650" s="16"/>
      <c r="H650" s="19"/>
      <c r="I650" s="20"/>
      <c r="J650" s="20"/>
      <c r="K650" s="20"/>
      <c r="L650" s="16"/>
      <c r="N650" s="1"/>
      <c r="O650" s="18"/>
      <c r="P650" s="16"/>
      <c r="Q650" s="16"/>
      <c r="R650" s="16"/>
      <c r="S650" s="16"/>
    </row>
    <row r="651" spans="1:19" ht="13.2" hidden="1" x14ac:dyDescent="0.25">
      <c r="A651" s="9"/>
      <c r="C651" s="16"/>
      <c r="D651" s="16"/>
      <c r="E651" s="16"/>
      <c r="F651" s="18"/>
      <c r="G651" s="16"/>
      <c r="H651" s="19"/>
      <c r="I651" s="20"/>
      <c r="J651" s="20"/>
      <c r="K651" s="20"/>
      <c r="L651" s="16"/>
      <c r="N651" s="1"/>
      <c r="O651" s="18"/>
      <c r="P651" s="16"/>
      <c r="Q651" s="16"/>
      <c r="R651" s="16"/>
      <c r="S651" s="16"/>
    </row>
    <row r="652" spans="1:19" ht="13.2" hidden="1" x14ac:dyDescent="0.25">
      <c r="A652" s="9"/>
      <c r="C652" s="16"/>
      <c r="D652" s="16"/>
      <c r="E652" s="16"/>
      <c r="F652" s="18"/>
      <c r="G652" s="16"/>
      <c r="H652" s="19"/>
      <c r="I652" s="20"/>
      <c r="J652" s="20"/>
      <c r="K652" s="20"/>
      <c r="L652" s="16"/>
      <c r="N652" s="1"/>
      <c r="O652" s="18"/>
      <c r="P652" s="16"/>
      <c r="Q652" s="16"/>
      <c r="R652" s="16"/>
      <c r="S652" s="16"/>
    </row>
    <row r="653" spans="1:19" ht="13.2" hidden="1" x14ac:dyDescent="0.25">
      <c r="A653" s="9"/>
      <c r="C653" s="16"/>
      <c r="D653" s="16"/>
      <c r="E653" s="16"/>
      <c r="F653" s="18"/>
      <c r="G653" s="16"/>
      <c r="H653" s="19"/>
      <c r="I653" s="20"/>
      <c r="J653" s="20"/>
      <c r="K653" s="20"/>
      <c r="L653" s="16"/>
      <c r="N653" s="1"/>
      <c r="O653" s="18"/>
      <c r="P653" s="16"/>
      <c r="Q653" s="16"/>
      <c r="R653" s="16"/>
      <c r="S653" s="16"/>
    </row>
    <row r="654" spans="1:19" ht="13.2" hidden="1" x14ac:dyDescent="0.25">
      <c r="A654" s="9"/>
      <c r="C654" s="16"/>
      <c r="D654" s="16"/>
      <c r="E654" s="16"/>
      <c r="F654" s="18"/>
      <c r="G654" s="16"/>
      <c r="H654" s="19"/>
      <c r="I654" s="20"/>
      <c r="J654" s="20"/>
      <c r="K654" s="20"/>
      <c r="L654" s="16"/>
      <c r="N654" s="1"/>
      <c r="O654" s="18"/>
      <c r="P654" s="16"/>
      <c r="Q654" s="16"/>
      <c r="R654" s="16"/>
      <c r="S654" s="16"/>
    </row>
    <row r="655" spans="1:19" ht="13.2" hidden="1" x14ac:dyDescent="0.25">
      <c r="A655" s="9"/>
      <c r="C655" s="16"/>
      <c r="D655" s="16"/>
      <c r="E655" s="16"/>
      <c r="F655" s="18"/>
      <c r="G655" s="16"/>
      <c r="H655" s="19"/>
      <c r="I655" s="20"/>
      <c r="J655" s="20"/>
      <c r="K655" s="20"/>
      <c r="L655" s="16"/>
      <c r="N655" s="1"/>
      <c r="O655" s="18"/>
      <c r="P655" s="16"/>
      <c r="Q655" s="16"/>
      <c r="R655" s="16"/>
      <c r="S655" s="16"/>
    </row>
    <row r="656" spans="1:19" ht="13.2" hidden="1" x14ac:dyDescent="0.25">
      <c r="A656" s="9"/>
      <c r="C656" s="16"/>
      <c r="D656" s="16"/>
      <c r="E656" s="16"/>
      <c r="F656" s="18"/>
      <c r="G656" s="16"/>
      <c r="H656" s="19"/>
      <c r="I656" s="20"/>
      <c r="J656" s="20"/>
      <c r="K656" s="20"/>
      <c r="L656" s="16"/>
      <c r="N656" s="1"/>
      <c r="O656" s="18"/>
      <c r="P656" s="16"/>
      <c r="Q656" s="16"/>
      <c r="R656" s="16"/>
      <c r="S656" s="16"/>
    </row>
    <row r="657" spans="1:19" ht="13.2" hidden="1" x14ac:dyDescent="0.25">
      <c r="A657" s="9"/>
      <c r="C657" s="16"/>
      <c r="D657" s="16"/>
      <c r="E657" s="16"/>
      <c r="F657" s="18"/>
      <c r="G657" s="16"/>
      <c r="H657" s="19"/>
      <c r="I657" s="20"/>
      <c r="J657" s="20"/>
      <c r="K657" s="20"/>
      <c r="L657" s="16"/>
      <c r="N657" s="1"/>
      <c r="O657" s="18"/>
      <c r="P657" s="16"/>
      <c r="Q657" s="16"/>
      <c r="R657" s="16"/>
      <c r="S657" s="16"/>
    </row>
    <row r="658" spans="1:19" ht="13.2" hidden="1" x14ac:dyDescent="0.25">
      <c r="A658" s="9"/>
      <c r="C658" s="16"/>
      <c r="D658" s="16"/>
      <c r="E658" s="16"/>
      <c r="F658" s="18"/>
      <c r="G658" s="16"/>
      <c r="H658" s="19"/>
      <c r="I658" s="20"/>
      <c r="J658" s="20"/>
      <c r="K658" s="20"/>
      <c r="L658" s="16"/>
      <c r="N658" s="1"/>
      <c r="O658" s="18"/>
      <c r="P658" s="16"/>
      <c r="Q658" s="16"/>
      <c r="R658" s="16"/>
      <c r="S658" s="16"/>
    </row>
    <row r="659" spans="1:19" ht="13.2" hidden="1" x14ac:dyDescent="0.25">
      <c r="A659" s="9"/>
      <c r="C659" s="16"/>
      <c r="D659" s="16"/>
      <c r="E659" s="16"/>
      <c r="F659" s="18"/>
      <c r="G659" s="16"/>
      <c r="H659" s="19"/>
      <c r="I659" s="20"/>
      <c r="J659" s="20"/>
      <c r="K659" s="20"/>
      <c r="L659" s="16"/>
      <c r="N659" s="1"/>
      <c r="O659" s="18"/>
      <c r="P659" s="16"/>
      <c r="Q659" s="16"/>
      <c r="R659" s="16"/>
      <c r="S659" s="16"/>
    </row>
    <row r="660" spans="1:19" ht="13.2" hidden="1" x14ac:dyDescent="0.25">
      <c r="A660" s="9"/>
      <c r="C660" s="16"/>
      <c r="D660" s="16"/>
      <c r="E660" s="16"/>
      <c r="F660" s="18"/>
      <c r="G660" s="16"/>
      <c r="H660" s="19"/>
      <c r="I660" s="20"/>
      <c r="J660" s="20"/>
      <c r="K660" s="20"/>
      <c r="L660" s="16"/>
      <c r="N660" s="1"/>
      <c r="O660" s="18"/>
      <c r="P660" s="16"/>
      <c r="Q660" s="16"/>
      <c r="R660" s="16"/>
      <c r="S660" s="16"/>
    </row>
    <row r="661" spans="1:19" ht="13.2" hidden="1" x14ac:dyDescent="0.25">
      <c r="A661" s="9"/>
      <c r="C661" s="16"/>
      <c r="D661" s="16"/>
      <c r="E661" s="16"/>
      <c r="F661" s="18"/>
      <c r="G661" s="16"/>
      <c r="H661" s="19"/>
      <c r="I661" s="20"/>
      <c r="J661" s="20"/>
      <c r="K661" s="20"/>
      <c r="L661" s="16"/>
      <c r="N661" s="1"/>
      <c r="O661" s="18"/>
      <c r="P661" s="16"/>
      <c r="Q661" s="16"/>
      <c r="R661" s="16"/>
      <c r="S661" s="16"/>
    </row>
    <row r="662" spans="1:19" ht="13.2" hidden="1" x14ac:dyDescent="0.25">
      <c r="A662" s="9"/>
      <c r="C662" s="16"/>
      <c r="D662" s="16"/>
      <c r="E662" s="16"/>
      <c r="F662" s="18"/>
      <c r="G662" s="16"/>
      <c r="H662" s="19"/>
      <c r="I662" s="20"/>
      <c r="J662" s="20"/>
      <c r="K662" s="20"/>
      <c r="L662" s="16"/>
      <c r="N662" s="1"/>
      <c r="O662" s="18"/>
      <c r="P662" s="16"/>
      <c r="Q662" s="16"/>
      <c r="R662" s="16"/>
      <c r="S662" s="16"/>
    </row>
    <row r="663" spans="1:19" ht="13.2" hidden="1" x14ac:dyDescent="0.25">
      <c r="A663" s="9"/>
      <c r="C663" s="16"/>
      <c r="D663" s="16"/>
      <c r="E663" s="16"/>
      <c r="F663" s="18"/>
      <c r="G663" s="16"/>
      <c r="H663" s="19"/>
      <c r="I663" s="20"/>
      <c r="J663" s="20"/>
      <c r="K663" s="20"/>
      <c r="L663" s="16"/>
      <c r="N663" s="1"/>
      <c r="O663" s="18"/>
      <c r="P663" s="16"/>
      <c r="Q663" s="16"/>
      <c r="R663" s="16"/>
      <c r="S663" s="16"/>
    </row>
    <row r="664" spans="1:19" ht="13.2" hidden="1" x14ac:dyDescent="0.25">
      <c r="A664" s="9"/>
      <c r="C664" s="16"/>
      <c r="D664" s="16"/>
      <c r="E664" s="16"/>
      <c r="F664" s="18"/>
      <c r="G664" s="16"/>
      <c r="H664" s="19"/>
      <c r="I664" s="20"/>
      <c r="J664" s="20"/>
      <c r="K664" s="20"/>
      <c r="L664" s="16"/>
      <c r="N664" s="1"/>
      <c r="O664" s="18"/>
      <c r="P664" s="16"/>
      <c r="Q664" s="16"/>
      <c r="R664" s="16"/>
      <c r="S664" s="16"/>
    </row>
    <row r="665" spans="1:19" ht="13.2" hidden="1" x14ac:dyDescent="0.25">
      <c r="A665" s="9"/>
      <c r="C665" s="16"/>
      <c r="D665" s="16"/>
      <c r="E665" s="16"/>
      <c r="F665" s="18"/>
      <c r="G665" s="16"/>
      <c r="H665" s="19"/>
      <c r="I665" s="20"/>
      <c r="J665" s="20"/>
      <c r="K665" s="20"/>
      <c r="L665" s="16"/>
      <c r="N665" s="1"/>
      <c r="O665" s="18"/>
      <c r="P665" s="16"/>
      <c r="Q665" s="16"/>
      <c r="R665" s="16"/>
      <c r="S665" s="16"/>
    </row>
    <row r="666" spans="1:19" ht="13.2" hidden="1" x14ac:dyDescent="0.25">
      <c r="A666" s="9"/>
      <c r="C666" s="16"/>
      <c r="D666" s="16"/>
      <c r="E666" s="16"/>
      <c r="F666" s="18"/>
      <c r="G666" s="16"/>
      <c r="H666" s="19"/>
      <c r="I666" s="20"/>
      <c r="J666" s="20"/>
      <c r="K666" s="20"/>
      <c r="L666" s="16"/>
      <c r="N666" s="1"/>
      <c r="O666" s="18"/>
      <c r="P666" s="16"/>
      <c r="Q666" s="16"/>
      <c r="R666" s="16"/>
      <c r="S666" s="16"/>
    </row>
    <row r="667" spans="1:19" ht="13.2" hidden="1" x14ac:dyDescent="0.25">
      <c r="A667" s="9"/>
      <c r="C667" s="16"/>
      <c r="D667" s="16"/>
      <c r="E667" s="16"/>
      <c r="F667" s="18"/>
      <c r="G667" s="16"/>
      <c r="H667" s="19"/>
      <c r="I667" s="20"/>
      <c r="J667" s="20"/>
      <c r="K667" s="20"/>
      <c r="L667" s="16"/>
      <c r="N667" s="1"/>
      <c r="O667" s="18"/>
      <c r="P667" s="16"/>
      <c r="Q667" s="16"/>
      <c r="R667" s="16"/>
      <c r="S667" s="16"/>
    </row>
    <row r="668" spans="1:19" ht="13.2" hidden="1" x14ac:dyDescent="0.25">
      <c r="A668" s="9"/>
      <c r="C668" s="16"/>
      <c r="D668" s="16"/>
      <c r="E668" s="16"/>
      <c r="F668" s="18"/>
      <c r="G668" s="16"/>
      <c r="H668" s="19"/>
      <c r="I668" s="20"/>
      <c r="J668" s="20"/>
      <c r="K668" s="20"/>
      <c r="L668" s="16"/>
      <c r="N668" s="1"/>
      <c r="O668" s="18"/>
      <c r="P668" s="16"/>
      <c r="Q668" s="16"/>
      <c r="R668" s="16"/>
      <c r="S668" s="16"/>
    </row>
    <row r="669" spans="1:19" ht="13.2" hidden="1" x14ac:dyDescent="0.25">
      <c r="A669" s="9"/>
      <c r="C669" s="16"/>
      <c r="D669" s="16"/>
      <c r="E669" s="16"/>
      <c r="F669" s="18"/>
      <c r="G669" s="16"/>
      <c r="H669" s="19"/>
      <c r="I669" s="20"/>
      <c r="J669" s="20"/>
      <c r="K669" s="20"/>
      <c r="L669" s="16"/>
      <c r="N669" s="1"/>
      <c r="O669" s="18"/>
      <c r="P669" s="16"/>
      <c r="Q669" s="16"/>
      <c r="R669" s="16"/>
      <c r="S669" s="16"/>
    </row>
    <row r="670" spans="1:19" ht="13.2" hidden="1" x14ac:dyDescent="0.25">
      <c r="A670" s="9"/>
      <c r="C670" s="16"/>
      <c r="D670" s="16"/>
      <c r="E670" s="16"/>
      <c r="F670" s="18"/>
      <c r="G670" s="16"/>
      <c r="H670" s="19"/>
      <c r="I670" s="20"/>
      <c r="J670" s="20"/>
      <c r="K670" s="20"/>
      <c r="L670" s="16"/>
      <c r="N670" s="1"/>
      <c r="O670" s="18"/>
      <c r="P670" s="16"/>
      <c r="Q670" s="16"/>
      <c r="R670" s="16"/>
      <c r="S670" s="16"/>
    </row>
    <row r="671" spans="1:19" ht="13.2" hidden="1" x14ac:dyDescent="0.25">
      <c r="A671" s="9"/>
      <c r="C671" s="16"/>
      <c r="D671" s="16"/>
      <c r="E671" s="16"/>
      <c r="F671" s="18"/>
      <c r="G671" s="16"/>
      <c r="H671" s="19"/>
      <c r="I671" s="20"/>
      <c r="J671" s="20"/>
      <c r="K671" s="20"/>
      <c r="L671" s="16"/>
      <c r="N671" s="1"/>
      <c r="O671" s="18"/>
      <c r="P671" s="16"/>
      <c r="Q671" s="16"/>
      <c r="R671" s="16"/>
      <c r="S671" s="16"/>
    </row>
    <row r="672" spans="1:19" ht="13.2" hidden="1" x14ac:dyDescent="0.25">
      <c r="A672" s="9"/>
      <c r="C672" s="16"/>
      <c r="D672" s="16"/>
      <c r="E672" s="16"/>
      <c r="F672" s="18"/>
      <c r="G672" s="16"/>
      <c r="H672" s="19"/>
      <c r="I672" s="20"/>
      <c r="J672" s="20"/>
      <c r="K672" s="20"/>
      <c r="L672" s="16"/>
      <c r="N672" s="1"/>
      <c r="O672" s="18"/>
      <c r="P672" s="16"/>
      <c r="Q672" s="16"/>
      <c r="R672" s="16"/>
      <c r="S672" s="16"/>
    </row>
    <row r="673" spans="1:19" ht="13.2" hidden="1" x14ac:dyDescent="0.25">
      <c r="A673" s="9"/>
      <c r="C673" s="16"/>
      <c r="D673" s="16"/>
      <c r="E673" s="16"/>
      <c r="F673" s="18"/>
      <c r="G673" s="16"/>
      <c r="H673" s="19"/>
      <c r="I673" s="20"/>
      <c r="J673" s="20"/>
      <c r="K673" s="20"/>
      <c r="L673" s="16"/>
      <c r="N673" s="1"/>
      <c r="O673" s="18"/>
      <c r="P673" s="16"/>
      <c r="Q673" s="16"/>
      <c r="R673" s="16"/>
      <c r="S673" s="16"/>
    </row>
    <row r="674" spans="1:19" ht="13.2" hidden="1" x14ac:dyDescent="0.25">
      <c r="A674" s="9"/>
      <c r="C674" s="16"/>
      <c r="D674" s="16"/>
      <c r="E674" s="16"/>
      <c r="F674" s="18"/>
      <c r="G674" s="16"/>
      <c r="H674" s="19"/>
      <c r="I674" s="20"/>
      <c r="J674" s="20"/>
      <c r="K674" s="20"/>
      <c r="L674" s="16"/>
      <c r="N674" s="1"/>
      <c r="O674" s="18"/>
      <c r="P674" s="16"/>
      <c r="Q674" s="16"/>
      <c r="R674" s="16"/>
      <c r="S674" s="16"/>
    </row>
    <row r="675" spans="1:19" ht="13.2" hidden="1" x14ac:dyDescent="0.25">
      <c r="A675" s="9"/>
      <c r="C675" s="16"/>
      <c r="D675" s="16"/>
      <c r="E675" s="16"/>
      <c r="F675" s="18"/>
      <c r="G675" s="16"/>
      <c r="H675" s="19"/>
      <c r="I675" s="20"/>
      <c r="J675" s="20"/>
      <c r="K675" s="20"/>
      <c r="L675" s="16"/>
      <c r="N675" s="1"/>
      <c r="O675" s="18"/>
      <c r="P675" s="16"/>
      <c r="Q675" s="16"/>
      <c r="R675" s="16"/>
      <c r="S675" s="16"/>
    </row>
    <row r="676" spans="1:19" ht="13.2" hidden="1" x14ac:dyDescent="0.25">
      <c r="A676" s="9"/>
      <c r="C676" s="16"/>
      <c r="D676" s="16"/>
      <c r="E676" s="16"/>
      <c r="F676" s="18"/>
      <c r="G676" s="16"/>
      <c r="H676" s="19"/>
      <c r="I676" s="20"/>
      <c r="J676" s="20"/>
      <c r="K676" s="20"/>
      <c r="L676" s="16"/>
      <c r="N676" s="1"/>
      <c r="O676" s="18"/>
      <c r="P676" s="16"/>
      <c r="Q676" s="16"/>
      <c r="R676" s="16"/>
      <c r="S676" s="16"/>
    </row>
    <row r="677" spans="1:19" ht="13.2" hidden="1" x14ac:dyDescent="0.25">
      <c r="A677" s="9"/>
      <c r="C677" s="16"/>
      <c r="D677" s="16"/>
      <c r="E677" s="16"/>
      <c r="F677" s="18"/>
      <c r="G677" s="16"/>
      <c r="H677" s="19"/>
      <c r="I677" s="20"/>
      <c r="J677" s="20"/>
      <c r="K677" s="20"/>
      <c r="L677" s="16"/>
      <c r="N677" s="1"/>
      <c r="O677" s="18"/>
      <c r="P677" s="16"/>
      <c r="Q677" s="16"/>
      <c r="R677" s="16"/>
      <c r="S677" s="16"/>
    </row>
    <row r="678" spans="1:19" ht="13.2" hidden="1" x14ac:dyDescent="0.25">
      <c r="A678" s="9"/>
      <c r="C678" s="16"/>
      <c r="D678" s="16"/>
      <c r="E678" s="16"/>
      <c r="F678" s="18"/>
      <c r="G678" s="16"/>
      <c r="H678" s="19"/>
      <c r="I678" s="20"/>
      <c r="J678" s="20"/>
      <c r="K678" s="20"/>
      <c r="L678" s="16"/>
      <c r="N678" s="1"/>
      <c r="O678" s="18"/>
      <c r="P678" s="16"/>
      <c r="Q678" s="16"/>
      <c r="R678" s="16"/>
      <c r="S678" s="16"/>
    </row>
    <row r="679" spans="1:19" ht="13.2" hidden="1" x14ac:dyDescent="0.25">
      <c r="A679" s="9"/>
      <c r="C679" s="16"/>
      <c r="D679" s="16"/>
      <c r="E679" s="16"/>
      <c r="F679" s="18"/>
      <c r="G679" s="16"/>
      <c r="H679" s="19"/>
      <c r="I679" s="20"/>
      <c r="J679" s="20"/>
      <c r="K679" s="20"/>
      <c r="L679" s="16"/>
      <c r="N679" s="1"/>
      <c r="O679" s="18"/>
      <c r="P679" s="16"/>
      <c r="Q679" s="16"/>
      <c r="R679" s="16"/>
      <c r="S679" s="16"/>
    </row>
    <row r="680" spans="1:19" ht="13.2" hidden="1" x14ac:dyDescent="0.25">
      <c r="A680" s="9"/>
      <c r="C680" s="16"/>
      <c r="D680" s="16"/>
      <c r="E680" s="16"/>
      <c r="F680" s="18"/>
      <c r="G680" s="16"/>
      <c r="H680" s="19"/>
      <c r="I680" s="20"/>
      <c r="J680" s="20"/>
      <c r="K680" s="20"/>
      <c r="L680" s="16"/>
      <c r="N680" s="1"/>
      <c r="O680" s="18"/>
      <c r="P680" s="16"/>
      <c r="Q680" s="16"/>
      <c r="R680" s="16"/>
      <c r="S680" s="16"/>
    </row>
    <row r="681" spans="1:19" ht="13.2" hidden="1" x14ac:dyDescent="0.25">
      <c r="A681" s="9"/>
      <c r="C681" s="16"/>
      <c r="D681" s="16"/>
      <c r="E681" s="16"/>
      <c r="F681" s="18"/>
      <c r="G681" s="16"/>
      <c r="H681" s="19"/>
      <c r="I681" s="20"/>
      <c r="J681" s="20"/>
      <c r="K681" s="20"/>
      <c r="L681" s="16"/>
      <c r="N681" s="1"/>
      <c r="O681" s="18"/>
      <c r="P681" s="16"/>
      <c r="Q681" s="16"/>
      <c r="R681" s="16"/>
      <c r="S681" s="16"/>
    </row>
    <row r="682" spans="1:19" ht="13.2" hidden="1" x14ac:dyDescent="0.25">
      <c r="A682" s="9"/>
      <c r="C682" s="16"/>
      <c r="D682" s="16"/>
      <c r="E682" s="16"/>
      <c r="F682" s="18"/>
      <c r="G682" s="16"/>
      <c r="H682" s="19"/>
      <c r="I682" s="20"/>
      <c r="J682" s="20"/>
      <c r="K682" s="20"/>
      <c r="L682" s="16"/>
      <c r="N682" s="1"/>
      <c r="O682" s="18"/>
      <c r="P682" s="16"/>
      <c r="Q682" s="16"/>
      <c r="R682" s="16"/>
      <c r="S682" s="16"/>
    </row>
    <row r="683" spans="1:19" ht="13.2" hidden="1" x14ac:dyDescent="0.25">
      <c r="A683" s="9"/>
      <c r="C683" s="16"/>
      <c r="D683" s="16"/>
      <c r="E683" s="16"/>
      <c r="F683" s="18"/>
      <c r="G683" s="16"/>
      <c r="H683" s="19"/>
      <c r="I683" s="20"/>
      <c r="J683" s="20"/>
      <c r="K683" s="20"/>
      <c r="L683" s="16"/>
      <c r="N683" s="1"/>
      <c r="O683" s="18"/>
      <c r="P683" s="16"/>
      <c r="Q683" s="16"/>
      <c r="R683" s="16"/>
      <c r="S683" s="16"/>
    </row>
    <row r="684" spans="1:19" ht="13.2" hidden="1" x14ac:dyDescent="0.25">
      <c r="A684" s="9"/>
      <c r="C684" s="16"/>
      <c r="D684" s="16"/>
      <c r="E684" s="16"/>
      <c r="F684" s="18"/>
      <c r="G684" s="16"/>
      <c r="H684" s="19"/>
      <c r="I684" s="20"/>
      <c r="J684" s="20"/>
      <c r="K684" s="20"/>
      <c r="L684" s="16"/>
      <c r="N684" s="1"/>
      <c r="O684" s="18"/>
      <c r="P684" s="16"/>
      <c r="Q684" s="16"/>
      <c r="R684" s="16"/>
      <c r="S684" s="16"/>
    </row>
    <row r="685" spans="1:19" ht="13.2" hidden="1" x14ac:dyDescent="0.25">
      <c r="A685" s="9"/>
      <c r="C685" s="16"/>
      <c r="D685" s="16"/>
      <c r="E685" s="16"/>
      <c r="F685" s="18"/>
      <c r="G685" s="16"/>
      <c r="H685" s="19"/>
      <c r="I685" s="20"/>
      <c r="J685" s="20"/>
      <c r="K685" s="20"/>
      <c r="L685" s="16"/>
      <c r="N685" s="1"/>
      <c r="O685" s="18"/>
      <c r="P685" s="16"/>
      <c r="Q685" s="16"/>
      <c r="R685" s="16"/>
      <c r="S685" s="16"/>
    </row>
    <row r="686" spans="1:19" ht="13.2" hidden="1" x14ac:dyDescent="0.25">
      <c r="A686" s="9"/>
      <c r="C686" s="16"/>
      <c r="D686" s="16"/>
      <c r="E686" s="16"/>
      <c r="F686" s="18"/>
      <c r="G686" s="16"/>
      <c r="H686" s="19"/>
      <c r="I686" s="20"/>
      <c r="J686" s="20"/>
      <c r="K686" s="20"/>
      <c r="L686" s="16"/>
      <c r="N686" s="1"/>
      <c r="O686" s="18"/>
      <c r="P686" s="16"/>
      <c r="Q686" s="16"/>
      <c r="R686" s="16"/>
      <c r="S686" s="16"/>
    </row>
    <row r="687" spans="1:19" ht="13.2" hidden="1" x14ac:dyDescent="0.25">
      <c r="A687" s="9"/>
      <c r="C687" s="16"/>
      <c r="D687" s="16"/>
      <c r="E687" s="16"/>
      <c r="F687" s="18"/>
      <c r="G687" s="16"/>
      <c r="H687" s="19"/>
      <c r="I687" s="20"/>
      <c r="J687" s="20"/>
      <c r="K687" s="20"/>
      <c r="L687" s="16"/>
      <c r="N687" s="1"/>
      <c r="O687" s="18"/>
      <c r="P687" s="16"/>
      <c r="Q687" s="16"/>
      <c r="R687" s="16"/>
      <c r="S687" s="16"/>
    </row>
    <row r="688" spans="1:19" ht="13.2" hidden="1" x14ac:dyDescent="0.25">
      <c r="A688" s="9"/>
      <c r="C688" s="16"/>
      <c r="D688" s="16"/>
      <c r="E688" s="16"/>
      <c r="F688" s="18"/>
      <c r="G688" s="16"/>
      <c r="H688" s="19"/>
      <c r="I688" s="20"/>
      <c r="J688" s="20"/>
      <c r="K688" s="20"/>
      <c r="L688" s="16"/>
      <c r="N688" s="1"/>
      <c r="O688" s="18"/>
      <c r="P688" s="16"/>
      <c r="Q688" s="16"/>
      <c r="R688" s="16"/>
      <c r="S688" s="16"/>
    </row>
    <row r="689" spans="1:19" ht="13.2" hidden="1" x14ac:dyDescent="0.25">
      <c r="A689" s="9"/>
      <c r="C689" s="16"/>
      <c r="D689" s="16"/>
      <c r="E689" s="16"/>
      <c r="F689" s="18"/>
      <c r="G689" s="16"/>
      <c r="H689" s="19"/>
      <c r="I689" s="20"/>
      <c r="J689" s="20"/>
      <c r="K689" s="20"/>
      <c r="L689" s="16"/>
      <c r="N689" s="1"/>
      <c r="O689" s="18"/>
      <c r="P689" s="16"/>
      <c r="Q689" s="16"/>
      <c r="R689" s="16"/>
      <c r="S689" s="16"/>
    </row>
    <row r="690" spans="1:19" ht="13.2" hidden="1" x14ac:dyDescent="0.25">
      <c r="A690" s="9"/>
      <c r="C690" s="16"/>
      <c r="D690" s="16"/>
      <c r="E690" s="16"/>
      <c r="F690" s="18"/>
      <c r="G690" s="16"/>
      <c r="H690" s="19"/>
      <c r="I690" s="20"/>
      <c r="J690" s="20"/>
      <c r="K690" s="20"/>
      <c r="L690" s="16"/>
      <c r="N690" s="1"/>
      <c r="O690" s="18"/>
      <c r="P690" s="16"/>
      <c r="Q690" s="16"/>
      <c r="R690" s="16"/>
      <c r="S690" s="16"/>
    </row>
    <row r="691" spans="1:19" ht="13.2" hidden="1" x14ac:dyDescent="0.25">
      <c r="A691" s="9"/>
      <c r="C691" s="16"/>
      <c r="D691" s="16"/>
      <c r="E691" s="16"/>
      <c r="F691" s="18"/>
      <c r="G691" s="16"/>
      <c r="H691" s="19"/>
      <c r="I691" s="20"/>
      <c r="J691" s="20"/>
      <c r="K691" s="20"/>
      <c r="L691" s="16"/>
      <c r="N691" s="1"/>
      <c r="O691" s="18"/>
      <c r="P691" s="16"/>
      <c r="Q691" s="16"/>
      <c r="R691" s="16"/>
      <c r="S691" s="16"/>
    </row>
    <row r="692" spans="1:19" ht="13.2" hidden="1" x14ac:dyDescent="0.25">
      <c r="A692" s="9"/>
      <c r="C692" s="16"/>
      <c r="D692" s="16"/>
      <c r="E692" s="16"/>
      <c r="F692" s="18"/>
      <c r="G692" s="16"/>
      <c r="H692" s="19"/>
      <c r="I692" s="20"/>
      <c r="J692" s="20"/>
      <c r="K692" s="20"/>
      <c r="L692" s="16"/>
      <c r="N692" s="1"/>
      <c r="O692" s="18"/>
      <c r="P692" s="16"/>
      <c r="Q692" s="16"/>
      <c r="R692" s="16"/>
      <c r="S692" s="16"/>
    </row>
    <row r="693" spans="1:19" ht="13.2" hidden="1" x14ac:dyDescent="0.25">
      <c r="A693" s="9"/>
      <c r="C693" s="16"/>
      <c r="D693" s="16"/>
      <c r="E693" s="16"/>
      <c r="F693" s="18"/>
      <c r="G693" s="16"/>
      <c r="H693" s="19"/>
      <c r="I693" s="20"/>
      <c r="J693" s="20"/>
      <c r="K693" s="20"/>
      <c r="L693" s="16"/>
      <c r="N693" s="1"/>
      <c r="O693" s="18"/>
      <c r="P693" s="16"/>
      <c r="Q693" s="16"/>
      <c r="R693" s="16"/>
      <c r="S693" s="16"/>
    </row>
    <row r="694" spans="1:19" ht="13.2" hidden="1" x14ac:dyDescent="0.25">
      <c r="A694" s="9"/>
      <c r="C694" s="16"/>
      <c r="D694" s="16"/>
      <c r="E694" s="16"/>
      <c r="F694" s="18"/>
      <c r="G694" s="16"/>
      <c r="H694" s="19"/>
      <c r="I694" s="20"/>
      <c r="J694" s="20"/>
      <c r="K694" s="20"/>
      <c r="L694" s="16"/>
      <c r="N694" s="1"/>
      <c r="O694" s="18"/>
      <c r="P694" s="16"/>
      <c r="Q694" s="16"/>
      <c r="R694" s="16"/>
      <c r="S694" s="16"/>
    </row>
    <row r="695" spans="1:19" ht="13.2" hidden="1" x14ac:dyDescent="0.25">
      <c r="A695" s="9"/>
      <c r="C695" s="16"/>
      <c r="D695" s="16"/>
      <c r="E695" s="16"/>
      <c r="F695" s="18"/>
      <c r="G695" s="16"/>
      <c r="H695" s="19"/>
      <c r="I695" s="20"/>
      <c r="J695" s="20"/>
      <c r="K695" s="20"/>
      <c r="L695" s="16"/>
      <c r="N695" s="1"/>
      <c r="O695" s="18"/>
      <c r="P695" s="16"/>
      <c r="Q695" s="16"/>
      <c r="R695" s="16"/>
      <c r="S695" s="16"/>
    </row>
    <row r="696" spans="1:19" ht="13.2" hidden="1" x14ac:dyDescent="0.25">
      <c r="A696" s="9"/>
      <c r="C696" s="16"/>
      <c r="D696" s="16"/>
      <c r="E696" s="16"/>
      <c r="F696" s="18"/>
      <c r="G696" s="16"/>
      <c r="H696" s="19"/>
      <c r="I696" s="20"/>
      <c r="J696" s="20"/>
      <c r="K696" s="20"/>
      <c r="L696" s="16"/>
      <c r="N696" s="1"/>
      <c r="O696" s="18"/>
      <c r="P696" s="16"/>
      <c r="Q696" s="16"/>
      <c r="R696" s="16"/>
      <c r="S696" s="16"/>
    </row>
    <row r="697" spans="1:19" ht="13.2" hidden="1" x14ac:dyDescent="0.25">
      <c r="A697" s="9"/>
      <c r="C697" s="16"/>
      <c r="D697" s="16"/>
      <c r="E697" s="16"/>
      <c r="F697" s="18"/>
      <c r="G697" s="16"/>
      <c r="H697" s="19"/>
      <c r="I697" s="20"/>
      <c r="J697" s="20"/>
      <c r="K697" s="20"/>
      <c r="L697" s="16"/>
      <c r="N697" s="1"/>
      <c r="O697" s="18"/>
      <c r="P697" s="16"/>
      <c r="Q697" s="16"/>
      <c r="R697" s="16"/>
      <c r="S697" s="16"/>
    </row>
    <row r="698" spans="1:19" ht="13.2" hidden="1" x14ac:dyDescent="0.25">
      <c r="A698" s="9"/>
      <c r="C698" s="16"/>
      <c r="D698" s="16"/>
      <c r="E698" s="16"/>
      <c r="F698" s="18"/>
      <c r="G698" s="16"/>
      <c r="H698" s="19"/>
      <c r="I698" s="20"/>
      <c r="J698" s="20"/>
      <c r="K698" s="20"/>
      <c r="L698" s="16"/>
      <c r="N698" s="1"/>
      <c r="O698" s="18"/>
      <c r="P698" s="16"/>
      <c r="Q698" s="16"/>
      <c r="R698" s="16"/>
      <c r="S698" s="16"/>
    </row>
    <row r="699" spans="1:19" ht="13.2" hidden="1" x14ac:dyDescent="0.25">
      <c r="A699" s="9"/>
      <c r="C699" s="16"/>
      <c r="D699" s="16"/>
      <c r="E699" s="16"/>
      <c r="F699" s="18"/>
      <c r="G699" s="16"/>
      <c r="H699" s="19"/>
      <c r="I699" s="20"/>
      <c r="J699" s="20"/>
      <c r="K699" s="20"/>
      <c r="L699" s="16"/>
      <c r="N699" s="1"/>
      <c r="O699" s="18"/>
      <c r="P699" s="16"/>
      <c r="Q699" s="16"/>
      <c r="R699" s="16"/>
      <c r="S699" s="16"/>
    </row>
    <row r="700" spans="1:19" ht="13.2" hidden="1" x14ac:dyDescent="0.25">
      <c r="A700" s="9"/>
      <c r="C700" s="16"/>
      <c r="D700" s="16"/>
      <c r="E700" s="16"/>
      <c r="F700" s="18"/>
      <c r="G700" s="16"/>
      <c r="H700" s="19"/>
      <c r="I700" s="20"/>
      <c r="J700" s="20"/>
      <c r="K700" s="20"/>
      <c r="L700" s="16"/>
      <c r="N700" s="1"/>
      <c r="O700" s="18"/>
      <c r="P700" s="16"/>
      <c r="Q700" s="16"/>
      <c r="R700" s="16"/>
      <c r="S700" s="16"/>
    </row>
    <row r="701" spans="1:19" ht="13.2" hidden="1" x14ac:dyDescent="0.25">
      <c r="A701" s="9"/>
      <c r="C701" s="16"/>
      <c r="D701" s="16"/>
      <c r="E701" s="16"/>
      <c r="F701" s="18"/>
      <c r="G701" s="16"/>
      <c r="H701" s="19"/>
      <c r="I701" s="20"/>
      <c r="J701" s="20"/>
      <c r="K701" s="20"/>
      <c r="L701" s="16"/>
      <c r="N701" s="1"/>
      <c r="O701" s="18"/>
      <c r="P701" s="16"/>
      <c r="Q701" s="16"/>
      <c r="R701" s="16"/>
      <c r="S701" s="16"/>
    </row>
    <row r="702" spans="1:19" ht="13.2" hidden="1" x14ac:dyDescent="0.25">
      <c r="A702" s="9"/>
      <c r="C702" s="16"/>
      <c r="D702" s="16"/>
      <c r="E702" s="16"/>
      <c r="F702" s="18"/>
      <c r="G702" s="16"/>
      <c r="H702" s="19"/>
      <c r="I702" s="20"/>
      <c r="J702" s="20"/>
      <c r="K702" s="20"/>
      <c r="L702" s="16"/>
      <c r="N702" s="1"/>
      <c r="O702" s="18"/>
      <c r="P702" s="16"/>
      <c r="Q702" s="16"/>
      <c r="R702" s="16"/>
      <c r="S702" s="16"/>
    </row>
    <row r="703" spans="1:19" ht="13.2" hidden="1" x14ac:dyDescent="0.25">
      <c r="A703" s="9"/>
      <c r="C703" s="16"/>
      <c r="D703" s="16"/>
      <c r="E703" s="16"/>
      <c r="F703" s="18"/>
      <c r="G703" s="16"/>
      <c r="H703" s="19"/>
      <c r="I703" s="20"/>
      <c r="J703" s="20"/>
      <c r="K703" s="20"/>
      <c r="L703" s="16"/>
      <c r="N703" s="1"/>
      <c r="O703" s="18"/>
      <c r="P703" s="16"/>
      <c r="Q703" s="16"/>
      <c r="R703" s="16"/>
      <c r="S703" s="16"/>
    </row>
    <row r="704" spans="1:19" ht="13.2" hidden="1" x14ac:dyDescent="0.25">
      <c r="A704" s="9"/>
      <c r="C704" s="16"/>
      <c r="D704" s="16"/>
      <c r="E704" s="16"/>
      <c r="F704" s="18"/>
      <c r="G704" s="16"/>
      <c r="H704" s="19"/>
      <c r="I704" s="20"/>
      <c r="J704" s="20"/>
      <c r="K704" s="20"/>
      <c r="L704" s="16"/>
      <c r="N704" s="1"/>
      <c r="O704" s="18"/>
      <c r="P704" s="16"/>
      <c r="Q704" s="16"/>
      <c r="R704" s="16"/>
      <c r="S704" s="16"/>
    </row>
    <row r="705" spans="1:19" ht="13.2" hidden="1" x14ac:dyDescent="0.25">
      <c r="A705" s="9"/>
      <c r="C705" s="16"/>
      <c r="D705" s="16"/>
      <c r="E705" s="16"/>
      <c r="F705" s="18"/>
      <c r="G705" s="16"/>
      <c r="H705" s="19"/>
      <c r="I705" s="20"/>
      <c r="J705" s="20"/>
      <c r="K705" s="20"/>
      <c r="L705" s="16"/>
      <c r="N705" s="1"/>
      <c r="O705" s="18"/>
      <c r="P705" s="16"/>
      <c r="Q705" s="16"/>
      <c r="R705" s="16"/>
      <c r="S705" s="16"/>
    </row>
    <row r="706" spans="1:19" ht="13.2" hidden="1" x14ac:dyDescent="0.25">
      <c r="A706" s="9"/>
      <c r="C706" s="16"/>
      <c r="D706" s="16"/>
      <c r="E706" s="16"/>
      <c r="F706" s="18"/>
      <c r="G706" s="16"/>
      <c r="H706" s="19"/>
      <c r="I706" s="20"/>
      <c r="J706" s="20"/>
      <c r="K706" s="20"/>
      <c r="L706" s="16"/>
      <c r="N706" s="1"/>
      <c r="O706" s="18"/>
      <c r="P706" s="16"/>
      <c r="Q706" s="16"/>
      <c r="R706" s="16"/>
      <c r="S706" s="16"/>
    </row>
    <row r="707" spans="1:19" ht="13.2" hidden="1" x14ac:dyDescent="0.25">
      <c r="A707" s="9"/>
      <c r="C707" s="16"/>
      <c r="D707" s="16"/>
      <c r="E707" s="16"/>
      <c r="F707" s="18"/>
      <c r="G707" s="16"/>
      <c r="H707" s="19"/>
      <c r="I707" s="20"/>
      <c r="J707" s="20"/>
      <c r="K707" s="20"/>
      <c r="L707" s="16"/>
      <c r="N707" s="1"/>
      <c r="O707" s="18"/>
      <c r="P707" s="16"/>
      <c r="Q707" s="16"/>
      <c r="R707" s="16"/>
      <c r="S707" s="16"/>
    </row>
    <row r="708" spans="1:19" ht="13.2" hidden="1" x14ac:dyDescent="0.25">
      <c r="A708" s="9"/>
      <c r="C708" s="16"/>
      <c r="D708" s="16"/>
      <c r="E708" s="16"/>
      <c r="F708" s="18"/>
      <c r="G708" s="16"/>
      <c r="H708" s="19"/>
      <c r="I708" s="20"/>
      <c r="J708" s="20"/>
      <c r="K708" s="20"/>
      <c r="L708" s="16"/>
      <c r="N708" s="1"/>
      <c r="O708" s="18"/>
      <c r="P708" s="16"/>
      <c r="Q708" s="16"/>
      <c r="R708" s="16"/>
      <c r="S708" s="16"/>
    </row>
    <row r="709" spans="1:19" ht="13.2" hidden="1" x14ac:dyDescent="0.25">
      <c r="A709" s="9"/>
      <c r="C709" s="16"/>
      <c r="D709" s="16"/>
      <c r="E709" s="16"/>
      <c r="F709" s="18"/>
      <c r="G709" s="16"/>
      <c r="H709" s="19"/>
      <c r="I709" s="20"/>
      <c r="J709" s="20"/>
      <c r="K709" s="20"/>
      <c r="L709" s="16"/>
      <c r="N709" s="1"/>
      <c r="O709" s="18"/>
      <c r="P709" s="16"/>
      <c r="Q709" s="16"/>
      <c r="R709" s="16"/>
      <c r="S709" s="16"/>
    </row>
    <row r="710" spans="1:19" ht="13.2" hidden="1" x14ac:dyDescent="0.25">
      <c r="A710" s="9"/>
      <c r="C710" s="16"/>
      <c r="D710" s="16"/>
      <c r="E710" s="16"/>
      <c r="F710" s="18"/>
      <c r="G710" s="16"/>
      <c r="H710" s="19"/>
      <c r="I710" s="20"/>
      <c r="J710" s="20"/>
      <c r="K710" s="20"/>
      <c r="L710" s="16"/>
      <c r="N710" s="1"/>
      <c r="O710" s="18"/>
      <c r="P710" s="16"/>
      <c r="Q710" s="16"/>
      <c r="R710" s="16"/>
      <c r="S710" s="16"/>
    </row>
    <row r="711" spans="1:19" ht="13.2" hidden="1" x14ac:dyDescent="0.25">
      <c r="A711" s="9"/>
      <c r="C711" s="16"/>
      <c r="D711" s="16"/>
      <c r="E711" s="16"/>
      <c r="F711" s="18"/>
      <c r="G711" s="16"/>
      <c r="H711" s="19"/>
      <c r="I711" s="20"/>
      <c r="J711" s="20"/>
      <c r="K711" s="20"/>
      <c r="L711" s="16"/>
      <c r="N711" s="1"/>
      <c r="O711" s="18"/>
      <c r="P711" s="16"/>
      <c r="Q711" s="16"/>
      <c r="R711" s="16"/>
      <c r="S711" s="16"/>
    </row>
    <row r="712" spans="1:19" ht="13.2" hidden="1" x14ac:dyDescent="0.25">
      <c r="A712" s="9"/>
      <c r="C712" s="16"/>
      <c r="D712" s="16"/>
      <c r="E712" s="16"/>
      <c r="F712" s="18"/>
      <c r="G712" s="16"/>
      <c r="H712" s="19"/>
      <c r="I712" s="20"/>
      <c r="J712" s="20"/>
      <c r="K712" s="20"/>
      <c r="L712" s="16"/>
      <c r="N712" s="1"/>
      <c r="O712" s="18"/>
      <c r="P712" s="16"/>
      <c r="Q712" s="16"/>
      <c r="R712" s="16"/>
      <c r="S712" s="16"/>
    </row>
    <row r="713" spans="1:19" ht="13.2" hidden="1" x14ac:dyDescent="0.25">
      <c r="A713" s="9"/>
      <c r="C713" s="16"/>
      <c r="D713" s="16"/>
      <c r="E713" s="16"/>
      <c r="F713" s="18"/>
      <c r="G713" s="16"/>
      <c r="H713" s="19"/>
      <c r="I713" s="20"/>
      <c r="J713" s="20"/>
      <c r="K713" s="20"/>
      <c r="L713" s="16"/>
      <c r="N713" s="1"/>
      <c r="O713" s="18"/>
      <c r="P713" s="16"/>
      <c r="Q713" s="16"/>
      <c r="R713" s="16"/>
      <c r="S713" s="16"/>
    </row>
    <row r="714" spans="1:19" ht="13.2" hidden="1" x14ac:dyDescent="0.25">
      <c r="A714" s="9"/>
      <c r="C714" s="16"/>
      <c r="D714" s="16"/>
      <c r="E714" s="16"/>
      <c r="F714" s="18"/>
      <c r="G714" s="16"/>
      <c r="H714" s="19"/>
      <c r="I714" s="20"/>
      <c r="J714" s="20"/>
      <c r="K714" s="20"/>
      <c r="L714" s="16"/>
      <c r="N714" s="1"/>
      <c r="O714" s="18"/>
      <c r="P714" s="16"/>
      <c r="Q714" s="16"/>
      <c r="R714" s="16"/>
      <c r="S714" s="16"/>
    </row>
    <row r="715" spans="1:19" ht="13.2" hidden="1" x14ac:dyDescent="0.25">
      <c r="A715" s="9"/>
      <c r="C715" s="16"/>
      <c r="D715" s="16"/>
      <c r="E715" s="16"/>
      <c r="F715" s="18"/>
      <c r="G715" s="16"/>
      <c r="H715" s="19"/>
      <c r="I715" s="20"/>
      <c r="J715" s="20"/>
      <c r="K715" s="20"/>
      <c r="L715" s="16"/>
      <c r="N715" s="1"/>
      <c r="O715" s="18"/>
      <c r="P715" s="16"/>
      <c r="Q715" s="16"/>
      <c r="R715" s="16"/>
      <c r="S715" s="16"/>
    </row>
    <row r="716" spans="1:19" ht="13.2" hidden="1" x14ac:dyDescent="0.25">
      <c r="A716" s="9"/>
      <c r="C716" s="16"/>
      <c r="D716" s="16"/>
      <c r="E716" s="16"/>
      <c r="F716" s="18"/>
      <c r="G716" s="16"/>
      <c r="H716" s="19"/>
      <c r="I716" s="20"/>
      <c r="J716" s="20"/>
      <c r="K716" s="20"/>
      <c r="L716" s="16"/>
      <c r="N716" s="1"/>
      <c r="O716" s="18"/>
      <c r="P716" s="16"/>
      <c r="Q716" s="16"/>
      <c r="R716" s="16"/>
      <c r="S716" s="16"/>
    </row>
    <row r="717" spans="1:19" ht="13.2" hidden="1" x14ac:dyDescent="0.25">
      <c r="A717" s="9"/>
      <c r="C717" s="16"/>
      <c r="D717" s="16"/>
      <c r="E717" s="16"/>
      <c r="F717" s="18"/>
      <c r="G717" s="16"/>
      <c r="H717" s="19"/>
      <c r="I717" s="20"/>
      <c r="J717" s="20"/>
      <c r="K717" s="20"/>
      <c r="L717" s="16"/>
      <c r="N717" s="1"/>
      <c r="O717" s="18"/>
      <c r="P717" s="16"/>
      <c r="Q717" s="16"/>
      <c r="R717" s="16"/>
      <c r="S717" s="16"/>
    </row>
    <row r="718" spans="1:19" ht="13.2" hidden="1" x14ac:dyDescent="0.25">
      <c r="A718" s="9"/>
      <c r="C718" s="16"/>
      <c r="D718" s="16"/>
      <c r="E718" s="16"/>
      <c r="F718" s="18"/>
      <c r="G718" s="16"/>
      <c r="H718" s="19"/>
      <c r="I718" s="20"/>
      <c r="J718" s="20"/>
      <c r="K718" s="20"/>
      <c r="L718" s="16"/>
      <c r="N718" s="1"/>
      <c r="O718" s="18"/>
      <c r="P718" s="16"/>
      <c r="Q718" s="16"/>
      <c r="R718" s="16"/>
      <c r="S718" s="16"/>
    </row>
    <row r="719" spans="1:19" ht="13.2" hidden="1" x14ac:dyDescent="0.25">
      <c r="A719" s="9"/>
      <c r="C719" s="16"/>
      <c r="D719" s="16"/>
      <c r="E719" s="16"/>
      <c r="F719" s="18"/>
      <c r="G719" s="16"/>
      <c r="H719" s="19"/>
      <c r="I719" s="20"/>
      <c r="J719" s="20"/>
      <c r="K719" s="20"/>
      <c r="L719" s="16"/>
      <c r="N719" s="1"/>
      <c r="O719" s="18"/>
      <c r="P719" s="16"/>
      <c r="Q719" s="16"/>
      <c r="R719" s="16"/>
      <c r="S719" s="16"/>
    </row>
    <row r="720" spans="1:19" ht="13.2" hidden="1" x14ac:dyDescent="0.25">
      <c r="A720" s="9"/>
      <c r="C720" s="16"/>
      <c r="D720" s="16"/>
      <c r="E720" s="16"/>
      <c r="F720" s="18"/>
      <c r="G720" s="16"/>
      <c r="H720" s="19"/>
      <c r="I720" s="20"/>
      <c r="J720" s="20"/>
      <c r="K720" s="20"/>
      <c r="L720" s="16"/>
      <c r="N720" s="1"/>
      <c r="O720" s="18"/>
      <c r="P720" s="16"/>
      <c r="Q720" s="16"/>
      <c r="R720" s="16"/>
      <c r="S720" s="16"/>
    </row>
    <row r="721" spans="1:19" ht="13.2" hidden="1" x14ac:dyDescent="0.25">
      <c r="A721" s="9"/>
      <c r="C721" s="16"/>
      <c r="D721" s="16"/>
      <c r="E721" s="16"/>
      <c r="F721" s="18"/>
      <c r="G721" s="16"/>
      <c r="H721" s="19"/>
      <c r="I721" s="20"/>
      <c r="J721" s="20"/>
      <c r="K721" s="20"/>
      <c r="L721" s="16"/>
      <c r="N721" s="1"/>
      <c r="O721" s="18"/>
      <c r="P721" s="16"/>
      <c r="Q721" s="16"/>
      <c r="R721" s="16"/>
      <c r="S721" s="16"/>
    </row>
    <row r="722" spans="1:19" ht="13.2" hidden="1" x14ac:dyDescent="0.25">
      <c r="A722" s="9"/>
      <c r="C722" s="16"/>
      <c r="D722" s="16"/>
      <c r="E722" s="16"/>
      <c r="F722" s="18"/>
      <c r="G722" s="16"/>
      <c r="H722" s="19"/>
      <c r="I722" s="20"/>
      <c r="J722" s="20"/>
      <c r="K722" s="20"/>
      <c r="L722" s="16"/>
      <c r="N722" s="1"/>
      <c r="O722" s="18"/>
      <c r="P722" s="16"/>
      <c r="Q722" s="16"/>
      <c r="R722" s="16"/>
      <c r="S722" s="16"/>
    </row>
    <row r="723" spans="1:19" ht="13.2" hidden="1" x14ac:dyDescent="0.25">
      <c r="A723" s="9"/>
      <c r="C723" s="16"/>
      <c r="D723" s="16"/>
      <c r="E723" s="16"/>
      <c r="F723" s="18"/>
      <c r="G723" s="16"/>
      <c r="H723" s="19"/>
      <c r="I723" s="20"/>
      <c r="J723" s="20"/>
      <c r="K723" s="20"/>
      <c r="L723" s="16"/>
      <c r="N723" s="1"/>
      <c r="O723" s="18"/>
      <c r="P723" s="16"/>
      <c r="Q723" s="16"/>
      <c r="R723" s="16"/>
      <c r="S723" s="16"/>
    </row>
    <row r="724" spans="1:19" ht="13.2" hidden="1" x14ac:dyDescent="0.25">
      <c r="A724" s="9"/>
      <c r="C724" s="16"/>
      <c r="D724" s="16"/>
      <c r="E724" s="16"/>
      <c r="F724" s="18"/>
      <c r="G724" s="16"/>
      <c r="H724" s="19"/>
      <c r="I724" s="20"/>
      <c r="J724" s="20"/>
      <c r="K724" s="20"/>
      <c r="L724" s="16"/>
      <c r="N724" s="1"/>
      <c r="O724" s="18"/>
      <c r="P724" s="16"/>
      <c r="Q724" s="16"/>
      <c r="R724" s="16"/>
      <c r="S724" s="16"/>
    </row>
    <row r="725" spans="1:19" ht="13.2" hidden="1" x14ac:dyDescent="0.25">
      <c r="A725" s="9"/>
      <c r="C725" s="16"/>
      <c r="D725" s="16"/>
      <c r="E725" s="16"/>
      <c r="F725" s="18"/>
      <c r="G725" s="16"/>
      <c r="H725" s="19"/>
      <c r="I725" s="20"/>
      <c r="J725" s="20"/>
      <c r="K725" s="20"/>
      <c r="L725" s="16"/>
      <c r="N725" s="1"/>
      <c r="O725" s="18"/>
      <c r="P725" s="16"/>
      <c r="Q725" s="16"/>
      <c r="R725" s="16"/>
      <c r="S725" s="16"/>
    </row>
    <row r="726" spans="1:19" ht="13.2" hidden="1" x14ac:dyDescent="0.25">
      <c r="A726" s="9"/>
      <c r="C726" s="16"/>
      <c r="D726" s="16"/>
      <c r="E726" s="16"/>
      <c r="F726" s="18"/>
      <c r="G726" s="16"/>
      <c r="H726" s="19"/>
      <c r="I726" s="20"/>
      <c r="J726" s="20"/>
      <c r="K726" s="20"/>
      <c r="L726" s="16"/>
      <c r="N726" s="1"/>
      <c r="O726" s="18"/>
      <c r="P726" s="16"/>
      <c r="Q726" s="16"/>
      <c r="R726" s="16"/>
      <c r="S726" s="16"/>
    </row>
    <row r="727" spans="1:19" ht="13.2" hidden="1" x14ac:dyDescent="0.25">
      <c r="A727" s="9"/>
      <c r="C727" s="16"/>
      <c r="D727" s="16"/>
      <c r="E727" s="16"/>
      <c r="F727" s="18"/>
      <c r="G727" s="16"/>
      <c r="H727" s="19"/>
      <c r="I727" s="20"/>
      <c r="J727" s="20"/>
      <c r="K727" s="20"/>
      <c r="L727" s="16"/>
      <c r="N727" s="1"/>
      <c r="O727" s="18"/>
      <c r="P727" s="16"/>
      <c r="Q727" s="16"/>
      <c r="R727" s="16"/>
      <c r="S727" s="16"/>
    </row>
    <row r="728" spans="1:19" ht="13.2" hidden="1" x14ac:dyDescent="0.25">
      <c r="A728" s="9"/>
      <c r="C728" s="16"/>
      <c r="D728" s="16"/>
      <c r="E728" s="16"/>
      <c r="F728" s="18"/>
      <c r="G728" s="16"/>
      <c r="H728" s="19"/>
      <c r="I728" s="20"/>
      <c r="J728" s="20"/>
      <c r="K728" s="20"/>
      <c r="L728" s="16"/>
      <c r="N728" s="1"/>
      <c r="O728" s="18"/>
      <c r="P728" s="16"/>
      <c r="Q728" s="16"/>
      <c r="R728" s="16"/>
      <c r="S728" s="16"/>
    </row>
    <row r="729" spans="1:19" ht="13.2" hidden="1" x14ac:dyDescent="0.25">
      <c r="A729" s="9"/>
      <c r="C729" s="16"/>
      <c r="D729" s="16"/>
      <c r="E729" s="16"/>
      <c r="F729" s="18"/>
      <c r="G729" s="16"/>
      <c r="H729" s="19"/>
      <c r="I729" s="20"/>
      <c r="J729" s="20"/>
      <c r="K729" s="20"/>
      <c r="L729" s="16"/>
      <c r="N729" s="1"/>
      <c r="O729" s="18"/>
      <c r="P729" s="16"/>
      <c r="Q729" s="16"/>
      <c r="R729" s="16"/>
      <c r="S729" s="16"/>
    </row>
    <row r="730" spans="1:19" ht="13.2" hidden="1" x14ac:dyDescent="0.25">
      <c r="A730" s="9"/>
      <c r="C730" s="16"/>
      <c r="D730" s="16"/>
      <c r="E730" s="16"/>
      <c r="F730" s="18"/>
      <c r="G730" s="16"/>
      <c r="H730" s="19"/>
      <c r="I730" s="20"/>
      <c r="J730" s="20"/>
      <c r="K730" s="20"/>
      <c r="L730" s="16"/>
      <c r="N730" s="1"/>
      <c r="O730" s="18"/>
      <c r="P730" s="16"/>
      <c r="Q730" s="16"/>
      <c r="R730" s="16"/>
      <c r="S730" s="16"/>
    </row>
    <row r="731" spans="1:19" ht="13.2" hidden="1" x14ac:dyDescent="0.25">
      <c r="A731" s="9"/>
      <c r="C731" s="16"/>
      <c r="D731" s="16"/>
      <c r="E731" s="16"/>
      <c r="F731" s="18"/>
      <c r="G731" s="16"/>
      <c r="H731" s="19"/>
      <c r="I731" s="20"/>
      <c r="J731" s="20"/>
      <c r="K731" s="20"/>
      <c r="L731" s="16"/>
      <c r="N731" s="1"/>
      <c r="O731" s="18"/>
      <c r="P731" s="16"/>
      <c r="Q731" s="16"/>
      <c r="R731" s="16"/>
      <c r="S731" s="16"/>
    </row>
    <row r="732" spans="1:19" ht="13.2" hidden="1" x14ac:dyDescent="0.25">
      <c r="A732" s="9"/>
      <c r="C732" s="16"/>
      <c r="D732" s="16"/>
      <c r="E732" s="16"/>
      <c r="F732" s="18"/>
      <c r="G732" s="16"/>
      <c r="H732" s="19"/>
      <c r="I732" s="20"/>
      <c r="J732" s="20"/>
      <c r="K732" s="20"/>
      <c r="L732" s="16"/>
      <c r="N732" s="1"/>
      <c r="O732" s="18"/>
      <c r="P732" s="16"/>
      <c r="Q732" s="16"/>
      <c r="R732" s="16"/>
      <c r="S732" s="16"/>
    </row>
    <row r="733" spans="1:19" ht="13.2" hidden="1" x14ac:dyDescent="0.25">
      <c r="A733" s="9"/>
      <c r="C733" s="16"/>
      <c r="D733" s="16"/>
      <c r="E733" s="16"/>
      <c r="F733" s="18"/>
      <c r="G733" s="16"/>
      <c r="H733" s="19"/>
      <c r="I733" s="20"/>
      <c r="J733" s="20"/>
      <c r="K733" s="20"/>
      <c r="L733" s="16"/>
      <c r="N733" s="1"/>
      <c r="O733" s="18"/>
      <c r="P733" s="16"/>
      <c r="Q733" s="16"/>
      <c r="R733" s="16"/>
      <c r="S733" s="16"/>
    </row>
    <row r="734" spans="1:19" ht="13.2" hidden="1" x14ac:dyDescent="0.25">
      <c r="A734" s="9"/>
      <c r="C734" s="16"/>
      <c r="D734" s="16"/>
      <c r="E734" s="16"/>
      <c r="F734" s="18"/>
      <c r="G734" s="16"/>
      <c r="H734" s="19"/>
      <c r="I734" s="20"/>
      <c r="J734" s="20"/>
      <c r="K734" s="20"/>
      <c r="L734" s="16"/>
      <c r="N734" s="1"/>
      <c r="O734" s="18"/>
      <c r="P734" s="16"/>
      <c r="Q734" s="16"/>
      <c r="R734" s="16"/>
      <c r="S734" s="16"/>
    </row>
    <row r="735" spans="1:19" ht="13.2" hidden="1" x14ac:dyDescent="0.25">
      <c r="A735" s="9"/>
      <c r="C735" s="16"/>
      <c r="D735" s="16"/>
      <c r="E735" s="16"/>
      <c r="F735" s="18"/>
      <c r="G735" s="16"/>
      <c r="H735" s="19"/>
      <c r="I735" s="20"/>
      <c r="J735" s="20"/>
      <c r="K735" s="20"/>
      <c r="L735" s="16"/>
      <c r="N735" s="1"/>
      <c r="O735" s="18"/>
      <c r="P735" s="16"/>
      <c r="Q735" s="16"/>
      <c r="R735" s="16"/>
      <c r="S735" s="16"/>
    </row>
    <row r="736" spans="1:19" ht="13.2" hidden="1" x14ac:dyDescent="0.25">
      <c r="A736" s="9"/>
      <c r="C736" s="16"/>
      <c r="D736" s="16"/>
      <c r="E736" s="16"/>
      <c r="F736" s="18"/>
      <c r="G736" s="16"/>
      <c r="H736" s="19"/>
      <c r="I736" s="20"/>
      <c r="J736" s="20"/>
      <c r="K736" s="20"/>
      <c r="L736" s="16"/>
      <c r="N736" s="1"/>
      <c r="O736" s="18"/>
      <c r="P736" s="16"/>
      <c r="Q736" s="16"/>
      <c r="R736" s="16"/>
      <c r="S736" s="16"/>
    </row>
    <row r="737" spans="1:19" ht="13.2" hidden="1" x14ac:dyDescent="0.25">
      <c r="A737" s="9"/>
      <c r="C737" s="16"/>
      <c r="D737" s="16"/>
      <c r="E737" s="16"/>
      <c r="F737" s="18"/>
      <c r="G737" s="16"/>
      <c r="H737" s="19"/>
      <c r="I737" s="20"/>
      <c r="J737" s="20"/>
      <c r="K737" s="20"/>
      <c r="L737" s="16"/>
      <c r="N737" s="1"/>
      <c r="O737" s="18"/>
      <c r="P737" s="16"/>
      <c r="Q737" s="16"/>
      <c r="R737" s="16"/>
      <c r="S737" s="16"/>
    </row>
    <row r="738" spans="1:19" ht="13.2" hidden="1" x14ac:dyDescent="0.25">
      <c r="A738" s="9"/>
      <c r="C738" s="16"/>
      <c r="D738" s="16"/>
      <c r="E738" s="16"/>
      <c r="F738" s="18"/>
      <c r="G738" s="16"/>
      <c r="H738" s="19"/>
      <c r="I738" s="20"/>
      <c r="J738" s="20"/>
      <c r="K738" s="20"/>
      <c r="L738" s="16"/>
      <c r="N738" s="1"/>
      <c r="O738" s="18"/>
      <c r="P738" s="16"/>
      <c r="Q738" s="16"/>
      <c r="R738" s="16"/>
      <c r="S738" s="16"/>
    </row>
    <row r="739" spans="1:19" ht="13.2" hidden="1" x14ac:dyDescent="0.25">
      <c r="A739" s="9"/>
      <c r="C739" s="16"/>
      <c r="D739" s="16"/>
      <c r="E739" s="16"/>
      <c r="F739" s="18"/>
      <c r="G739" s="16"/>
      <c r="H739" s="19"/>
      <c r="I739" s="20"/>
      <c r="J739" s="20"/>
      <c r="K739" s="20"/>
      <c r="L739" s="16"/>
      <c r="N739" s="1"/>
      <c r="O739" s="18"/>
      <c r="P739" s="16"/>
      <c r="Q739" s="16"/>
      <c r="R739" s="16"/>
      <c r="S739" s="16"/>
    </row>
    <row r="740" spans="1:19" ht="13.2" hidden="1" x14ac:dyDescent="0.25">
      <c r="A740" s="9"/>
      <c r="C740" s="16"/>
      <c r="D740" s="16"/>
      <c r="E740" s="16"/>
      <c r="F740" s="18"/>
      <c r="G740" s="16"/>
      <c r="H740" s="19"/>
      <c r="I740" s="20"/>
      <c r="J740" s="20"/>
      <c r="K740" s="20"/>
      <c r="L740" s="16"/>
      <c r="N740" s="1"/>
      <c r="O740" s="18"/>
      <c r="P740" s="16"/>
      <c r="Q740" s="16"/>
      <c r="R740" s="16"/>
      <c r="S740" s="16"/>
    </row>
    <row r="741" spans="1:19" ht="13.2" hidden="1" x14ac:dyDescent="0.25">
      <c r="A741" s="9"/>
      <c r="C741" s="16"/>
      <c r="D741" s="16"/>
      <c r="E741" s="16"/>
      <c r="F741" s="18"/>
      <c r="G741" s="16"/>
      <c r="H741" s="19"/>
      <c r="I741" s="20"/>
      <c r="J741" s="20"/>
      <c r="K741" s="20"/>
      <c r="L741" s="16"/>
      <c r="N741" s="1"/>
      <c r="O741" s="18"/>
      <c r="P741" s="16"/>
      <c r="Q741" s="16"/>
      <c r="R741" s="16"/>
      <c r="S741" s="16"/>
    </row>
    <row r="742" spans="1:19" ht="13.2" hidden="1" x14ac:dyDescent="0.25">
      <c r="A742" s="9"/>
      <c r="C742" s="16"/>
      <c r="D742" s="16"/>
      <c r="E742" s="16"/>
      <c r="F742" s="18"/>
      <c r="G742" s="16"/>
      <c r="H742" s="19"/>
      <c r="I742" s="20"/>
      <c r="J742" s="20"/>
      <c r="K742" s="20"/>
      <c r="L742" s="16"/>
      <c r="N742" s="1"/>
      <c r="O742" s="18"/>
      <c r="P742" s="16"/>
      <c r="Q742" s="16"/>
      <c r="R742" s="16"/>
      <c r="S742" s="16"/>
    </row>
    <row r="743" spans="1:19" ht="13.2" hidden="1" x14ac:dyDescent="0.25">
      <c r="A743" s="9"/>
      <c r="C743" s="16"/>
      <c r="D743" s="16"/>
      <c r="E743" s="16"/>
      <c r="F743" s="18"/>
      <c r="G743" s="16"/>
      <c r="H743" s="19"/>
      <c r="I743" s="20"/>
      <c r="J743" s="20"/>
      <c r="K743" s="20"/>
      <c r="L743" s="16"/>
      <c r="N743" s="1"/>
      <c r="O743" s="18"/>
      <c r="P743" s="16"/>
      <c r="Q743" s="16"/>
      <c r="R743" s="16"/>
      <c r="S743" s="16"/>
    </row>
    <row r="744" spans="1:19" ht="13.2" hidden="1" x14ac:dyDescent="0.25">
      <c r="A744" s="9"/>
      <c r="C744" s="16"/>
      <c r="D744" s="16"/>
      <c r="E744" s="16"/>
      <c r="F744" s="18"/>
      <c r="G744" s="16"/>
      <c r="H744" s="19"/>
      <c r="I744" s="20"/>
      <c r="J744" s="20"/>
      <c r="K744" s="20"/>
      <c r="L744" s="16"/>
      <c r="N744" s="1"/>
      <c r="O744" s="18"/>
      <c r="P744" s="16"/>
      <c r="Q744" s="16"/>
      <c r="R744" s="16"/>
      <c r="S744" s="16"/>
    </row>
    <row r="745" spans="1:19" ht="13.2" hidden="1" x14ac:dyDescent="0.25">
      <c r="A745" s="9"/>
      <c r="C745" s="16"/>
      <c r="D745" s="16"/>
      <c r="E745" s="16"/>
      <c r="F745" s="18"/>
      <c r="G745" s="16"/>
      <c r="H745" s="19"/>
      <c r="I745" s="20"/>
      <c r="J745" s="20"/>
      <c r="K745" s="20"/>
      <c r="L745" s="16"/>
      <c r="N745" s="1"/>
      <c r="O745" s="18"/>
      <c r="P745" s="16"/>
      <c r="Q745" s="16"/>
      <c r="R745" s="16"/>
      <c r="S745" s="16"/>
    </row>
    <row r="746" spans="1:19" ht="13.2" hidden="1" x14ac:dyDescent="0.25">
      <c r="A746" s="9"/>
      <c r="C746" s="16"/>
      <c r="D746" s="16"/>
      <c r="E746" s="16"/>
      <c r="F746" s="18"/>
      <c r="G746" s="16"/>
      <c r="H746" s="19"/>
      <c r="I746" s="20"/>
      <c r="J746" s="20"/>
      <c r="K746" s="20"/>
      <c r="L746" s="16"/>
      <c r="N746" s="1"/>
      <c r="O746" s="18"/>
      <c r="P746" s="16"/>
      <c r="Q746" s="16"/>
      <c r="R746" s="16"/>
      <c r="S746" s="16"/>
    </row>
    <row r="747" spans="1:19" ht="13.2" hidden="1" x14ac:dyDescent="0.25">
      <c r="A747" s="9"/>
      <c r="C747" s="16"/>
      <c r="D747" s="16"/>
      <c r="E747" s="16"/>
      <c r="F747" s="18"/>
      <c r="G747" s="16"/>
      <c r="H747" s="19"/>
      <c r="I747" s="20"/>
      <c r="J747" s="20"/>
      <c r="K747" s="20"/>
      <c r="L747" s="16"/>
      <c r="N747" s="1"/>
      <c r="O747" s="18"/>
      <c r="P747" s="16"/>
      <c r="Q747" s="16"/>
      <c r="R747" s="16"/>
      <c r="S747" s="16"/>
    </row>
    <row r="748" spans="1:19" ht="13.2" hidden="1" x14ac:dyDescent="0.25">
      <c r="A748" s="9"/>
      <c r="C748" s="16"/>
      <c r="D748" s="16"/>
      <c r="E748" s="16"/>
      <c r="F748" s="18"/>
      <c r="G748" s="16"/>
      <c r="H748" s="19"/>
      <c r="I748" s="20"/>
      <c r="J748" s="20"/>
      <c r="K748" s="20"/>
      <c r="L748" s="16"/>
      <c r="N748" s="1"/>
      <c r="O748" s="18"/>
      <c r="P748" s="16"/>
      <c r="Q748" s="16"/>
      <c r="R748" s="16"/>
      <c r="S748" s="16"/>
    </row>
    <row r="749" spans="1:19" ht="13.2" hidden="1" x14ac:dyDescent="0.25">
      <c r="A749" s="9"/>
      <c r="C749" s="16"/>
      <c r="D749" s="16"/>
      <c r="E749" s="16"/>
      <c r="F749" s="18"/>
      <c r="G749" s="16"/>
      <c r="H749" s="19"/>
      <c r="I749" s="20"/>
      <c r="J749" s="20"/>
      <c r="K749" s="20"/>
      <c r="L749" s="16"/>
      <c r="N749" s="1"/>
      <c r="O749" s="18"/>
      <c r="P749" s="16"/>
      <c r="Q749" s="16"/>
      <c r="R749" s="16"/>
      <c r="S749" s="16"/>
    </row>
    <row r="750" spans="1:19" ht="13.2" hidden="1" x14ac:dyDescent="0.25">
      <c r="A750" s="9"/>
      <c r="C750" s="16"/>
      <c r="D750" s="16"/>
      <c r="E750" s="16"/>
      <c r="F750" s="18"/>
      <c r="G750" s="16"/>
      <c r="H750" s="19"/>
      <c r="I750" s="20"/>
      <c r="J750" s="20"/>
      <c r="K750" s="20"/>
      <c r="L750" s="16"/>
      <c r="N750" s="1"/>
      <c r="O750" s="18"/>
      <c r="P750" s="16"/>
      <c r="Q750" s="16"/>
      <c r="R750" s="16"/>
      <c r="S750" s="16"/>
    </row>
    <row r="751" spans="1:19" ht="13.2" hidden="1" x14ac:dyDescent="0.25">
      <c r="A751" s="9"/>
      <c r="C751" s="16"/>
      <c r="D751" s="16"/>
      <c r="E751" s="16"/>
      <c r="F751" s="18"/>
      <c r="G751" s="16"/>
      <c r="H751" s="19"/>
      <c r="I751" s="20"/>
      <c r="J751" s="20"/>
      <c r="K751" s="20"/>
      <c r="L751" s="16"/>
      <c r="N751" s="1"/>
      <c r="O751" s="18"/>
      <c r="P751" s="16"/>
      <c r="Q751" s="16"/>
      <c r="R751" s="16"/>
      <c r="S751" s="16"/>
    </row>
    <row r="752" spans="1:19" ht="13.2" hidden="1" x14ac:dyDescent="0.25">
      <c r="A752" s="9"/>
      <c r="C752" s="16"/>
      <c r="D752" s="16"/>
      <c r="E752" s="16"/>
      <c r="F752" s="18"/>
      <c r="G752" s="16"/>
      <c r="H752" s="19"/>
      <c r="I752" s="20"/>
      <c r="J752" s="20"/>
      <c r="K752" s="20"/>
      <c r="L752" s="16"/>
      <c r="N752" s="1"/>
      <c r="O752" s="18"/>
      <c r="P752" s="16"/>
      <c r="Q752" s="16"/>
      <c r="R752" s="16"/>
      <c r="S752" s="16"/>
    </row>
    <row r="753" spans="1:19" ht="13.2" hidden="1" x14ac:dyDescent="0.25">
      <c r="A753" s="9"/>
      <c r="C753" s="16"/>
      <c r="D753" s="16"/>
      <c r="E753" s="16"/>
      <c r="F753" s="18"/>
      <c r="G753" s="16"/>
      <c r="H753" s="19"/>
      <c r="I753" s="20"/>
      <c r="J753" s="20"/>
      <c r="K753" s="20"/>
      <c r="L753" s="16"/>
      <c r="N753" s="1"/>
      <c r="O753" s="18"/>
      <c r="P753" s="16"/>
      <c r="Q753" s="16"/>
      <c r="R753" s="16"/>
      <c r="S753" s="16"/>
    </row>
    <row r="754" spans="1:19" ht="13.2" hidden="1" x14ac:dyDescent="0.25">
      <c r="A754" s="9"/>
      <c r="C754" s="16"/>
      <c r="D754" s="16"/>
      <c r="E754" s="16"/>
      <c r="F754" s="18"/>
      <c r="G754" s="16"/>
      <c r="H754" s="19"/>
      <c r="I754" s="20"/>
      <c r="J754" s="20"/>
      <c r="K754" s="20"/>
      <c r="L754" s="16"/>
      <c r="N754" s="1"/>
      <c r="O754" s="18"/>
      <c r="P754" s="16"/>
      <c r="Q754" s="16"/>
      <c r="R754" s="16"/>
      <c r="S754" s="16"/>
    </row>
    <row r="755" spans="1:19" ht="13.2" hidden="1" x14ac:dyDescent="0.25">
      <c r="A755" s="9"/>
      <c r="C755" s="16"/>
      <c r="D755" s="16"/>
      <c r="E755" s="16"/>
      <c r="F755" s="18"/>
      <c r="G755" s="16"/>
      <c r="H755" s="19"/>
      <c r="I755" s="20"/>
      <c r="J755" s="20"/>
      <c r="K755" s="20"/>
      <c r="L755" s="16"/>
      <c r="N755" s="1"/>
      <c r="O755" s="18"/>
      <c r="P755" s="16"/>
      <c r="Q755" s="16"/>
      <c r="R755" s="16"/>
      <c r="S755" s="16"/>
    </row>
    <row r="756" spans="1:19" ht="13.2" hidden="1" x14ac:dyDescent="0.25">
      <c r="A756" s="9"/>
      <c r="C756" s="16"/>
      <c r="D756" s="16"/>
      <c r="E756" s="16"/>
      <c r="F756" s="18"/>
      <c r="G756" s="16"/>
      <c r="H756" s="19"/>
      <c r="I756" s="20"/>
      <c r="J756" s="20"/>
      <c r="K756" s="20"/>
      <c r="L756" s="16"/>
      <c r="N756" s="1"/>
      <c r="O756" s="18"/>
      <c r="P756" s="16"/>
      <c r="Q756" s="16"/>
      <c r="R756" s="16"/>
      <c r="S756" s="16"/>
    </row>
    <row r="757" spans="1:19" ht="13.2" hidden="1" x14ac:dyDescent="0.25">
      <c r="A757" s="9"/>
      <c r="C757" s="16"/>
      <c r="D757" s="16"/>
      <c r="E757" s="16"/>
      <c r="F757" s="18"/>
      <c r="G757" s="16"/>
      <c r="H757" s="19"/>
      <c r="I757" s="20"/>
      <c r="J757" s="20"/>
      <c r="K757" s="20"/>
      <c r="L757" s="16"/>
      <c r="N757" s="1"/>
      <c r="O757" s="18"/>
      <c r="P757" s="16"/>
      <c r="Q757" s="16"/>
      <c r="R757" s="16"/>
      <c r="S757" s="16"/>
    </row>
    <row r="758" spans="1:19" ht="13.2" hidden="1" x14ac:dyDescent="0.25">
      <c r="A758" s="9"/>
      <c r="C758" s="16"/>
      <c r="D758" s="16"/>
      <c r="E758" s="16"/>
      <c r="F758" s="18"/>
      <c r="G758" s="16"/>
      <c r="H758" s="19"/>
      <c r="I758" s="20"/>
      <c r="J758" s="20"/>
      <c r="K758" s="20"/>
      <c r="L758" s="16"/>
      <c r="N758" s="1"/>
      <c r="O758" s="18"/>
      <c r="P758" s="16"/>
      <c r="Q758" s="16"/>
      <c r="R758" s="16"/>
      <c r="S758" s="16"/>
    </row>
    <row r="759" spans="1:19" ht="13.2" hidden="1" x14ac:dyDescent="0.25">
      <c r="A759" s="9"/>
      <c r="C759" s="16"/>
      <c r="D759" s="16"/>
      <c r="E759" s="16"/>
      <c r="F759" s="18"/>
      <c r="G759" s="16"/>
      <c r="H759" s="19"/>
      <c r="I759" s="20"/>
      <c r="J759" s="20"/>
      <c r="K759" s="20"/>
      <c r="L759" s="16"/>
      <c r="N759" s="1"/>
      <c r="O759" s="18"/>
      <c r="P759" s="16"/>
      <c r="Q759" s="16"/>
      <c r="R759" s="16"/>
      <c r="S759" s="16"/>
    </row>
    <row r="760" spans="1:19" ht="13.2" hidden="1" x14ac:dyDescent="0.25">
      <c r="A760" s="9"/>
      <c r="C760" s="16"/>
      <c r="D760" s="16"/>
      <c r="E760" s="16"/>
      <c r="F760" s="18"/>
      <c r="G760" s="16"/>
      <c r="H760" s="19"/>
      <c r="I760" s="20"/>
      <c r="J760" s="20"/>
      <c r="K760" s="20"/>
      <c r="L760" s="16"/>
      <c r="N760" s="1"/>
      <c r="O760" s="18"/>
      <c r="P760" s="16"/>
      <c r="Q760" s="16"/>
      <c r="R760" s="16"/>
      <c r="S760" s="16"/>
    </row>
    <row r="761" spans="1:19" ht="13.2" hidden="1" x14ac:dyDescent="0.25">
      <c r="A761" s="9"/>
      <c r="C761" s="16"/>
      <c r="D761" s="16"/>
      <c r="E761" s="16"/>
      <c r="F761" s="18"/>
      <c r="G761" s="16"/>
      <c r="H761" s="19"/>
      <c r="I761" s="20"/>
      <c r="J761" s="20"/>
      <c r="K761" s="20"/>
      <c r="L761" s="16"/>
      <c r="N761" s="1"/>
      <c r="O761" s="18"/>
      <c r="P761" s="16"/>
      <c r="Q761" s="16"/>
      <c r="R761" s="16"/>
      <c r="S761" s="16"/>
    </row>
    <row r="762" spans="1:19" ht="13.2" hidden="1" x14ac:dyDescent="0.25">
      <c r="A762" s="9"/>
      <c r="C762" s="16"/>
      <c r="D762" s="16"/>
      <c r="E762" s="16"/>
      <c r="F762" s="18"/>
      <c r="G762" s="16"/>
      <c r="H762" s="19"/>
      <c r="I762" s="20"/>
      <c r="J762" s="20"/>
      <c r="K762" s="20"/>
      <c r="L762" s="16"/>
      <c r="N762" s="1"/>
      <c r="O762" s="18"/>
      <c r="P762" s="16"/>
      <c r="Q762" s="16"/>
      <c r="R762" s="16"/>
      <c r="S762" s="16"/>
    </row>
    <row r="763" spans="1:19" ht="13.2" hidden="1" x14ac:dyDescent="0.25">
      <c r="A763" s="9"/>
      <c r="C763" s="16"/>
      <c r="D763" s="16"/>
      <c r="E763" s="16"/>
      <c r="F763" s="18"/>
      <c r="G763" s="16"/>
      <c r="H763" s="19"/>
      <c r="I763" s="20"/>
      <c r="J763" s="20"/>
      <c r="K763" s="20"/>
      <c r="L763" s="16"/>
      <c r="N763" s="1"/>
      <c r="O763" s="18"/>
      <c r="P763" s="16"/>
      <c r="Q763" s="16"/>
      <c r="R763" s="16"/>
      <c r="S763" s="16"/>
    </row>
    <row r="764" spans="1:19" ht="13.2" hidden="1" x14ac:dyDescent="0.25">
      <c r="A764" s="9"/>
      <c r="C764" s="16"/>
      <c r="D764" s="16"/>
      <c r="E764" s="16"/>
      <c r="F764" s="18"/>
      <c r="G764" s="16"/>
      <c r="H764" s="19"/>
      <c r="I764" s="20"/>
      <c r="J764" s="20"/>
      <c r="K764" s="20"/>
      <c r="L764" s="16"/>
      <c r="N764" s="1"/>
      <c r="O764" s="18"/>
      <c r="P764" s="16"/>
      <c r="Q764" s="16"/>
      <c r="R764" s="16"/>
      <c r="S764" s="16"/>
    </row>
    <row r="765" spans="1:19" ht="13.2" hidden="1" x14ac:dyDescent="0.25">
      <c r="A765" s="9"/>
      <c r="C765" s="16"/>
      <c r="D765" s="16"/>
      <c r="E765" s="16"/>
      <c r="F765" s="18"/>
      <c r="G765" s="16"/>
      <c r="H765" s="19"/>
      <c r="I765" s="20"/>
      <c r="J765" s="20"/>
      <c r="K765" s="20"/>
      <c r="L765" s="16"/>
      <c r="N765" s="1"/>
      <c r="O765" s="18"/>
      <c r="P765" s="16"/>
      <c r="Q765" s="16"/>
      <c r="R765" s="16"/>
      <c r="S765" s="16"/>
    </row>
    <row r="766" spans="1:19" ht="13.2" hidden="1" x14ac:dyDescent="0.25">
      <c r="A766" s="9"/>
      <c r="C766" s="16"/>
      <c r="D766" s="16"/>
      <c r="E766" s="16"/>
      <c r="F766" s="18"/>
      <c r="G766" s="16"/>
      <c r="H766" s="19"/>
      <c r="I766" s="20"/>
      <c r="J766" s="20"/>
      <c r="K766" s="20"/>
      <c r="L766" s="16"/>
      <c r="N766" s="1"/>
      <c r="O766" s="18"/>
      <c r="P766" s="16"/>
      <c r="Q766" s="16"/>
      <c r="R766" s="16"/>
      <c r="S766" s="16"/>
    </row>
    <row r="767" spans="1:19" ht="13.2" hidden="1" x14ac:dyDescent="0.25">
      <c r="A767" s="9"/>
      <c r="C767" s="16"/>
      <c r="D767" s="16"/>
      <c r="E767" s="16"/>
      <c r="F767" s="18"/>
      <c r="G767" s="16"/>
      <c r="H767" s="19"/>
      <c r="I767" s="20"/>
      <c r="J767" s="20"/>
      <c r="K767" s="20"/>
      <c r="L767" s="16"/>
      <c r="N767" s="1"/>
      <c r="O767" s="18"/>
      <c r="P767" s="16"/>
      <c r="Q767" s="16"/>
      <c r="R767" s="16"/>
      <c r="S767" s="16"/>
    </row>
    <row r="768" spans="1:19" ht="13.2" hidden="1" x14ac:dyDescent="0.25">
      <c r="A768" s="9"/>
      <c r="C768" s="16"/>
      <c r="D768" s="16"/>
      <c r="E768" s="16"/>
      <c r="F768" s="18"/>
      <c r="G768" s="16"/>
      <c r="H768" s="19"/>
      <c r="I768" s="20"/>
      <c r="J768" s="20"/>
      <c r="K768" s="20"/>
      <c r="L768" s="16"/>
      <c r="N768" s="1"/>
      <c r="O768" s="18"/>
      <c r="P768" s="16"/>
      <c r="Q768" s="16"/>
      <c r="R768" s="16"/>
      <c r="S768" s="16"/>
    </row>
    <row r="769" spans="1:19" ht="13.2" hidden="1" x14ac:dyDescent="0.25">
      <c r="A769" s="9"/>
      <c r="C769" s="16"/>
      <c r="D769" s="16"/>
      <c r="E769" s="16"/>
      <c r="F769" s="18"/>
      <c r="G769" s="16"/>
      <c r="H769" s="19"/>
      <c r="I769" s="20"/>
      <c r="J769" s="20"/>
      <c r="K769" s="20"/>
      <c r="L769" s="16"/>
      <c r="N769" s="1"/>
      <c r="O769" s="18"/>
      <c r="P769" s="16"/>
      <c r="Q769" s="16"/>
      <c r="R769" s="16"/>
      <c r="S769" s="16"/>
    </row>
    <row r="770" spans="1:19" ht="13.2" hidden="1" x14ac:dyDescent="0.25">
      <c r="A770" s="9"/>
      <c r="C770" s="16"/>
      <c r="D770" s="16"/>
      <c r="E770" s="16"/>
      <c r="F770" s="18"/>
      <c r="G770" s="16"/>
      <c r="H770" s="19"/>
      <c r="I770" s="20"/>
      <c r="J770" s="20"/>
      <c r="K770" s="20"/>
      <c r="L770" s="16"/>
      <c r="N770" s="1"/>
      <c r="O770" s="18"/>
      <c r="P770" s="16"/>
      <c r="Q770" s="16"/>
      <c r="R770" s="16"/>
      <c r="S770" s="16"/>
    </row>
    <row r="771" spans="1:19" ht="13.2" hidden="1" x14ac:dyDescent="0.25">
      <c r="A771" s="9"/>
      <c r="C771" s="16"/>
      <c r="D771" s="16"/>
      <c r="E771" s="16"/>
      <c r="F771" s="18"/>
      <c r="G771" s="16"/>
      <c r="H771" s="19"/>
      <c r="I771" s="20"/>
      <c r="J771" s="20"/>
      <c r="K771" s="20"/>
      <c r="L771" s="16"/>
      <c r="N771" s="1"/>
      <c r="O771" s="18"/>
      <c r="P771" s="16"/>
      <c r="Q771" s="16"/>
      <c r="R771" s="16"/>
      <c r="S771" s="16"/>
    </row>
    <row r="772" spans="1:19" ht="13.2" hidden="1" x14ac:dyDescent="0.25">
      <c r="A772" s="9"/>
      <c r="C772" s="16"/>
      <c r="D772" s="16"/>
      <c r="E772" s="16"/>
      <c r="F772" s="18"/>
      <c r="G772" s="16"/>
      <c r="H772" s="19"/>
      <c r="I772" s="20"/>
      <c r="J772" s="20"/>
      <c r="K772" s="20"/>
      <c r="L772" s="16"/>
      <c r="N772" s="1"/>
      <c r="O772" s="18"/>
      <c r="P772" s="16"/>
      <c r="Q772" s="16"/>
      <c r="R772" s="16"/>
      <c r="S772" s="16"/>
    </row>
    <row r="773" spans="1:19" ht="13.2" hidden="1" x14ac:dyDescent="0.25">
      <c r="A773" s="9"/>
      <c r="C773" s="16"/>
      <c r="D773" s="16"/>
      <c r="E773" s="16"/>
      <c r="F773" s="18"/>
      <c r="G773" s="16"/>
      <c r="H773" s="19"/>
      <c r="I773" s="20"/>
      <c r="J773" s="20"/>
      <c r="K773" s="20"/>
      <c r="L773" s="16"/>
      <c r="N773" s="1"/>
      <c r="O773" s="18"/>
      <c r="P773" s="16"/>
      <c r="Q773" s="16"/>
      <c r="R773" s="16"/>
      <c r="S773" s="16"/>
    </row>
    <row r="774" spans="1:19" ht="13.2" hidden="1" x14ac:dyDescent="0.25">
      <c r="A774" s="9"/>
      <c r="C774" s="16"/>
      <c r="D774" s="16"/>
      <c r="E774" s="16"/>
      <c r="F774" s="18"/>
      <c r="G774" s="16"/>
      <c r="H774" s="19"/>
      <c r="I774" s="20"/>
      <c r="J774" s="20"/>
      <c r="K774" s="20"/>
      <c r="L774" s="16"/>
      <c r="N774" s="1"/>
      <c r="O774" s="18"/>
      <c r="P774" s="16"/>
      <c r="Q774" s="16"/>
      <c r="R774" s="16"/>
      <c r="S774" s="16"/>
    </row>
    <row r="775" spans="1:19" ht="13.2" hidden="1" x14ac:dyDescent="0.25">
      <c r="A775" s="9"/>
      <c r="C775" s="16"/>
      <c r="D775" s="16"/>
      <c r="E775" s="16"/>
      <c r="F775" s="18"/>
      <c r="G775" s="16"/>
      <c r="H775" s="19"/>
      <c r="I775" s="20"/>
      <c r="J775" s="20"/>
      <c r="K775" s="20"/>
      <c r="L775" s="16"/>
      <c r="N775" s="1"/>
      <c r="O775" s="18"/>
      <c r="P775" s="16"/>
      <c r="Q775" s="16"/>
      <c r="R775" s="16"/>
      <c r="S775" s="16"/>
    </row>
    <row r="776" spans="1:19" ht="13.2" hidden="1" x14ac:dyDescent="0.25">
      <c r="A776" s="9"/>
      <c r="C776" s="16"/>
      <c r="D776" s="16"/>
      <c r="E776" s="16"/>
      <c r="F776" s="18"/>
      <c r="G776" s="16"/>
      <c r="H776" s="19"/>
      <c r="I776" s="20"/>
      <c r="J776" s="20"/>
      <c r="K776" s="20"/>
      <c r="L776" s="16"/>
      <c r="N776" s="1"/>
      <c r="O776" s="18"/>
      <c r="P776" s="16"/>
      <c r="Q776" s="16"/>
      <c r="R776" s="16"/>
      <c r="S776" s="16"/>
    </row>
    <row r="777" spans="1:19" ht="13.2" hidden="1" x14ac:dyDescent="0.25">
      <c r="A777" s="9"/>
      <c r="C777" s="16"/>
      <c r="D777" s="16"/>
      <c r="E777" s="16"/>
      <c r="F777" s="18"/>
      <c r="G777" s="16"/>
      <c r="H777" s="19"/>
      <c r="I777" s="20"/>
      <c r="J777" s="20"/>
      <c r="K777" s="20"/>
      <c r="L777" s="16"/>
      <c r="N777" s="1"/>
      <c r="O777" s="18"/>
      <c r="P777" s="16"/>
      <c r="Q777" s="16"/>
      <c r="R777" s="16"/>
      <c r="S777" s="16"/>
    </row>
    <row r="778" spans="1:19" ht="13.2" hidden="1" x14ac:dyDescent="0.25">
      <c r="A778" s="9"/>
      <c r="C778" s="16"/>
      <c r="D778" s="16"/>
      <c r="E778" s="16"/>
      <c r="F778" s="18"/>
      <c r="G778" s="16"/>
      <c r="H778" s="19"/>
      <c r="I778" s="20"/>
      <c r="J778" s="20"/>
      <c r="K778" s="20"/>
      <c r="L778" s="16"/>
      <c r="N778" s="1"/>
      <c r="O778" s="18"/>
      <c r="P778" s="16"/>
      <c r="Q778" s="16"/>
      <c r="R778" s="16"/>
      <c r="S778" s="16"/>
    </row>
    <row r="779" spans="1:19" ht="13.2" hidden="1" x14ac:dyDescent="0.25">
      <c r="A779" s="9"/>
      <c r="C779" s="16"/>
      <c r="D779" s="16"/>
      <c r="E779" s="16"/>
      <c r="F779" s="18"/>
      <c r="G779" s="16"/>
      <c r="H779" s="19"/>
      <c r="I779" s="20"/>
      <c r="J779" s="20"/>
      <c r="K779" s="20"/>
      <c r="L779" s="16"/>
      <c r="N779" s="1"/>
      <c r="O779" s="18"/>
      <c r="P779" s="16"/>
      <c r="Q779" s="16"/>
      <c r="R779" s="16"/>
      <c r="S779" s="16"/>
    </row>
    <row r="780" spans="1:19" ht="13.2" hidden="1" x14ac:dyDescent="0.25">
      <c r="A780" s="9"/>
      <c r="C780" s="16"/>
      <c r="D780" s="16"/>
      <c r="E780" s="16"/>
      <c r="F780" s="18"/>
      <c r="G780" s="16"/>
      <c r="H780" s="19"/>
      <c r="I780" s="20"/>
      <c r="J780" s="20"/>
      <c r="K780" s="20"/>
      <c r="L780" s="16"/>
      <c r="N780" s="1"/>
      <c r="O780" s="18"/>
      <c r="P780" s="16"/>
      <c r="Q780" s="16"/>
      <c r="R780" s="16"/>
      <c r="S780" s="16"/>
    </row>
    <row r="781" spans="1:19" ht="13.2" hidden="1" x14ac:dyDescent="0.25">
      <c r="A781" s="9"/>
      <c r="C781" s="16"/>
      <c r="D781" s="16"/>
      <c r="E781" s="16"/>
      <c r="F781" s="18"/>
      <c r="G781" s="16"/>
      <c r="H781" s="19"/>
      <c r="I781" s="20"/>
      <c r="J781" s="20"/>
      <c r="K781" s="20"/>
      <c r="L781" s="16"/>
      <c r="N781" s="1"/>
      <c r="O781" s="18"/>
      <c r="P781" s="16"/>
      <c r="Q781" s="16"/>
      <c r="R781" s="16"/>
      <c r="S781" s="16"/>
    </row>
    <row r="782" spans="1:19" ht="13.2" hidden="1" x14ac:dyDescent="0.25">
      <c r="A782" s="9"/>
      <c r="C782" s="16"/>
      <c r="D782" s="16"/>
      <c r="E782" s="16"/>
      <c r="F782" s="18"/>
      <c r="G782" s="16"/>
      <c r="H782" s="19"/>
      <c r="I782" s="20"/>
      <c r="J782" s="20"/>
      <c r="K782" s="20"/>
      <c r="L782" s="16"/>
      <c r="N782" s="1"/>
      <c r="O782" s="18"/>
      <c r="P782" s="16"/>
      <c r="Q782" s="16"/>
      <c r="R782" s="16"/>
      <c r="S782" s="16"/>
    </row>
    <row r="783" spans="1:19" ht="13.2" hidden="1" x14ac:dyDescent="0.25">
      <c r="A783" s="9"/>
      <c r="C783" s="16"/>
      <c r="D783" s="16"/>
      <c r="E783" s="16"/>
      <c r="F783" s="18"/>
      <c r="G783" s="16"/>
      <c r="H783" s="19"/>
      <c r="I783" s="20"/>
      <c r="J783" s="20"/>
      <c r="K783" s="20"/>
      <c r="L783" s="16"/>
      <c r="N783" s="1"/>
      <c r="O783" s="18"/>
      <c r="P783" s="16"/>
      <c r="Q783" s="16"/>
      <c r="R783" s="16"/>
      <c r="S783" s="16"/>
    </row>
    <row r="784" spans="1:19" ht="13.2" hidden="1" x14ac:dyDescent="0.25">
      <c r="A784" s="9"/>
      <c r="C784" s="16"/>
      <c r="D784" s="16"/>
      <c r="E784" s="16"/>
      <c r="F784" s="18"/>
      <c r="G784" s="16"/>
      <c r="H784" s="19"/>
      <c r="I784" s="20"/>
      <c r="J784" s="20"/>
      <c r="K784" s="20"/>
      <c r="L784" s="16"/>
      <c r="N784" s="1"/>
      <c r="O784" s="18"/>
      <c r="P784" s="16"/>
      <c r="Q784" s="16"/>
      <c r="R784" s="16"/>
      <c r="S784" s="16"/>
    </row>
    <row r="785" spans="1:19" ht="13.2" hidden="1" x14ac:dyDescent="0.25">
      <c r="A785" s="9"/>
      <c r="C785" s="16"/>
      <c r="D785" s="16"/>
      <c r="E785" s="16"/>
      <c r="F785" s="18"/>
      <c r="G785" s="16"/>
      <c r="H785" s="19"/>
      <c r="I785" s="20"/>
      <c r="J785" s="20"/>
      <c r="K785" s="20"/>
      <c r="L785" s="16"/>
      <c r="N785" s="1"/>
      <c r="O785" s="18"/>
      <c r="P785" s="16"/>
      <c r="Q785" s="16"/>
      <c r="R785" s="16"/>
      <c r="S785" s="16"/>
    </row>
    <row r="786" spans="1:19" ht="13.2" hidden="1" x14ac:dyDescent="0.25">
      <c r="A786" s="9"/>
      <c r="C786" s="16"/>
      <c r="D786" s="16"/>
      <c r="E786" s="16"/>
      <c r="F786" s="18"/>
      <c r="G786" s="16"/>
      <c r="H786" s="19"/>
      <c r="I786" s="20"/>
      <c r="J786" s="20"/>
      <c r="K786" s="20"/>
      <c r="L786" s="16"/>
      <c r="N786" s="1"/>
      <c r="O786" s="18"/>
      <c r="P786" s="16"/>
      <c r="Q786" s="16"/>
      <c r="R786" s="16"/>
      <c r="S786" s="16"/>
    </row>
    <row r="787" spans="1:19" ht="13.2" hidden="1" x14ac:dyDescent="0.25">
      <c r="A787" s="9"/>
      <c r="C787" s="16"/>
      <c r="D787" s="16"/>
      <c r="E787" s="16"/>
      <c r="F787" s="18"/>
      <c r="G787" s="16"/>
      <c r="H787" s="19"/>
      <c r="I787" s="20"/>
      <c r="J787" s="20"/>
      <c r="K787" s="20"/>
      <c r="L787" s="16"/>
      <c r="N787" s="1"/>
      <c r="O787" s="18"/>
      <c r="P787" s="16"/>
      <c r="Q787" s="16"/>
      <c r="R787" s="16"/>
      <c r="S787" s="16"/>
    </row>
    <row r="788" spans="1:19" ht="13.2" hidden="1" x14ac:dyDescent="0.25">
      <c r="A788" s="9"/>
      <c r="C788" s="16"/>
      <c r="D788" s="16"/>
      <c r="E788" s="16"/>
      <c r="F788" s="18"/>
      <c r="G788" s="16"/>
      <c r="H788" s="19"/>
      <c r="I788" s="20"/>
      <c r="J788" s="20"/>
      <c r="K788" s="20"/>
      <c r="L788" s="16"/>
      <c r="N788" s="1"/>
      <c r="O788" s="18"/>
      <c r="P788" s="16"/>
      <c r="Q788" s="16"/>
      <c r="R788" s="16"/>
      <c r="S788" s="16"/>
    </row>
    <row r="789" spans="1:19" ht="13.2" hidden="1" x14ac:dyDescent="0.25">
      <c r="A789" s="9"/>
      <c r="C789" s="16"/>
      <c r="D789" s="16"/>
      <c r="E789" s="16"/>
      <c r="F789" s="18"/>
      <c r="G789" s="16"/>
      <c r="H789" s="19"/>
      <c r="I789" s="20"/>
      <c r="J789" s="20"/>
      <c r="K789" s="20"/>
      <c r="L789" s="16"/>
      <c r="N789" s="1"/>
      <c r="O789" s="18"/>
      <c r="P789" s="16"/>
      <c r="Q789" s="16"/>
      <c r="R789" s="16"/>
      <c r="S789" s="16"/>
    </row>
    <row r="790" spans="1:19" ht="13.2" hidden="1" x14ac:dyDescent="0.25">
      <c r="A790" s="9"/>
      <c r="C790" s="16"/>
      <c r="D790" s="16"/>
      <c r="E790" s="16"/>
      <c r="F790" s="18"/>
      <c r="G790" s="16"/>
      <c r="H790" s="19"/>
      <c r="I790" s="20"/>
      <c r="J790" s="20"/>
      <c r="K790" s="20"/>
      <c r="L790" s="16"/>
      <c r="N790" s="1"/>
      <c r="O790" s="18"/>
      <c r="P790" s="16"/>
      <c r="Q790" s="16"/>
      <c r="R790" s="16"/>
      <c r="S790" s="16"/>
    </row>
    <row r="791" spans="1:19" ht="13.2" hidden="1" x14ac:dyDescent="0.25">
      <c r="A791" s="9"/>
      <c r="C791" s="16"/>
      <c r="D791" s="16"/>
      <c r="E791" s="16"/>
      <c r="F791" s="18"/>
      <c r="G791" s="16"/>
      <c r="H791" s="19"/>
      <c r="I791" s="20"/>
      <c r="J791" s="20"/>
      <c r="K791" s="20"/>
      <c r="L791" s="16"/>
      <c r="N791" s="1"/>
      <c r="O791" s="18"/>
      <c r="P791" s="16"/>
      <c r="Q791" s="16"/>
      <c r="R791" s="16"/>
      <c r="S791" s="16"/>
    </row>
    <row r="792" spans="1:19" ht="13.2" hidden="1" x14ac:dyDescent="0.25">
      <c r="A792" s="9"/>
      <c r="C792" s="16"/>
      <c r="D792" s="16"/>
      <c r="E792" s="16"/>
      <c r="F792" s="18"/>
      <c r="G792" s="16"/>
      <c r="H792" s="19"/>
      <c r="I792" s="20"/>
      <c r="J792" s="20"/>
      <c r="K792" s="20"/>
      <c r="L792" s="16"/>
      <c r="N792" s="1"/>
      <c r="O792" s="18"/>
      <c r="P792" s="16"/>
      <c r="Q792" s="16"/>
      <c r="R792" s="16"/>
      <c r="S792" s="16"/>
    </row>
    <row r="793" spans="1:19" ht="13.2" hidden="1" x14ac:dyDescent="0.25">
      <c r="A793" s="9"/>
      <c r="C793" s="16"/>
      <c r="D793" s="16"/>
      <c r="E793" s="16"/>
      <c r="F793" s="18"/>
      <c r="G793" s="16"/>
      <c r="H793" s="19"/>
      <c r="I793" s="20"/>
      <c r="J793" s="20"/>
      <c r="K793" s="20"/>
      <c r="L793" s="16"/>
      <c r="N793" s="1"/>
      <c r="O793" s="18"/>
      <c r="P793" s="16"/>
      <c r="Q793" s="16"/>
      <c r="R793" s="16"/>
      <c r="S793" s="16"/>
    </row>
    <row r="794" spans="1:19" ht="13.2" hidden="1" x14ac:dyDescent="0.25">
      <c r="A794" s="9"/>
      <c r="C794" s="16"/>
      <c r="D794" s="16"/>
      <c r="E794" s="16"/>
      <c r="F794" s="18"/>
      <c r="G794" s="16"/>
      <c r="H794" s="19"/>
      <c r="I794" s="20"/>
      <c r="J794" s="20"/>
      <c r="K794" s="20"/>
      <c r="L794" s="16"/>
      <c r="N794" s="1"/>
      <c r="O794" s="18"/>
      <c r="P794" s="16"/>
      <c r="Q794" s="16"/>
      <c r="R794" s="16"/>
      <c r="S794" s="16"/>
    </row>
    <row r="795" spans="1:19" ht="13.2" hidden="1" x14ac:dyDescent="0.25">
      <c r="A795" s="9"/>
      <c r="C795" s="16"/>
      <c r="D795" s="16"/>
      <c r="E795" s="16"/>
      <c r="F795" s="18"/>
      <c r="G795" s="16"/>
      <c r="H795" s="19"/>
      <c r="I795" s="20"/>
      <c r="J795" s="20"/>
      <c r="K795" s="20"/>
      <c r="L795" s="16"/>
      <c r="N795" s="1"/>
      <c r="O795" s="18"/>
      <c r="P795" s="16"/>
      <c r="Q795" s="16"/>
      <c r="R795" s="16"/>
      <c r="S795" s="16"/>
    </row>
    <row r="796" spans="1:19" ht="13.2" hidden="1" x14ac:dyDescent="0.25">
      <c r="A796" s="9"/>
      <c r="C796" s="16"/>
      <c r="D796" s="16"/>
      <c r="E796" s="16"/>
      <c r="F796" s="18"/>
      <c r="G796" s="16"/>
      <c r="H796" s="19"/>
      <c r="I796" s="20"/>
      <c r="J796" s="20"/>
      <c r="K796" s="20"/>
      <c r="L796" s="16"/>
      <c r="N796" s="1"/>
      <c r="O796" s="18"/>
      <c r="P796" s="16"/>
      <c r="Q796" s="16"/>
      <c r="R796" s="16"/>
      <c r="S796" s="16"/>
    </row>
    <row r="797" spans="1:19" ht="13.2" hidden="1" x14ac:dyDescent="0.25">
      <c r="A797" s="9"/>
      <c r="C797" s="16"/>
      <c r="D797" s="16"/>
      <c r="E797" s="16"/>
      <c r="F797" s="18"/>
      <c r="G797" s="16"/>
      <c r="H797" s="19"/>
      <c r="I797" s="20"/>
      <c r="J797" s="20"/>
      <c r="K797" s="20"/>
      <c r="L797" s="16"/>
      <c r="N797" s="1"/>
      <c r="O797" s="18"/>
      <c r="P797" s="16"/>
      <c r="Q797" s="16"/>
      <c r="R797" s="16"/>
      <c r="S797" s="16"/>
    </row>
    <row r="798" spans="1:19" ht="13.2" hidden="1" x14ac:dyDescent="0.25">
      <c r="A798" s="9"/>
      <c r="C798" s="16"/>
      <c r="D798" s="16"/>
      <c r="E798" s="16"/>
      <c r="F798" s="18"/>
      <c r="G798" s="16"/>
      <c r="H798" s="19"/>
      <c r="I798" s="20"/>
      <c r="J798" s="20"/>
      <c r="K798" s="20"/>
      <c r="L798" s="16"/>
      <c r="N798" s="1"/>
      <c r="O798" s="18"/>
      <c r="P798" s="16"/>
      <c r="Q798" s="16"/>
      <c r="R798" s="16"/>
      <c r="S798" s="16"/>
    </row>
    <row r="799" spans="1:19" ht="13.2" hidden="1" x14ac:dyDescent="0.25">
      <c r="A799" s="9"/>
      <c r="C799" s="16"/>
      <c r="D799" s="16"/>
      <c r="E799" s="16"/>
      <c r="F799" s="18"/>
      <c r="G799" s="16"/>
      <c r="H799" s="19"/>
      <c r="I799" s="20"/>
      <c r="J799" s="20"/>
      <c r="K799" s="20"/>
      <c r="L799" s="16"/>
      <c r="N799" s="1"/>
      <c r="O799" s="18"/>
      <c r="P799" s="16"/>
      <c r="Q799" s="16"/>
      <c r="R799" s="16"/>
      <c r="S799" s="16"/>
    </row>
    <row r="800" spans="1:19" ht="13.2" hidden="1" x14ac:dyDescent="0.25">
      <c r="A800" s="9"/>
      <c r="C800" s="16"/>
      <c r="D800" s="16"/>
      <c r="E800" s="16"/>
      <c r="F800" s="18"/>
      <c r="G800" s="16"/>
      <c r="H800" s="19"/>
      <c r="I800" s="20"/>
      <c r="J800" s="20"/>
      <c r="K800" s="20"/>
      <c r="L800" s="16"/>
      <c r="N800" s="1"/>
      <c r="O800" s="18"/>
      <c r="P800" s="16"/>
      <c r="Q800" s="16"/>
      <c r="R800" s="16"/>
      <c r="S800" s="16"/>
    </row>
    <row r="801" spans="1:19" ht="13.2" hidden="1" x14ac:dyDescent="0.25">
      <c r="A801" s="9"/>
      <c r="C801" s="16"/>
      <c r="D801" s="16"/>
      <c r="E801" s="16"/>
      <c r="F801" s="18"/>
      <c r="G801" s="16"/>
      <c r="H801" s="19"/>
      <c r="I801" s="20"/>
      <c r="J801" s="20"/>
      <c r="K801" s="20"/>
      <c r="L801" s="16"/>
      <c r="N801" s="1"/>
      <c r="O801" s="18"/>
      <c r="P801" s="16"/>
      <c r="Q801" s="16"/>
      <c r="R801" s="16"/>
      <c r="S801" s="16"/>
    </row>
    <row r="802" spans="1:19" ht="13.2" hidden="1" x14ac:dyDescent="0.25">
      <c r="A802" s="9"/>
      <c r="C802" s="16"/>
      <c r="D802" s="16"/>
      <c r="E802" s="16"/>
      <c r="F802" s="18"/>
      <c r="G802" s="16"/>
      <c r="H802" s="19"/>
      <c r="I802" s="20"/>
      <c r="J802" s="20"/>
      <c r="K802" s="20"/>
      <c r="L802" s="16"/>
      <c r="N802" s="1"/>
      <c r="O802" s="18"/>
      <c r="P802" s="16"/>
      <c r="Q802" s="16"/>
      <c r="R802" s="16"/>
      <c r="S802" s="16"/>
    </row>
    <row r="803" spans="1:19" ht="13.2" hidden="1" x14ac:dyDescent="0.25">
      <c r="A803" s="9"/>
      <c r="C803" s="16"/>
      <c r="D803" s="16"/>
      <c r="E803" s="16"/>
      <c r="F803" s="18"/>
      <c r="G803" s="16"/>
      <c r="H803" s="19"/>
      <c r="I803" s="20"/>
      <c r="J803" s="20"/>
      <c r="K803" s="20"/>
      <c r="L803" s="16"/>
      <c r="N803" s="1"/>
      <c r="O803" s="18"/>
      <c r="P803" s="16"/>
      <c r="Q803" s="16"/>
      <c r="R803" s="16"/>
      <c r="S803" s="16"/>
    </row>
    <row r="804" spans="1:19" ht="13.2" hidden="1" x14ac:dyDescent="0.25">
      <c r="A804" s="9"/>
      <c r="C804" s="16"/>
      <c r="D804" s="16"/>
      <c r="E804" s="16"/>
      <c r="F804" s="18"/>
      <c r="G804" s="16"/>
      <c r="H804" s="19"/>
      <c r="I804" s="20"/>
      <c r="J804" s="20"/>
      <c r="K804" s="20"/>
      <c r="L804" s="16"/>
      <c r="N804" s="1"/>
      <c r="O804" s="18"/>
      <c r="P804" s="16"/>
      <c r="Q804" s="16"/>
      <c r="R804" s="16"/>
      <c r="S804" s="16"/>
    </row>
    <row r="805" spans="1:19" ht="13.2" hidden="1" x14ac:dyDescent="0.25">
      <c r="A805" s="9"/>
      <c r="C805" s="16"/>
      <c r="D805" s="16"/>
      <c r="E805" s="16"/>
      <c r="F805" s="18"/>
      <c r="G805" s="16"/>
      <c r="H805" s="19"/>
      <c r="I805" s="20"/>
      <c r="J805" s="20"/>
      <c r="K805" s="20"/>
      <c r="L805" s="16"/>
      <c r="N805" s="1"/>
      <c r="O805" s="18"/>
      <c r="P805" s="16"/>
      <c r="Q805" s="16"/>
      <c r="R805" s="16"/>
      <c r="S805" s="16"/>
    </row>
    <row r="806" spans="1:19" ht="13.2" hidden="1" x14ac:dyDescent="0.25">
      <c r="A806" s="9"/>
      <c r="C806" s="16"/>
      <c r="D806" s="16"/>
      <c r="E806" s="16"/>
      <c r="F806" s="18"/>
      <c r="G806" s="16"/>
      <c r="H806" s="19"/>
      <c r="I806" s="20"/>
      <c r="J806" s="20"/>
      <c r="K806" s="20"/>
      <c r="L806" s="16"/>
      <c r="N806" s="1"/>
      <c r="O806" s="18"/>
      <c r="P806" s="16"/>
      <c r="Q806" s="16"/>
      <c r="R806" s="16"/>
      <c r="S806" s="16"/>
    </row>
    <row r="807" spans="1:19" ht="13.2" hidden="1" x14ac:dyDescent="0.25">
      <c r="A807" s="9"/>
      <c r="C807" s="16"/>
      <c r="D807" s="16"/>
      <c r="E807" s="16"/>
      <c r="F807" s="18"/>
      <c r="G807" s="16"/>
      <c r="H807" s="19"/>
      <c r="I807" s="20"/>
      <c r="J807" s="20"/>
      <c r="K807" s="20"/>
      <c r="L807" s="16"/>
      <c r="N807" s="1"/>
      <c r="O807" s="18"/>
      <c r="P807" s="16"/>
      <c r="Q807" s="16"/>
      <c r="R807" s="16"/>
      <c r="S807" s="16"/>
    </row>
    <row r="808" spans="1:19" ht="13.2" hidden="1" x14ac:dyDescent="0.25">
      <c r="A808" s="9"/>
      <c r="C808" s="16"/>
      <c r="D808" s="16"/>
      <c r="E808" s="16"/>
      <c r="F808" s="18"/>
      <c r="G808" s="16"/>
      <c r="H808" s="19"/>
      <c r="I808" s="20"/>
      <c r="J808" s="20"/>
      <c r="K808" s="20"/>
      <c r="L808" s="16"/>
      <c r="N808" s="1"/>
      <c r="O808" s="18"/>
      <c r="P808" s="16"/>
      <c r="Q808" s="16"/>
      <c r="R808" s="16"/>
      <c r="S808" s="16"/>
    </row>
    <row r="809" spans="1:19" ht="13.2" hidden="1" x14ac:dyDescent="0.25">
      <c r="A809" s="9"/>
      <c r="C809" s="16"/>
      <c r="D809" s="16"/>
      <c r="E809" s="16"/>
      <c r="F809" s="18"/>
      <c r="G809" s="16"/>
      <c r="H809" s="19"/>
      <c r="I809" s="20"/>
      <c r="J809" s="20"/>
      <c r="K809" s="20"/>
      <c r="L809" s="16"/>
      <c r="N809" s="1"/>
      <c r="O809" s="18"/>
      <c r="P809" s="16"/>
      <c r="Q809" s="16"/>
      <c r="R809" s="16"/>
      <c r="S809" s="16"/>
    </row>
    <row r="810" spans="1:19" ht="13.2" hidden="1" x14ac:dyDescent="0.25">
      <c r="A810" s="9"/>
      <c r="C810" s="16"/>
      <c r="D810" s="16"/>
      <c r="E810" s="16"/>
      <c r="F810" s="18"/>
      <c r="G810" s="16"/>
      <c r="H810" s="19"/>
      <c r="I810" s="20"/>
      <c r="J810" s="20"/>
      <c r="K810" s="20"/>
      <c r="L810" s="16"/>
      <c r="N810" s="1"/>
      <c r="O810" s="18"/>
      <c r="P810" s="16"/>
      <c r="Q810" s="16"/>
      <c r="R810" s="16"/>
      <c r="S810" s="16"/>
    </row>
    <row r="811" spans="1:19" ht="13.2" hidden="1" x14ac:dyDescent="0.25">
      <c r="A811" s="9"/>
      <c r="C811" s="16"/>
      <c r="D811" s="16"/>
      <c r="E811" s="16"/>
      <c r="F811" s="18"/>
      <c r="G811" s="16"/>
      <c r="H811" s="19"/>
      <c r="I811" s="20"/>
      <c r="J811" s="20"/>
      <c r="K811" s="20"/>
      <c r="L811" s="16"/>
      <c r="N811" s="1"/>
      <c r="O811" s="18"/>
      <c r="P811" s="16"/>
      <c r="Q811" s="16"/>
      <c r="R811" s="16"/>
      <c r="S811" s="16"/>
    </row>
    <row r="812" spans="1:19" ht="13.2" hidden="1" x14ac:dyDescent="0.25">
      <c r="A812" s="9"/>
      <c r="C812" s="16"/>
      <c r="D812" s="16"/>
      <c r="E812" s="16"/>
      <c r="F812" s="18"/>
      <c r="G812" s="16"/>
      <c r="H812" s="19"/>
      <c r="I812" s="20"/>
      <c r="J812" s="20"/>
      <c r="K812" s="20"/>
      <c r="L812" s="16"/>
      <c r="N812" s="1"/>
      <c r="O812" s="18"/>
      <c r="P812" s="16"/>
      <c r="Q812" s="16"/>
      <c r="R812" s="16"/>
      <c r="S812" s="16"/>
    </row>
    <row r="813" spans="1:19" ht="13.2" hidden="1" x14ac:dyDescent="0.25">
      <c r="A813" s="9"/>
      <c r="C813" s="16"/>
      <c r="D813" s="16"/>
      <c r="E813" s="16"/>
      <c r="F813" s="18"/>
      <c r="G813" s="16"/>
      <c r="H813" s="19"/>
      <c r="I813" s="20"/>
      <c r="J813" s="20"/>
      <c r="K813" s="20"/>
      <c r="L813" s="16"/>
      <c r="N813" s="1"/>
      <c r="O813" s="18"/>
      <c r="P813" s="16"/>
      <c r="Q813" s="16"/>
      <c r="R813" s="16"/>
      <c r="S813" s="16"/>
    </row>
    <row r="814" spans="1:19" ht="13.2" hidden="1" x14ac:dyDescent="0.25">
      <c r="A814" s="9"/>
      <c r="C814" s="16"/>
      <c r="D814" s="16"/>
      <c r="E814" s="16"/>
      <c r="F814" s="18"/>
      <c r="G814" s="16"/>
      <c r="H814" s="19"/>
      <c r="I814" s="20"/>
      <c r="J814" s="20"/>
      <c r="K814" s="20"/>
      <c r="L814" s="16"/>
      <c r="N814" s="1"/>
      <c r="O814" s="18"/>
      <c r="P814" s="16"/>
      <c r="Q814" s="16"/>
      <c r="R814" s="16"/>
      <c r="S814" s="16"/>
    </row>
    <row r="815" spans="1:19" ht="13.2" hidden="1" x14ac:dyDescent="0.25">
      <c r="A815" s="9"/>
      <c r="C815" s="16"/>
      <c r="D815" s="16"/>
      <c r="E815" s="16"/>
      <c r="F815" s="18"/>
      <c r="G815" s="16"/>
      <c r="H815" s="19"/>
      <c r="I815" s="20"/>
      <c r="J815" s="20"/>
      <c r="K815" s="20"/>
      <c r="L815" s="16"/>
      <c r="N815" s="1"/>
      <c r="O815" s="18"/>
      <c r="P815" s="16"/>
      <c r="Q815" s="16"/>
      <c r="R815" s="16"/>
      <c r="S815" s="16"/>
    </row>
    <row r="816" spans="1:19" ht="13.2" hidden="1" x14ac:dyDescent="0.25">
      <c r="A816" s="9"/>
      <c r="C816" s="16"/>
      <c r="D816" s="16"/>
      <c r="E816" s="16"/>
      <c r="F816" s="18"/>
      <c r="G816" s="16"/>
      <c r="H816" s="19"/>
      <c r="I816" s="20"/>
      <c r="J816" s="20"/>
      <c r="K816" s="20"/>
      <c r="L816" s="16"/>
      <c r="N816" s="1"/>
      <c r="O816" s="18"/>
      <c r="P816" s="16"/>
      <c r="Q816" s="16"/>
      <c r="R816" s="16"/>
      <c r="S816" s="16"/>
    </row>
    <row r="817" spans="1:19" ht="13.2" hidden="1" x14ac:dyDescent="0.25">
      <c r="A817" s="9"/>
      <c r="C817" s="16"/>
      <c r="D817" s="16"/>
      <c r="E817" s="16"/>
      <c r="F817" s="18"/>
      <c r="G817" s="16"/>
      <c r="H817" s="19"/>
      <c r="I817" s="20"/>
      <c r="J817" s="20"/>
      <c r="K817" s="20"/>
      <c r="L817" s="16"/>
      <c r="N817" s="1"/>
      <c r="O817" s="18"/>
      <c r="P817" s="16"/>
      <c r="Q817" s="16"/>
      <c r="R817" s="16"/>
      <c r="S817" s="16"/>
    </row>
    <row r="818" spans="1:19" ht="13.2" hidden="1" x14ac:dyDescent="0.25">
      <c r="A818" s="9"/>
      <c r="C818" s="16"/>
      <c r="D818" s="16"/>
      <c r="E818" s="16"/>
      <c r="F818" s="18"/>
      <c r="G818" s="16"/>
      <c r="H818" s="19"/>
      <c r="I818" s="20"/>
      <c r="J818" s="20"/>
      <c r="K818" s="20"/>
      <c r="L818" s="16"/>
      <c r="N818" s="1"/>
      <c r="O818" s="18"/>
      <c r="P818" s="16"/>
      <c r="Q818" s="16"/>
      <c r="R818" s="16"/>
      <c r="S818" s="16"/>
    </row>
    <row r="819" spans="1:19" ht="13.2" hidden="1" x14ac:dyDescent="0.25">
      <c r="A819" s="9"/>
      <c r="C819" s="16"/>
      <c r="D819" s="16"/>
      <c r="E819" s="16"/>
      <c r="F819" s="18"/>
      <c r="G819" s="16"/>
      <c r="H819" s="19"/>
      <c r="I819" s="20"/>
      <c r="J819" s="20"/>
      <c r="K819" s="20"/>
      <c r="L819" s="16"/>
      <c r="N819" s="1"/>
      <c r="O819" s="18"/>
      <c r="P819" s="16"/>
      <c r="Q819" s="16"/>
      <c r="R819" s="16"/>
      <c r="S819" s="16"/>
    </row>
    <row r="820" spans="1:19" ht="13.2" hidden="1" x14ac:dyDescent="0.25">
      <c r="A820" s="9"/>
      <c r="C820" s="16"/>
      <c r="D820" s="16"/>
      <c r="E820" s="16"/>
      <c r="F820" s="18"/>
      <c r="G820" s="16"/>
      <c r="H820" s="19"/>
      <c r="I820" s="20"/>
      <c r="J820" s="20"/>
      <c r="K820" s="20"/>
      <c r="L820" s="16"/>
      <c r="N820" s="1"/>
      <c r="O820" s="18"/>
      <c r="P820" s="16"/>
      <c r="Q820" s="16"/>
      <c r="R820" s="16"/>
      <c r="S820" s="16"/>
    </row>
    <row r="821" spans="1:19" ht="13.2" hidden="1" x14ac:dyDescent="0.25">
      <c r="A821" s="9"/>
      <c r="C821" s="16"/>
      <c r="D821" s="16"/>
      <c r="E821" s="16"/>
      <c r="F821" s="18"/>
      <c r="G821" s="16"/>
      <c r="H821" s="19"/>
      <c r="I821" s="20"/>
      <c r="J821" s="20"/>
      <c r="K821" s="20"/>
      <c r="L821" s="16"/>
      <c r="N821" s="1"/>
      <c r="O821" s="18"/>
      <c r="P821" s="16"/>
      <c r="Q821" s="16"/>
      <c r="R821" s="16"/>
      <c r="S821" s="16"/>
    </row>
    <row r="822" spans="1:19" ht="13.2" hidden="1" x14ac:dyDescent="0.25">
      <c r="A822" s="9"/>
      <c r="C822" s="16"/>
      <c r="D822" s="16"/>
      <c r="E822" s="16"/>
      <c r="F822" s="18"/>
      <c r="G822" s="16"/>
      <c r="H822" s="19"/>
      <c r="I822" s="20"/>
      <c r="J822" s="20"/>
      <c r="K822" s="20"/>
      <c r="L822" s="16"/>
      <c r="N822" s="1"/>
      <c r="O822" s="18"/>
      <c r="P822" s="16"/>
      <c r="Q822" s="16"/>
      <c r="R822" s="16"/>
      <c r="S822" s="16"/>
    </row>
    <row r="823" spans="1:19" ht="13.2" hidden="1" x14ac:dyDescent="0.25">
      <c r="A823" s="9"/>
      <c r="C823" s="16"/>
      <c r="D823" s="16"/>
      <c r="E823" s="16"/>
      <c r="F823" s="18"/>
      <c r="G823" s="16"/>
      <c r="H823" s="19"/>
      <c r="I823" s="20"/>
      <c r="J823" s="20"/>
      <c r="K823" s="20"/>
      <c r="L823" s="16"/>
      <c r="N823" s="1"/>
      <c r="O823" s="18"/>
      <c r="P823" s="16"/>
      <c r="Q823" s="16"/>
      <c r="R823" s="16"/>
      <c r="S823" s="16"/>
    </row>
    <row r="824" spans="1:19" ht="13.2" hidden="1" x14ac:dyDescent="0.25">
      <c r="A824" s="9"/>
      <c r="C824" s="16"/>
      <c r="D824" s="16"/>
      <c r="E824" s="16"/>
      <c r="F824" s="18"/>
      <c r="G824" s="16"/>
      <c r="H824" s="19"/>
      <c r="I824" s="20"/>
      <c r="J824" s="20"/>
      <c r="K824" s="20"/>
      <c r="L824" s="16"/>
      <c r="N824" s="1"/>
      <c r="O824" s="18"/>
      <c r="P824" s="16"/>
      <c r="Q824" s="16"/>
      <c r="R824" s="16"/>
      <c r="S824" s="16"/>
    </row>
    <row r="825" spans="1:19" ht="13.2" hidden="1" x14ac:dyDescent="0.25">
      <c r="A825" s="9"/>
      <c r="C825" s="16"/>
      <c r="D825" s="16"/>
      <c r="E825" s="16"/>
      <c r="F825" s="18"/>
      <c r="G825" s="16"/>
      <c r="H825" s="19"/>
      <c r="I825" s="20"/>
      <c r="J825" s="20"/>
      <c r="K825" s="20"/>
      <c r="L825" s="16"/>
      <c r="N825" s="1"/>
      <c r="O825" s="18"/>
      <c r="P825" s="16"/>
      <c r="Q825" s="16"/>
      <c r="R825" s="16"/>
      <c r="S825" s="16"/>
    </row>
    <row r="826" spans="1:19" ht="13.2" hidden="1" x14ac:dyDescent="0.25">
      <c r="A826" s="9"/>
      <c r="C826" s="16"/>
      <c r="D826" s="16"/>
      <c r="E826" s="16"/>
      <c r="F826" s="18"/>
      <c r="G826" s="16"/>
      <c r="H826" s="19"/>
      <c r="I826" s="20"/>
      <c r="J826" s="20"/>
      <c r="K826" s="20"/>
      <c r="L826" s="16"/>
      <c r="N826" s="1"/>
      <c r="O826" s="18"/>
      <c r="P826" s="16"/>
      <c r="Q826" s="16"/>
      <c r="R826" s="16"/>
      <c r="S826" s="16"/>
    </row>
    <row r="827" spans="1:19" ht="13.2" hidden="1" x14ac:dyDescent="0.25">
      <c r="A827" s="9"/>
      <c r="C827" s="16"/>
      <c r="D827" s="16"/>
      <c r="E827" s="16"/>
      <c r="F827" s="18"/>
      <c r="G827" s="16"/>
      <c r="H827" s="19"/>
      <c r="I827" s="20"/>
      <c r="J827" s="20"/>
      <c r="K827" s="20"/>
      <c r="L827" s="16"/>
      <c r="N827" s="1"/>
      <c r="O827" s="18"/>
      <c r="P827" s="16"/>
      <c r="Q827" s="16"/>
      <c r="R827" s="16"/>
      <c r="S827" s="16"/>
    </row>
    <row r="828" spans="1:19" ht="13.2" hidden="1" x14ac:dyDescent="0.25">
      <c r="A828" s="9"/>
      <c r="C828" s="16"/>
      <c r="D828" s="16"/>
      <c r="E828" s="16"/>
      <c r="F828" s="18"/>
      <c r="G828" s="16"/>
      <c r="H828" s="19"/>
      <c r="I828" s="20"/>
      <c r="J828" s="20"/>
      <c r="K828" s="20"/>
      <c r="L828" s="16"/>
      <c r="N828" s="1"/>
      <c r="O828" s="18"/>
      <c r="P828" s="16"/>
      <c r="Q828" s="16"/>
      <c r="R828" s="16"/>
      <c r="S828" s="16"/>
    </row>
    <row r="829" spans="1:19" ht="13.2" hidden="1" x14ac:dyDescent="0.25">
      <c r="A829" s="9"/>
      <c r="C829" s="16"/>
      <c r="D829" s="16"/>
      <c r="E829" s="16"/>
      <c r="F829" s="18"/>
      <c r="G829" s="16"/>
      <c r="H829" s="19"/>
      <c r="I829" s="20"/>
      <c r="J829" s="20"/>
      <c r="K829" s="20"/>
      <c r="L829" s="16"/>
      <c r="N829" s="1"/>
      <c r="O829" s="18"/>
      <c r="P829" s="16"/>
      <c r="Q829" s="16"/>
      <c r="R829" s="16"/>
      <c r="S829" s="16"/>
    </row>
    <row r="830" spans="1:19" ht="13.2" hidden="1" x14ac:dyDescent="0.25">
      <c r="A830" s="9"/>
      <c r="C830" s="16"/>
      <c r="D830" s="16"/>
      <c r="E830" s="16"/>
      <c r="F830" s="18"/>
      <c r="G830" s="16"/>
      <c r="H830" s="19"/>
      <c r="I830" s="20"/>
      <c r="J830" s="20"/>
      <c r="K830" s="20"/>
      <c r="L830" s="16"/>
      <c r="N830" s="1"/>
      <c r="O830" s="18"/>
      <c r="P830" s="16"/>
      <c r="Q830" s="16"/>
      <c r="R830" s="16"/>
      <c r="S830" s="16"/>
    </row>
    <row r="831" spans="1:19" ht="13.2" hidden="1" x14ac:dyDescent="0.25">
      <c r="A831" s="9"/>
      <c r="C831" s="16"/>
      <c r="D831" s="16"/>
      <c r="E831" s="16"/>
      <c r="F831" s="18"/>
      <c r="G831" s="16"/>
      <c r="H831" s="19"/>
      <c r="I831" s="20"/>
      <c r="J831" s="20"/>
      <c r="K831" s="20"/>
      <c r="L831" s="16"/>
      <c r="N831" s="1"/>
      <c r="O831" s="18"/>
      <c r="P831" s="16"/>
      <c r="Q831" s="16"/>
      <c r="R831" s="16"/>
      <c r="S831" s="16"/>
    </row>
    <row r="832" spans="1:19" ht="13.2" hidden="1" x14ac:dyDescent="0.25">
      <c r="A832" s="9"/>
      <c r="C832" s="16"/>
      <c r="D832" s="16"/>
      <c r="E832" s="16"/>
      <c r="F832" s="18"/>
      <c r="G832" s="16"/>
      <c r="H832" s="19"/>
      <c r="I832" s="20"/>
      <c r="J832" s="20"/>
      <c r="K832" s="20"/>
      <c r="L832" s="16"/>
      <c r="N832" s="1"/>
      <c r="O832" s="18"/>
      <c r="P832" s="16"/>
      <c r="Q832" s="16"/>
      <c r="R832" s="16"/>
      <c r="S832" s="16"/>
    </row>
    <row r="833" spans="1:19" ht="13.2" hidden="1" x14ac:dyDescent="0.25">
      <c r="A833" s="9"/>
      <c r="C833" s="16"/>
      <c r="D833" s="16"/>
      <c r="E833" s="16"/>
      <c r="F833" s="18"/>
      <c r="G833" s="16"/>
      <c r="H833" s="19"/>
      <c r="I833" s="20"/>
      <c r="J833" s="20"/>
      <c r="K833" s="20"/>
      <c r="L833" s="16"/>
      <c r="N833" s="1"/>
      <c r="O833" s="18"/>
      <c r="P833" s="16"/>
      <c r="Q833" s="16"/>
      <c r="R833" s="16"/>
      <c r="S833" s="16"/>
    </row>
    <row r="834" spans="1:19" ht="13.2" hidden="1" x14ac:dyDescent="0.25">
      <c r="A834" s="9"/>
      <c r="C834" s="16"/>
      <c r="D834" s="16"/>
      <c r="E834" s="16"/>
      <c r="F834" s="18"/>
      <c r="G834" s="16"/>
      <c r="H834" s="19"/>
      <c r="I834" s="20"/>
      <c r="J834" s="20"/>
      <c r="K834" s="20"/>
      <c r="L834" s="16"/>
      <c r="N834" s="1"/>
      <c r="O834" s="18"/>
      <c r="P834" s="16"/>
      <c r="Q834" s="16"/>
      <c r="R834" s="16"/>
      <c r="S834" s="16"/>
    </row>
    <row r="835" spans="1:19" ht="13.2" hidden="1" x14ac:dyDescent="0.25">
      <c r="A835" s="9"/>
      <c r="C835" s="16"/>
      <c r="D835" s="16"/>
      <c r="E835" s="16"/>
      <c r="F835" s="18"/>
      <c r="G835" s="16"/>
      <c r="H835" s="19"/>
      <c r="I835" s="20"/>
      <c r="J835" s="20"/>
      <c r="K835" s="20"/>
      <c r="L835" s="16"/>
      <c r="N835" s="1"/>
      <c r="O835" s="18"/>
      <c r="P835" s="16"/>
      <c r="Q835" s="16"/>
      <c r="R835" s="16"/>
      <c r="S835" s="16"/>
    </row>
    <row r="836" spans="1:19" ht="13.2" hidden="1" x14ac:dyDescent="0.25">
      <c r="A836" s="9"/>
      <c r="C836" s="16"/>
      <c r="D836" s="16"/>
      <c r="E836" s="16"/>
      <c r="F836" s="18"/>
      <c r="G836" s="16"/>
      <c r="H836" s="19"/>
      <c r="I836" s="20"/>
      <c r="J836" s="20"/>
      <c r="K836" s="20"/>
      <c r="L836" s="16"/>
      <c r="N836" s="1"/>
      <c r="O836" s="18"/>
      <c r="P836" s="16"/>
      <c r="Q836" s="16"/>
      <c r="R836" s="16"/>
      <c r="S836" s="16"/>
    </row>
    <row r="837" spans="1:19" ht="13.2" hidden="1" x14ac:dyDescent="0.25">
      <c r="A837" s="9"/>
      <c r="C837" s="16"/>
      <c r="D837" s="16"/>
      <c r="E837" s="16"/>
      <c r="F837" s="18"/>
      <c r="G837" s="16"/>
      <c r="H837" s="19"/>
      <c r="I837" s="20"/>
      <c r="J837" s="20"/>
      <c r="K837" s="20"/>
      <c r="L837" s="16"/>
      <c r="N837" s="1"/>
      <c r="O837" s="18"/>
      <c r="P837" s="16"/>
      <c r="Q837" s="16"/>
      <c r="R837" s="16"/>
      <c r="S837" s="16"/>
    </row>
    <row r="838" spans="1:19" ht="13.2" hidden="1" x14ac:dyDescent="0.25">
      <c r="A838" s="9"/>
      <c r="C838" s="16"/>
      <c r="D838" s="16"/>
      <c r="E838" s="16"/>
      <c r="F838" s="18"/>
      <c r="G838" s="16"/>
      <c r="H838" s="19"/>
      <c r="I838" s="20"/>
      <c r="J838" s="20"/>
      <c r="K838" s="20"/>
      <c r="L838" s="16"/>
      <c r="N838" s="1"/>
      <c r="O838" s="18"/>
      <c r="P838" s="16"/>
      <c r="Q838" s="16"/>
      <c r="R838" s="16"/>
      <c r="S838" s="16"/>
    </row>
    <row r="839" spans="1:19" ht="13.2" hidden="1" x14ac:dyDescent="0.25">
      <c r="A839" s="9"/>
      <c r="C839" s="16"/>
      <c r="D839" s="16"/>
      <c r="E839" s="16"/>
      <c r="F839" s="18"/>
      <c r="G839" s="16"/>
      <c r="H839" s="19"/>
      <c r="I839" s="20"/>
      <c r="J839" s="20"/>
      <c r="K839" s="20"/>
      <c r="L839" s="16"/>
      <c r="N839" s="1"/>
      <c r="O839" s="18"/>
      <c r="P839" s="16"/>
      <c r="Q839" s="16"/>
      <c r="R839" s="16"/>
      <c r="S839" s="16"/>
    </row>
    <row r="840" spans="1:19" ht="13.2" hidden="1" x14ac:dyDescent="0.25">
      <c r="A840" s="9"/>
      <c r="C840" s="16"/>
      <c r="D840" s="16"/>
      <c r="E840" s="16"/>
      <c r="F840" s="18"/>
      <c r="G840" s="16"/>
      <c r="H840" s="19"/>
      <c r="I840" s="20"/>
      <c r="J840" s="20"/>
      <c r="K840" s="20"/>
      <c r="L840" s="16"/>
      <c r="N840" s="1"/>
      <c r="O840" s="18"/>
      <c r="P840" s="16"/>
      <c r="Q840" s="16"/>
      <c r="R840" s="16"/>
      <c r="S840" s="16"/>
    </row>
    <row r="841" spans="1:19" ht="13.2" hidden="1" x14ac:dyDescent="0.25">
      <c r="A841" s="9"/>
      <c r="C841" s="16"/>
      <c r="D841" s="16"/>
      <c r="E841" s="16"/>
      <c r="F841" s="18"/>
      <c r="G841" s="16"/>
      <c r="H841" s="19"/>
      <c r="I841" s="20"/>
      <c r="J841" s="20"/>
      <c r="K841" s="20"/>
      <c r="L841" s="16"/>
      <c r="N841" s="1"/>
      <c r="O841" s="18"/>
      <c r="P841" s="16"/>
      <c r="Q841" s="16"/>
      <c r="R841" s="16"/>
      <c r="S841" s="16"/>
    </row>
    <row r="842" spans="1:19" ht="13.2" hidden="1" x14ac:dyDescent="0.25">
      <c r="A842" s="9"/>
      <c r="C842" s="16"/>
      <c r="D842" s="16"/>
      <c r="E842" s="16"/>
      <c r="F842" s="18"/>
      <c r="G842" s="16"/>
      <c r="H842" s="19"/>
      <c r="I842" s="20"/>
      <c r="J842" s="20"/>
      <c r="K842" s="20"/>
      <c r="L842" s="16"/>
      <c r="N842" s="1"/>
      <c r="O842" s="18"/>
      <c r="P842" s="16"/>
      <c r="Q842" s="16"/>
      <c r="R842" s="16"/>
      <c r="S842" s="16"/>
    </row>
    <row r="843" spans="1:19" ht="13.2" hidden="1" x14ac:dyDescent="0.25">
      <c r="A843" s="9"/>
      <c r="C843" s="16"/>
      <c r="D843" s="16"/>
      <c r="E843" s="16"/>
      <c r="F843" s="18"/>
      <c r="G843" s="16"/>
      <c r="H843" s="19"/>
      <c r="I843" s="20"/>
      <c r="J843" s="20"/>
      <c r="K843" s="20"/>
      <c r="L843" s="16"/>
      <c r="N843" s="1"/>
      <c r="O843" s="18"/>
      <c r="P843" s="16"/>
      <c r="Q843" s="16"/>
      <c r="R843" s="16"/>
      <c r="S843" s="16"/>
    </row>
    <row r="844" spans="1:19" ht="13.2" hidden="1" x14ac:dyDescent="0.25">
      <c r="A844" s="9"/>
      <c r="C844" s="16"/>
      <c r="D844" s="16"/>
      <c r="E844" s="16"/>
      <c r="F844" s="18"/>
      <c r="G844" s="16"/>
      <c r="H844" s="19"/>
      <c r="I844" s="20"/>
      <c r="J844" s="20"/>
      <c r="K844" s="20"/>
      <c r="L844" s="16"/>
      <c r="N844" s="1"/>
      <c r="O844" s="18"/>
      <c r="P844" s="16"/>
      <c r="Q844" s="16"/>
      <c r="R844" s="16"/>
      <c r="S844" s="16"/>
    </row>
    <row r="845" spans="1:19" ht="13.2" hidden="1" x14ac:dyDescent="0.25">
      <c r="A845" s="9"/>
      <c r="C845" s="16"/>
      <c r="D845" s="16"/>
      <c r="E845" s="16"/>
      <c r="F845" s="18"/>
      <c r="G845" s="16"/>
      <c r="H845" s="19"/>
      <c r="I845" s="20"/>
      <c r="J845" s="20"/>
      <c r="K845" s="20"/>
      <c r="L845" s="16"/>
      <c r="N845" s="1"/>
      <c r="O845" s="18"/>
      <c r="P845" s="16"/>
      <c r="Q845" s="16"/>
      <c r="R845" s="16"/>
      <c r="S845" s="16"/>
    </row>
    <row r="846" spans="1:19" ht="13.2" hidden="1" x14ac:dyDescent="0.25">
      <c r="A846" s="9"/>
      <c r="C846" s="16"/>
      <c r="D846" s="16"/>
      <c r="E846" s="16"/>
      <c r="F846" s="18"/>
      <c r="G846" s="16"/>
      <c r="H846" s="19"/>
      <c r="I846" s="20"/>
      <c r="J846" s="20"/>
      <c r="K846" s="20"/>
      <c r="L846" s="16"/>
      <c r="N846" s="1"/>
      <c r="O846" s="18"/>
      <c r="P846" s="16"/>
      <c r="Q846" s="16"/>
      <c r="R846" s="16"/>
      <c r="S846" s="16"/>
    </row>
    <row r="847" spans="1:19" ht="13.2" hidden="1" x14ac:dyDescent="0.25">
      <c r="A847" s="9"/>
      <c r="C847" s="16"/>
      <c r="D847" s="16"/>
      <c r="E847" s="16"/>
      <c r="F847" s="18"/>
      <c r="G847" s="16"/>
      <c r="H847" s="19"/>
      <c r="I847" s="20"/>
      <c r="J847" s="20"/>
      <c r="K847" s="20"/>
      <c r="L847" s="16"/>
      <c r="N847" s="1"/>
      <c r="O847" s="18"/>
      <c r="P847" s="16"/>
      <c r="Q847" s="16"/>
      <c r="R847" s="16"/>
      <c r="S847" s="16"/>
    </row>
    <row r="848" spans="1:19" ht="13.2" hidden="1" x14ac:dyDescent="0.25">
      <c r="A848" s="9"/>
      <c r="C848" s="16"/>
      <c r="D848" s="16"/>
      <c r="E848" s="16"/>
      <c r="F848" s="18"/>
      <c r="G848" s="16"/>
      <c r="H848" s="19"/>
      <c r="I848" s="20"/>
      <c r="J848" s="20"/>
      <c r="K848" s="20"/>
      <c r="L848" s="16"/>
      <c r="N848" s="1"/>
      <c r="O848" s="18"/>
      <c r="P848" s="16"/>
      <c r="Q848" s="16"/>
      <c r="R848" s="16"/>
      <c r="S848" s="16"/>
    </row>
    <row r="849" spans="1:19" ht="13.2" hidden="1" x14ac:dyDescent="0.25">
      <c r="A849" s="9"/>
      <c r="C849" s="16"/>
      <c r="D849" s="16"/>
      <c r="E849" s="16"/>
      <c r="F849" s="18"/>
      <c r="G849" s="16"/>
      <c r="H849" s="19"/>
      <c r="I849" s="20"/>
      <c r="J849" s="20"/>
      <c r="K849" s="20"/>
      <c r="L849" s="16"/>
      <c r="N849" s="1"/>
      <c r="O849" s="18"/>
      <c r="P849" s="16"/>
      <c r="Q849" s="16"/>
      <c r="R849" s="16"/>
      <c r="S849" s="16"/>
    </row>
    <row r="850" spans="1:19" ht="13.2" hidden="1" x14ac:dyDescent="0.25">
      <c r="A850" s="9"/>
      <c r="C850" s="16"/>
      <c r="D850" s="16"/>
      <c r="E850" s="16"/>
      <c r="F850" s="18"/>
      <c r="G850" s="16"/>
      <c r="H850" s="19"/>
      <c r="I850" s="20"/>
      <c r="J850" s="20"/>
      <c r="K850" s="20"/>
      <c r="L850" s="16"/>
      <c r="N850" s="1"/>
      <c r="O850" s="18"/>
      <c r="P850" s="16"/>
      <c r="Q850" s="16"/>
      <c r="R850" s="16"/>
      <c r="S850" s="16"/>
    </row>
    <row r="851" spans="1:19" ht="13.2" hidden="1" x14ac:dyDescent="0.25">
      <c r="A851" s="9"/>
      <c r="C851" s="16"/>
      <c r="D851" s="16"/>
      <c r="E851" s="16"/>
      <c r="F851" s="18"/>
      <c r="G851" s="16"/>
      <c r="H851" s="19"/>
      <c r="I851" s="20"/>
      <c r="J851" s="20"/>
      <c r="K851" s="20"/>
      <c r="L851" s="16"/>
      <c r="N851" s="1"/>
      <c r="O851" s="18"/>
      <c r="P851" s="16"/>
      <c r="Q851" s="16"/>
      <c r="R851" s="16"/>
      <c r="S851" s="16"/>
    </row>
    <row r="852" spans="1:19" ht="13.2" hidden="1" x14ac:dyDescent="0.25">
      <c r="A852" s="9"/>
      <c r="C852" s="16"/>
      <c r="D852" s="16"/>
      <c r="E852" s="16"/>
      <c r="F852" s="18"/>
      <c r="G852" s="16"/>
      <c r="H852" s="19"/>
      <c r="I852" s="20"/>
      <c r="J852" s="20"/>
      <c r="K852" s="20"/>
      <c r="L852" s="16"/>
      <c r="N852" s="1"/>
      <c r="O852" s="18"/>
      <c r="P852" s="16"/>
      <c r="Q852" s="16"/>
      <c r="R852" s="16"/>
      <c r="S852" s="16"/>
    </row>
    <row r="853" spans="1:19" ht="13.2" hidden="1" x14ac:dyDescent="0.25">
      <c r="A853" s="9"/>
      <c r="C853" s="16"/>
      <c r="D853" s="16"/>
      <c r="E853" s="16"/>
      <c r="F853" s="18"/>
      <c r="G853" s="16"/>
      <c r="H853" s="19"/>
      <c r="I853" s="20"/>
      <c r="J853" s="20"/>
      <c r="K853" s="20"/>
      <c r="L853" s="16"/>
      <c r="N853" s="1"/>
      <c r="O853" s="18"/>
      <c r="P853" s="16"/>
      <c r="Q853" s="16"/>
      <c r="R853" s="16"/>
      <c r="S853" s="16"/>
    </row>
    <row r="854" spans="1:19" ht="13.2" hidden="1" x14ac:dyDescent="0.25">
      <c r="A854" s="9"/>
      <c r="C854" s="16"/>
      <c r="D854" s="16"/>
      <c r="E854" s="16"/>
      <c r="F854" s="18"/>
      <c r="G854" s="16"/>
      <c r="H854" s="19"/>
      <c r="I854" s="20"/>
      <c r="J854" s="20"/>
      <c r="K854" s="20"/>
      <c r="L854" s="16"/>
      <c r="N854" s="1"/>
      <c r="O854" s="18"/>
      <c r="P854" s="16"/>
      <c r="Q854" s="16"/>
      <c r="R854" s="16"/>
      <c r="S854" s="16"/>
    </row>
    <row r="855" spans="1:19" ht="13.2" hidden="1" x14ac:dyDescent="0.25">
      <c r="A855" s="9"/>
      <c r="C855" s="16"/>
      <c r="D855" s="16"/>
      <c r="E855" s="16"/>
      <c r="F855" s="18"/>
      <c r="G855" s="16"/>
      <c r="H855" s="19"/>
      <c r="I855" s="20"/>
      <c r="J855" s="20"/>
      <c r="K855" s="20"/>
      <c r="L855" s="16"/>
      <c r="N855" s="1"/>
      <c r="O855" s="18"/>
      <c r="P855" s="16"/>
      <c r="Q855" s="16"/>
      <c r="R855" s="16"/>
      <c r="S855" s="16"/>
    </row>
    <row r="856" spans="1:19" ht="13.2" hidden="1" x14ac:dyDescent="0.25">
      <c r="A856" s="9"/>
      <c r="C856" s="16"/>
      <c r="D856" s="16"/>
      <c r="E856" s="16"/>
      <c r="F856" s="18"/>
      <c r="G856" s="16"/>
      <c r="H856" s="19"/>
      <c r="I856" s="20"/>
      <c r="J856" s="20"/>
      <c r="K856" s="20"/>
      <c r="L856" s="16"/>
      <c r="N856" s="1"/>
      <c r="O856" s="18"/>
      <c r="P856" s="16"/>
      <c r="Q856" s="16"/>
      <c r="R856" s="16"/>
      <c r="S856" s="16"/>
    </row>
    <row r="857" spans="1:19" ht="13.2" hidden="1" x14ac:dyDescent="0.25">
      <c r="A857" s="9"/>
      <c r="C857" s="16"/>
      <c r="D857" s="16"/>
      <c r="E857" s="16"/>
      <c r="F857" s="18"/>
      <c r="G857" s="16"/>
      <c r="H857" s="19"/>
      <c r="I857" s="20"/>
      <c r="J857" s="20"/>
      <c r="K857" s="20"/>
      <c r="L857" s="16"/>
      <c r="N857" s="1"/>
      <c r="O857" s="18"/>
      <c r="P857" s="16"/>
      <c r="Q857" s="16"/>
      <c r="R857" s="16"/>
      <c r="S857" s="16"/>
    </row>
    <row r="858" spans="1:19" ht="13.2" hidden="1" x14ac:dyDescent="0.25">
      <c r="A858" s="9"/>
      <c r="C858" s="16"/>
      <c r="D858" s="16"/>
      <c r="E858" s="16"/>
      <c r="F858" s="18"/>
      <c r="G858" s="16"/>
      <c r="H858" s="19"/>
      <c r="I858" s="20"/>
      <c r="J858" s="20"/>
      <c r="K858" s="20"/>
      <c r="L858" s="16"/>
      <c r="N858" s="1"/>
      <c r="O858" s="18"/>
      <c r="P858" s="16"/>
      <c r="Q858" s="16"/>
      <c r="R858" s="16"/>
      <c r="S858" s="16"/>
    </row>
    <row r="859" spans="1:19" ht="13.2" hidden="1" x14ac:dyDescent="0.25">
      <c r="A859" s="9"/>
      <c r="C859" s="16"/>
      <c r="D859" s="16"/>
      <c r="E859" s="16"/>
      <c r="F859" s="18"/>
      <c r="G859" s="16"/>
      <c r="H859" s="19"/>
      <c r="I859" s="20"/>
      <c r="J859" s="20"/>
      <c r="K859" s="20"/>
      <c r="L859" s="16"/>
      <c r="N859" s="1"/>
      <c r="O859" s="18"/>
      <c r="P859" s="16"/>
      <c r="Q859" s="16"/>
      <c r="R859" s="16"/>
      <c r="S859" s="16"/>
    </row>
    <row r="860" spans="1:19" ht="13.2" hidden="1" x14ac:dyDescent="0.25">
      <c r="A860" s="9"/>
      <c r="C860" s="16"/>
      <c r="D860" s="16"/>
      <c r="E860" s="16"/>
      <c r="F860" s="18"/>
      <c r="G860" s="16"/>
      <c r="H860" s="19"/>
      <c r="I860" s="20"/>
      <c r="J860" s="20"/>
      <c r="K860" s="20"/>
      <c r="L860" s="16"/>
      <c r="N860" s="1"/>
      <c r="O860" s="18"/>
      <c r="P860" s="16"/>
      <c r="Q860" s="16"/>
      <c r="R860" s="16"/>
      <c r="S860" s="16"/>
    </row>
    <row r="861" spans="1:19" ht="13.2" hidden="1" x14ac:dyDescent="0.25">
      <c r="A861" s="9"/>
      <c r="C861" s="16"/>
      <c r="D861" s="16"/>
      <c r="E861" s="16"/>
      <c r="F861" s="18"/>
      <c r="G861" s="16"/>
      <c r="H861" s="19"/>
      <c r="I861" s="20"/>
      <c r="J861" s="20"/>
      <c r="K861" s="20"/>
      <c r="L861" s="16"/>
      <c r="N861" s="1"/>
      <c r="O861" s="18"/>
      <c r="P861" s="16"/>
      <c r="Q861" s="16"/>
      <c r="R861" s="16"/>
      <c r="S861" s="16"/>
    </row>
    <row r="862" spans="1:19" ht="13.2" hidden="1" x14ac:dyDescent="0.25">
      <c r="A862" s="9"/>
      <c r="C862" s="16"/>
      <c r="D862" s="16"/>
      <c r="E862" s="16"/>
      <c r="F862" s="18"/>
      <c r="G862" s="16"/>
      <c r="H862" s="19"/>
      <c r="I862" s="20"/>
      <c r="J862" s="20"/>
      <c r="K862" s="20"/>
      <c r="L862" s="16"/>
      <c r="N862" s="1"/>
      <c r="O862" s="18"/>
      <c r="P862" s="16"/>
      <c r="Q862" s="16"/>
      <c r="R862" s="16"/>
      <c r="S862" s="16"/>
    </row>
    <row r="863" spans="1:19" ht="13.2" hidden="1" x14ac:dyDescent="0.25">
      <c r="A863" s="9"/>
      <c r="C863" s="16"/>
      <c r="D863" s="16"/>
      <c r="E863" s="16"/>
      <c r="F863" s="18"/>
      <c r="G863" s="16"/>
      <c r="H863" s="19"/>
      <c r="I863" s="20"/>
      <c r="J863" s="20"/>
      <c r="K863" s="20"/>
      <c r="L863" s="16"/>
      <c r="N863" s="1"/>
      <c r="O863" s="18"/>
      <c r="P863" s="16"/>
      <c r="Q863" s="16"/>
      <c r="R863" s="16"/>
      <c r="S863" s="16"/>
    </row>
    <row r="864" spans="1:19" ht="13.2" hidden="1" x14ac:dyDescent="0.25">
      <c r="A864" s="9"/>
      <c r="C864" s="16"/>
      <c r="D864" s="16"/>
      <c r="E864" s="16"/>
      <c r="F864" s="18"/>
      <c r="G864" s="16"/>
      <c r="H864" s="19"/>
      <c r="I864" s="20"/>
      <c r="J864" s="20"/>
      <c r="K864" s="20"/>
      <c r="L864" s="16"/>
      <c r="N864" s="1"/>
      <c r="O864" s="18"/>
      <c r="P864" s="16"/>
      <c r="Q864" s="16"/>
      <c r="R864" s="16"/>
      <c r="S864" s="16"/>
    </row>
    <row r="865" spans="1:19" ht="13.2" hidden="1" x14ac:dyDescent="0.25">
      <c r="A865" s="9"/>
      <c r="C865" s="16"/>
      <c r="D865" s="16"/>
      <c r="E865" s="16"/>
      <c r="F865" s="18"/>
      <c r="G865" s="16"/>
      <c r="H865" s="19"/>
      <c r="I865" s="20"/>
      <c r="J865" s="20"/>
      <c r="K865" s="20"/>
      <c r="L865" s="16"/>
      <c r="N865" s="1"/>
      <c r="O865" s="18"/>
      <c r="P865" s="16"/>
      <c r="Q865" s="16"/>
      <c r="R865" s="16"/>
      <c r="S865" s="16"/>
    </row>
    <row r="866" spans="1:19" ht="13.2" hidden="1" x14ac:dyDescent="0.25">
      <c r="A866" s="9"/>
      <c r="C866" s="16"/>
      <c r="D866" s="16"/>
      <c r="E866" s="16"/>
      <c r="F866" s="18"/>
      <c r="G866" s="16"/>
      <c r="H866" s="19"/>
      <c r="I866" s="20"/>
      <c r="J866" s="20"/>
      <c r="K866" s="20"/>
      <c r="L866" s="16"/>
      <c r="N866" s="1"/>
      <c r="O866" s="18"/>
      <c r="P866" s="16"/>
      <c r="Q866" s="16"/>
      <c r="R866" s="16"/>
      <c r="S866" s="16"/>
    </row>
    <row r="867" spans="1:19" ht="13.2" hidden="1" x14ac:dyDescent="0.25">
      <c r="A867" s="9"/>
      <c r="C867" s="16"/>
      <c r="D867" s="16"/>
      <c r="E867" s="16"/>
      <c r="F867" s="18"/>
      <c r="G867" s="16"/>
      <c r="H867" s="19"/>
      <c r="I867" s="20"/>
      <c r="J867" s="20"/>
      <c r="K867" s="20"/>
      <c r="L867" s="16"/>
      <c r="N867" s="1"/>
      <c r="O867" s="18"/>
      <c r="P867" s="16"/>
      <c r="Q867" s="16"/>
      <c r="R867" s="16"/>
      <c r="S867" s="16"/>
    </row>
    <row r="868" spans="1:19" ht="13.2" hidden="1" x14ac:dyDescent="0.25">
      <c r="A868" s="9"/>
      <c r="C868" s="16"/>
      <c r="D868" s="16"/>
      <c r="E868" s="16"/>
      <c r="F868" s="18"/>
      <c r="G868" s="16"/>
      <c r="H868" s="19"/>
      <c r="I868" s="20"/>
      <c r="J868" s="20"/>
      <c r="K868" s="20"/>
      <c r="L868" s="16"/>
      <c r="N868" s="1"/>
      <c r="O868" s="18"/>
      <c r="P868" s="16"/>
      <c r="Q868" s="16"/>
      <c r="R868" s="16"/>
      <c r="S868" s="16"/>
    </row>
    <row r="869" spans="1:19" ht="13.2" hidden="1" x14ac:dyDescent="0.25">
      <c r="A869" s="9"/>
      <c r="C869" s="16"/>
      <c r="D869" s="16"/>
      <c r="E869" s="16"/>
      <c r="F869" s="18"/>
      <c r="G869" s="16"/>
      <c r="H869" s="19"/>
      <c r="I869" s="20"/>
      <c r="J869" s="20"/>
      <c r="K869" s="20"/>
      <c r="L869" s="16"/>
      <c r="N869" s="1"/>
      <c r="O869" s="18"/>
      <c r="P869" s="16"/>
      <c r="Q869" s="16"/>
      <c r="R869" s="16"/>
      <c r="S869" s="16"/>
    </row>
    <row r="870" spans="1:19" ht="13.2" hidden="1" x14ac:dyDescent="0.25">
      <c r="A870" s="9"/>
      <c r="C870" s="16"/>
      <c r="D870" s="16"/>
      <c r="E870" s="16"/>
      <c r="F870" s="18"/>
      <c r="G870" s="16"/>
      <c r="H870" s="19"/>
      <c r="I870" s="20"/>
      <c r="J870" s="20"/>
      <c r="K870" s="20"/>
      <c r="L870" s="16"/>
      <c r="N870" s="1"/>
      <c r="O870" s="18"/>
      <c r="P870" s="16"/>
      <c r="Q870" s="16"/>
      <c r="R870" s="16"/>
      <c r="S870" s="16"/>
    </row>
    <row r="871" spans="1:19" ht="13.2" hidden="1" x14ac:dyDescent="0.25">
      <c r="A871" s="9"/>
      <c r="C871" s="16"/>
      <c r="D871" s="16"/>
      <c r="E871" s="16"/>
      <c r="F871" s="18"/>
      <c r="G871" s="16"/>
      <c r="H871" s="19"/>
      <c r="I871" s="20"/>
      <c r="J871" s="20"/>
      <c r="K871" s="20"/>
      <c r="L871" s="16"/>
      <c r="N871" s="1"/>
      <c r="O871" s="18"/>
      <c r="P871" s="16"/>
      <c r="Q871" s="16"/>
      <c r="R871" s="16"/>
      <c r="S871" s="16"/>
    </row>
    <row r="872" spans="1:19" ht="13.2" hidden="1" x14ac:dyDescent="0.25">
      <c r="A872" s="9"/>
      <c r="C872" s="16"/>
      <c r="D872" s="16"/>
      <c r="E872" s="16"/>
      <c r="F872" s="18"/>
      <c r="G872" s="16"/>
      <c r="H872" s="19"/>
      <c r="I872" s="20"/>
      <c r="J872" s="20"/>
      <c r="K872" s="20"/>
      <c r="L872" s="16"/>
      <c r="N872" s="1"/>
      <c r="O872" s="18"/>
      <c r="P872" s="16"/>
      <c r="Q872" s="16"/>
      <c r="R872" s="16"/>
      <c r="S872" s="16"/>
    </row>
    <row r="873" spans="1:19" ht="13.2" hidden="1" x14ac:dyDescent="0.25">
      <c r="A873" s="9"/>
      <c r="C873" s="16"/>
      <c r="D873" s="16"/>
      <c r="E873" s="16"/>
      <c r="F873" s="18"/>
      <c r="G873" s="16"/>
      <c r="H873" s="19"/>
      <c r="I873" s="20"/>
      <c r="J873" s="20"/>
      <c r="K873" s="20"/>
      <c r="L873" s="16"/>
      <c r="N873" s="1"/>
      <c r="O873" s="18"/>
      <c r="P873" s="16"/>
      <c r="Q873" s="16"/>
      <c r="R873" s="16"/>
      <c r="S873" s="16"/>
    </row>
    <row r="874" spans="1:19" ht="13.2" hidden="1" x14ac:dyDescent="0.25">
      <c r="A874" s="9"/>
      <c r="C874" s="16"/>
      <c r="D874" s="16"/>
      <c r="E874" s="16"/>
      <c r="F874" s="18"/>
      <c r="G874" s="16"/>
      <c r="H874" s="19"/>
      <c r="I874" s="20"/>
      <c r="J874" s="20"/>
      <c r="K874" s="20"/>
      <c r="L874" s="16"/>
      <c r="N874" s="1"/>
      <c r="O874" s="18"/>
      <c r="P874" s="16"/>
      <c r="Q874" s="16"/>
      <c r="R874" s="16"/>
      <c r="S874" s="16"/>
    </row>
    <row r="875" spans="1:19" ht="13.2" hidden="1" x14ac:dyDescent="0.25">
      <c r="A875" s="9"/>
      <c r="C875" s="16"/>
      <c r="D875" s="16"/>
      <c r="E875" s="16"/>
      <c r="F875" s="18"/>
      <c r="G875" s="16"/>
      <c r="H875" s="19"/>
      <c r="I875" s="20"/>
      <c r="J875" s="20"/>
      <c r="K875" s="20"/>
      <c r="L875" s="16"/>
      <c r="N875" s="1"/>
      <c r="O875" s="18"/>
      <c r="P875" s="16"/>
      <c r="Q875" s="16"/>
      <c r="R875" s="16"/>
      <c r="S875" s="16"/>
    </row>
    <row r="876" spans="1:19" ht="13.2" hidden="1" x14ac:dyDescent="0.25">
      <c r="A876" s="9"/>
      <c r="C876" s="16"/>
      <c r="D876" s="16"/>
      <c r="E876" s="16"/>
      <c r="F876" s="18"/>
      <c r="G876" s="16"/>
      <c r="H876" s="19"/>
      <c r="I876" s="20"/>
      <c r="J876" s="20"/>
      <c r="K876" s="20"/>
      <c r="L876" s="16"/>
      <c r="N876" s="1"/>
      <c r="O876" s="18"/>
      <c r="P876" s="16"/>
      <c r="Q876" s="16"/>
      <c r="R876" s="16"/>
      <c r="S876" s="16"/>
    </row>
    <row r="877" spans="1:19" ht="13.2" hidden="1" x14ac:dyDescent="0.25">
      <c r="A877" s="9"/>
      <c r="C877" s="16"/>
      <c r="D877" s="16"/>
      <c r="E877" s="16"/>
      <c r="F877" s="18"/>
      <c r="G877" s="16"/>
      <c r="H877" s="19"/>
      <c r="I877" s="20"/>
      <c r="J877" s="20"/>
      <c r="K877" s="20"/>
      <c r="L877" s="16"/>
      <c r="N877" s="1"/>
      <c r="O877" s="18"/>
      <c r="P877" s="16"/>
      <c r="Q877" s="16"/>
      <c r="R877" s="16"/>
      <c r="S877" s="16"/>
    </row>
    <row r="878" spans="1:19" ht="13.2" hidden="1" x14ac:dyDescent="0.25">
      <c r="A878" s="9"/>
      <c r="C878" s="16"/>
      <c r="D878" s="16"/>
      <c r="E878" s="16"/>
      <c r="F878" s="18"/>
      <c r="G878" s="16"/>
      <c r="H878" s="19"/>
      <c r="I878" s="20"/>
      <c r="J878" s="20"/>
      <c r="K878" s="20"/>
      <c r="L878" s="16"/>
      <c r="N878" s="1"/>
      <c r="O878" s="18"/>
      <c r="P878" s="16"/>
      <c r="Q878" s="16"/>
      <c r="R878" s="16"/>
      <c r="S878" s="16"/>
    </row>
    <row r="879" spans="1:19" ht="13.2" hidden="1" x14ac:dyDescent="0.25">
      <c r="A879" s="9"/>
      <c r="C879" s="16"/>
      <c r="D879" s="16"/>
      <c r="E879" s="16"/>
      <c r="F879" s="18"/>
      <c r="G879" s="16"/>
      <c r="H879" s="19"/>
      <c r="I879" s="20"/>
      <c r="J879" s="20"/>
      <c r="K879" s="20"/>
      <c r="L879" s="16"/>
      <c r="N879" s="1"/>
      <c r="O879" s="18"/>
      <c r="P879" s="16"/>
      <c r="Q879" s="16"/>
      <c r="R879" s="16"/>
      <c r="S879" s="16"/>
    </row>
    <row r="880" spans="1:19" ht="13.2" hidden="1" x14ac:dyDescent="0.25">
      <c r="A880" s="9"/>
      <c r="C880" s="16"/>
      <c r="D880" s="16"/>
      <c r="E880" s="16"/>
      <c r="F880" s="18"/>
      <c r="G880" s="16"/>
      <c r="H880" s="19"/>
      <c r="I880" s="20"/>
      <c r="J880" s="20"/>
      <c r="K880" s="20"/>
      <c r="L880" s="16"/>
      <c r="N880" s="1"/>
      <c r="O880" s="18"/>
      <c r="P880" s="16"/>
      <c r="Q880" s="16"/>
      <c r="R880" s="16"/>
      <c r="S880" s="16"/>
    </row>
    <row r="881" spans="1:19" ht="13.2" hidden="1" x14ac:dyDescent="0.25">
      <c r="A881" s="9"/>
      <c r="C881" s="16"/>
      <c r="D881" s="16"/>
      <c r="E881" s="16"/>
      <c r="F881" s="18"/>
      <c r="G881" s="16"/>
      <c r="H881" s="19"/>
      <c r="I881" s="20"/>
      <c r="J881" s="20"/>
      <c r="K881" s="20"/>
      <c r="L881" s="16"/>
      <c r="N881" s="1"/>
      <c r="O881" s="18"/>
      <c r="P881" s="16"/>
      <c r="Q881" s="16"/>
      <c r="R881" s="16"/>
      <c r="S881" s="16"/>
    </row>
    <row r="882" spans="1:19" ht="13.2" hidden="1" x14ac:dyDescent="0.25">
      <c r="A882" s="9"/>
      <c r="C882" s="16"/>
      <c r="D882" s="16"/>
      <c r="E882" s="16"/>
      <c r="F882" s="18"/>
      <c r="G882" s="16"/>
      <c r="H882" s="19"/>
      <c r="I882" s="20"/>
      <c r="J882" s="20"/>
      <c r="K882" s="20"/>
      <c r="L882" s="16"/>
      <c r="N882" s="1"/>
      <c r="O882" s="18"/>
      <c r="P882" s="16"/>
      <c r="Q882" s="16"/>
      <c r="R882" s="16"/>
      <c r="S882" s="16"/>
    </row>
    <row r="883" spans="1:19" ht="13.2" hidden="1" x14ac:dyDescent="0.25">
      <c r="A883" s="9"/>
      <c r="C883" s="16"/>
      <c r="D883" s="16"/>
      <c r="E883" s="16"/>
      <c r="F883" s="18"/>
      <c r="G883" s="16"/>
      <c r="H883" s="19"/>
      <c r="I883" s="20"/>
      <c r="J883" s="20"/>
      <c r="K883" s="20"/>
      <c r="L883" s="16"/>
      <c r="N883" s="1"/>
      <c r="O883" s="18"/>
      <c r="P883" s="16"/>
      <c r="Q883" s="16"/>
      <c r="R883" s="16"/>
      <c r="S883" s="16"/>
    </row>
    <row r="884" spans="1:19" ht="13.2" hidden="1" x14ac:dyDescent="0.25">
      <c r="A884" s="9"/>
      <c r="C884" s="16"/>
      <c r="D884" s="16"/>
      <c r="E884" s="16"/>
      <c r="F884" s="18"/>
      <c r="G884" s="16"/>
      <c r="H884" s="19"/>
      <c r="I884" s="20"/>
      <c r="J884" s="20"/>
      <c r="K884" s="20"/>
      <c r="L884" s="16"/>
      <c r="N884" s="1"/>
      <c r="O884" s="18"/>
      <c r="P884" s="16"/>
      <c r="Q884" s="16"/>
      <c r="R884" s="16"/>
      <c r="S884" s="16"/>
    </row>
    <row r="885" spans="1:19" ht="13.2" hidden="1" x14ac:dyDescent="0.25">
      <c r="A885" s="9"/>
      <c r="C885" s="16"/>
      <c r="D885" s="16"/>
      <c r="E885" s="16"/>
      <c r="F885" s="18"/>
      <c r="G885" s="16"/>
      <c r="H885" s="19"/>
      <c r="I885" s="20"/>
      <c r="J885" s="20"/>
      <c r="K885" s="20"/>
      <c r="L885" s="16"/>
      <c r="N885" s="1"/>
      <c r="O885" s="18"/>
      <c r="P885" s="16"/>
      <c r="Q885" s="16"/>
      <c r="R885" s="16"/>
      <c r="S885" s="16"/>
    </row>
    <row r="886" spans="1:19" ht="13.2" hidden="1" x14ac:dyDescent="0.25">
      <c r="A886" s="9"/>
      <c r="C886" s="16"/>
      <c r="D886" s="16"/>
      <c r="E886" s="16"/>
      <c r="F886" s="18"/>
      <c r="G886" s="16"/>
      <c r="H886" s="19"/>
      <c r="I886" s="20"/>
      <c r="J886" s="20"/>
      <c r="K886" s="20"/>
      <c r="L886" s="16"/>
      <c r="N886" s="1"/>
      <c r="O886" s="18"/>
      <c r="P886" s="16"/>
      <c r="Q886" s="16"/>
      <c r="R886" s="16"/>
      <c r="S886" s="16"/>
    </row>
    <row r="887" spans="1:19" ht="13.2" hidden="1" x14ac:dyDescent="0.25">
      <c r="A887" s="9"/>
      <c r="C887" s="16"/>
      <c r="D887" s="16"/>
      <c r="E887" s="16"/>
      <c r="F887" s="18"/>
      <c r="G887" s="16"/>
      <c r="H887" s="19"/>
      <c r="I887" s="20"/>
      <c r="J887" s="20"/>
      <c r="K887" s="20"/>
      <c r="L887" s="16"/>
      <c r="N887" s="1"/>
      <c r="O887" s="18"/>
      <c r="P887" s="16"/>
      <c r="Q887" s="16"/>
      <c r="R887" s="16"/>
      <c r="S887" s="16"/>
    </row>
    <row r="888" spans="1:19" ht="13.2" hidden="1" x14ac:dyDescent="0.25">
      <c r="A888" s="9"/>
      <c r="C888" s="16"/>
      <c r="D888" s="16"/>
      <c r="E888" s="16"/>
      <c r="F888" s="18"/>
      <c r="G888" s="16"/>
      <c r="H888" s="19"/>
      <c r="I888" s="20"/>
      <c r="J888" s="20"/>
      <c r="K888" s="20"/>
      <c r="L888" s="16"/>
      <c r="N888" s="1"/>
      <c r="O888" s="18"/>
      <c r="P888" s="16"/>
      <c r="Q888" s="16"/>
      <c r="R888" s="16"/>
      <c r="S888" s="16"/>
    </row>
    <row r="889" spans="1:19" ht="13.2" hidden="1" x14ac:dyDescent="0.25">
      <c r="A889" s="9"/>
      <c r="C889" s="16"/>
      <c r="D889" s="16"/>
      <c r="E889" s="16"/>
      <c r="F889" s="18"/>
      <c r="G889" s="16"/>
      <c r="H889" s="19"/>
      <c r="I889" s="20"/>
      <c r="J889" s="20"/>
      <c r="K889" s="20"/>
      <c r="L889" s="16"/>
      <c r="N889" s="1"/>
      <c r="O889" s="18"/>
      <c r="P889" s="16"/>
      <c r="Q889" s="16"/>
      <c r="R889" s="16"/>
      <c r="S889" s="16"/>
    </row>
    <row r="890" spans="1:19" ht="13.2" hidden="1" x14ac:dyDescent="0.25">
      <c r="A890" s="9"/>
      <c r="C890" s="16"/>
      <c r="D890" s="16"/>
      <c r="E890" s="16"/>
      <c r="F890" s="18"/>
      <c r="G890" s="16"/>
      <c r="H890" s="19"/>
      <c r="I890" s="20"/>
      <c r="J890" s="20"/>
      <c r="K890" s="20"/>
      <c r="L890" s="16"/>
      <c r="N890" s="1"/>
      <c r="O890" s="18"/>
      <c r="P890" s="16"/>
      <c r="Q890" s="16"/>
      <c r="R890" s="16"/>
      <c r="S890" s="16"/>
    </row>
    <row r="891" spans="1:19" ht="13.2" hidden="1" x14ac:dyDescent="0.25">
      <c r="A891" s="9"/>
      <c r="C891" s="16"/>
      <c r="D891" s="16"/>
      <c r="E891" s="16"/>
      <c r="F891" s="18"/>
      <c r="G891" s="16"/>
      <c r="H891" s="19"/>
      <c r="I891" s="20"/>
      <c r="J891" s="20"/>
      <c r="K891" s="20"/>
      <c r="L891" s="16"/>
      <c r="N891" s="1"/>
      <c r="O891" s="18"/>
      <c r="P891" s="16"/>
      <c r="Q891" s="16"/>
      <c r="R891" s="16"/>
      <c r="S891" s="16"/>
    </row>
    <row r="892" spans="1:19" ht="13.2" hidden="1" x14ac:dyDescent="0.25">
      <c r="A892" s="9"/>
      <c r="C892" s="16"/>
      <c r="D892" s="16"/>
      <c r="E892" s="16"/>
      <c r="F892" s="18"/>
      <c r="G892" s="16"/>
      <c r="H892" s="19"/>
      <c r="I892" s="20"/>
      <c r="J892" s="20"/>
      <c r="K892" s="20"/>
      <c r="L892" s="16"/>
      <c r="N892" s="1"/>
      <c r="O892" s="18"/>
      <c r="P892" s="16"/>
      <c r="Q892" s="16"/>
      <c r="R892" s="16"/>
      <c r="S892" s="16"/>
    </row>
    <row r="893" spans="1:19" ht="13.2" hidden="1" x14ac:dyDescent="0.25">
      <c r="A893" s="9"/>
      <c r="C893" s="16"/>
      <c r="D893" s="16"/>
      <c r="E893" s="16"/>
      <c r="F893" s="18"/>
      <c r="G893" s="16"/>
      <c r="H893" s="19"/>
      <c r="I893" s="20"/>
      <c r="J893" s="20"/>
      <c r="K893" s="20"/>
      <c r="L893" s="16"/>
      <c r="N893" s="1"/>
      <c r="O893" s="18"/>
      <c r="P893" s="16"/>
      <c r="Q893" s="16"/>
      <c r="R893" s="16"/>
      <c r="S893" s="16"/>
    </row>
    <row r="894" spans="1:19" ht="13.2" hidden="1" x14ac:dyDescent="0.25">
      <c r="A894" s="9"/>
      <c r="C894" s="16"/>
      <c r="D894" s="16"/>
      <c r="E894" s="16"/>
      <c r="F894" s="18"/>
      <c r="G894" s="16"/>
      <c r="H894" s="19"/>
      <c r="I894" s="20"/>
      <c r="J894" s="20"/>
      <c r="K894" s="20"/>
      <c r="L894" s="16"/>
      <c r="N894" s="1"/>
      <c r="O894" s="18"/>
      <c r="P894" s="16"/>
      <c r="Q894" s="16"/>
      <c r="R894" s="16"/>
      <c r="S894" s="16"/>
    </row>
    <row r="895" spans="1:19" ht="13.2" hidden="1" x14ac:dyDescent="0.25">
      <c r="A895" s="9"/>
      <c r="C895" s="16"/>
      <c r="D895" s="16"/>
      <c r="E895" s="16"/>
      <c r="F895" s="18"/>
      <c r="G895" s="16"/>
      <c r="H895" s="19"/>
      <c r="I895" s="20"/>
      <c r="J895" s="20"/>
      <c r="K895" s="20"/>
      <c r="L895" s="16"/>
      <c r="N895" s="1"/>
      <c r="O895" s="18"/>
      <c r="P895" s="16"/>
      <c r="Q895" s="16"/>
      <c r="R895" s="16"/>
      <c r="S895" s="16"/>
    </row>
    <row r="896" spans="1:19" ht="13.2" hidden="1" x14ac:dyDescent="0.25">
      <c r="A896" s="9"/>
      <c r="C896" s="16"/>
      <c r="D896" s="16"/>
      <c r="E896" s="16"/>
      <c r="F896" s="18"/>
      <c r="G896" s="16"/>
      <c r="H896" s="19"/>
      <c r="I896" s="20"/>
      <c r="J896" s="20"/>
      <c r="K896" s="20"/>
      <c r="L896" s="16"/>
      <c r="N896" s="1"/>
      <c r="O896" s="18"/>
      <c r="P896" s="16"/>
      <c r="Q896" s="16"/>
      <c r="R896" s="16"/>
      <c r="S896" s="16"/>
    </row>
    <row r="897" spans="1:19" ht="13.2" hidden="1" x14ac:dyDescent="0.25">
      <c r="A897" s="9"/>
      <c r="C897" s="16"/>
      <c r="D897" s="16"/>
      <c r="E897" s="16"/>
      <c r="F897" s="18"/>
      <c r="G897" s="16"/>
      <c r="H897" s="19"/>
      <c r="I897" s="20"/>
      <c r="J897" s="20"/>
      <c r="K897" s="20"/>
      <c r="L897" s="16"/>
      <c r="N897" s="1"/>
      <c r="O897" s="18"/>
      <c r="P897" s="16"/>
      <c r="Q897" s="16"/>
      <c r="R897" s="16"/>
      <c r="S897" s="16"/>
    </row>
    <row r="898" spans="1:19" ht="13.2" hidden="1" x14ac:dyDescent="0.25">
      <c r="A898" s="9"/>
      <c r="C898" s="16"/>
      <c r="D898" s="16"/>
      <c r="E898" s="16"/>
      <c r="F898" s="18"/>
      <c r="G898" s="16"/>
      <c r="H898" s="19"/>
      <c r="I898" s="20"/>
      <c r="J898" s="20"/>
      <c r="K898" s="20"/>
      <c r="L898" s="16"/>
      <c r="N898" s="1"/>
      <c r="O898" s="18"/>
      <c r="P898" s="16"/>
      <c r="Q898" s="16"/>
      <c r="R898" s="16"/>
      <c r="S898" s="16"/>
    </row>
    <row r="899" spans="1:19" ht="13.2" hidden="1" x14ac:dyDescent="0.25">
      <c r="A899" s="9"/>
      <c r="C899" s="16"/>
      <c r="D899" s="16"/>
      <c r="E899" s="16"/>
      <c r="F899" s="18"/>
      <c r="G899" s="16"/>
      <c r="H899" s="19"/>
      <c r="I899" s="20"/>
      <c r="J899" s="20"/>
      <c r="K899" s="20"/>
      <c r="L899" s="16"/>
      <c r="N899" s="1"/>
      <c r="O899" s="18"/>
      <c r="P899" s="16"/>
      <c r="Q899" s="16"/>
      <c r="R899" s="16"/>
      <c r="S899" s="16"/>
    </row>
    <row r="900" spans="1:19" ht="13.2" hidden="1" x14ac:dyDescent="0.25">
      <c r="A900" s="9"/>
      <c r="C900" s="16"/>
      <c r="D900" s="16"/>
      <c r="E900" s="16"/>
      <c r="F900" s="18"/>
      <c r="G900" s="16"/>
      <c r="H900" s="19"/>
      <c r="I900" s="20"/>
      <c r="J900" s="20"/>
      <c r="K900" s="20"/>
      <c r="L900" s="16"/>
      <c r="N900" s="1"/>
      <c r="O900" s="18"/>
      <c r="P900" s="16"/>
      <c r="Q900" s="16"/>
      <c r="R900" s="16"/>
      <c r="S900" s="16"/>
    </row>
    <row r="901" spans="1:19" ht="13.2" hidden="1" x14ac:dyDescent="0.25">
      <c r="A901" s="9"/>
      <c r="C901" s="16"/>
      <c r="D901" s="16"/>
      <c r="E901" s="16"/>
      <c r="F901" s="18"/>
      <c r="G901" s="16"/>
      <c r="H901" s="19"/>
      <c r="I901" s="20"/>
      <c r="J901" s="20"/>
      <c r="K901" s="20"/>
      <c r="L901" s="16"/>
      <c r="N901" s="1"/>
      <c r="O901" s="18"/>
      <c r="P901" s="16"/>
      <c r="Q901" s="16"/>
      <c r="R901" s="16"/>
      <c r="S901" s="16"/>
    </row>
    <row r="902" spans="1:19" ht="13.2" hidden="1" x14ac:dyDescent="0.25">
      <c r="A902" s="9"/>
      <c r="C902" s="16"/>
      <c r="D902" s="16"/>
      <c r="E902" s="16"/>
      <c r="F902" s="18"/>
      <c r="G902" s="16"/>
      <c r="H902" s="19"/>
      <c r="I902" s="20"/>
      <c r="J902" s="20"/>
      <c r="K902" s="20"/>
      <c r="L902" s="16"/>
      <c r="N902" s="1"/>
      <c r="O902" s="18"/>
      <c r="P902" s="16"/>
      <c r="Q902" s="16"/>
      <c r="R902" s="16"/>
      <c r="S902" s="16"/>
    </row>
    <row r="903" spans="1:19" ht="13.2" hidden="1" x14ac:dyDescent="0.25">
      <c r="A903" s="9"/>
      <c r="C903" s="16"/>
      <c r="D903" s="16"/>
      <c r="E903" s="16"/>
      <c r="F903" s="18"/>
      <c r="G903" s="16"/>
      <c r="H903" s="19"/>
      <c r="I903" s="20"/>
      <c r="J903" s="20"/>
      <c r="K903" s="20"/>
      <c r="L903" s="16"/>
      <c r="N903" s="1"/>
      <c r="O903" s="18"/>
      <c r="P903" s="16"/>
      <c r="Q903" s="16"/>
      <c r="R903" s="16"/>
      <c r="S903" s="16"/>
    </row>
    <row r="904" spans="1:19" ht="13.2" hidden="1" x14ac:dyDescent="0.25">
      <c r="A904" s="9"/>
      <c r="C904" s="16"/>
      <c r="D904" s="16"/>
      <c r="E904" s="16"/>
      <c r="F904" s="18"/>
      <c r="G904" s="16"/>
      <c r="H904" s="19"/>
      <c r="I904" s="20"/>
      <c r="J904" s="20"/>
      <c r="K904" s="20"/>
      <c r="L904" s="16"/>
      <c r="N904" s="1"/>
      <c r="O904" s="18"/>
      <c r="P904" s="16"/>
      <c r="Q904" s="16"/>
      <c r="R904" s="16"/>
      <c r="S904" s="16"/>
    </row>
    <row r="905" spans="1:19" ht="13.2" hidden="1" x14ac:dyDescent="0.25">
      <c r="A905" s="9"/>
      <c r="C905" s="16"/>
      <c r="D905" s="16"/>
      <c r="E905" s="16"/>
      <c r="F905" s="18"/>
      <c r="G905" s="16"/>
      <c r="H905" s="19"/>
      <c r="I905" s="20"/>
      <c r="J905" s="20"/>
      <c r="K905" s="20"/>
      <c r="L905" s="16"/>
      <c r="N905" s="1"/>
      <c r="O905" s="18"/>
      <c r="P905" s="16"/>
      <c r="Q905" s="16"/>
      <c r="R905" s="16"/>
      <c r="S905" s="16"/>
    </row>
    <row r="906" spans="1:19" ht="13.2" hidden="1" x14ac:dyDescent="0.25">
      <c r="A906" s="9"/>
      <c r="C906" s="16"/>
      <c r="D906" s="16"/>
      <c r="E906" s="16"/>
      <c r="F906" s="18"/>
      <c r="G906" s="16"/>
      <c r="H906" s="19"/>
      <c r="I906" s="20"/>
      <c r="J906" s="20"/>
      <c r="K906" s="20"/>
      <c r="L906" s="16"/>
      <c r="N906" s="1"/>
      <c r="O906" s="18"/>
      <c r="P906" s="16"/>
      <c r="Q906" s="16"/>
      <c r="R906" s="16"/>
      <c r="S906" s="16"/>
    </row>
    <row r="907" spans="1:19" ht="13.2" hidden="1" x14ac:dyDescent="0.25">
      <c r="A907" s="9"/>
      <c r="C907" s="16"/>
      <c r="D907" s="16"/>
      <c r="E907" s="16"/>
      <c r="F907" s="18"/>
      <c r="G907" s="16"/>
      <c r="H907" s="19"/>
      <c r="I907" s="20"/>
      <c r="J907" s="20"/>
      <c r="K907" s="20"/>
      <c r="L907" s="16"/>
      <c r="N907" s="1"/>
      <c r="O907" s="18"/>
      <c r="P907" s="16"/>
      <c r="Q907" s="16"/>
      <c r="R907" s="16"/>
      <c r="S907" s="16"/>
    </row>
    <row r="908" spans="1:19" ht="13.2" hidden="1" x14ac:dyDescent="0.25">
      <c r="A908" s="9"/>
      <c r="C908" s="16"/>
      <c r="D908" s="16"/>
      <c r="E908" s="16"/>
      <c r="F908" s="18"/>
      <c r="G908" s="16"/>
      <c r="H908" s="19"/>
      <c r="I908" s="20"/>
      <c r="J908" s="20"/>
      <c r="K908" s="20"/>
      <c r="L908" s="16"/>
      <c r="N908" s="1"/>
      <c r="O908" s="18"/>
      <c r="P908" s="16"/>
      <c r="Q908" s="16"/>
      <c r="R908" s="16"/>
      <c r="S908" s="16"/>
    </row>
    <row r="909" spans="1:19" ht="13.2" hidden="1" x14ac:dyDescent="0.25">
      <c r="A909" s="9"/>
      <c r="C909" s="16"/>
      <c r="D909" s="16"/>
      <c r="E909" s="16"/>
      <c r="F909" s="18"/>
      <c r="G909" s="16"/>
      <c r="H909" s="19"/>
      <c r="I909" s="20"/>
      <c r="J909" s="20"/>
      <c r="K909" s="20"/>
      <c r="L909" s="16"/>
      <c r="N909" s="1"/>
      <c r="O909" s="18"/>
      <c r="P909" s="16"/>
      <c r="Q909" s="16"/>
      <c r="R909" s="16"/>
      <c r="S909" s="16"/>
    </row>
    <row r="910" spans="1:19" ht="13.2" hidden="1" x14ac:dyDescent="0.25">
      <c r="A910" s="9"/>
      <c r="C910" s="16"/>
      <c r="D910" s="16"/>
      <c r="E910" s="16"/>
      <c r="F910" s="18"/>
      <c r="G910" s="16"/>
      <c r="H910" s="19"/>
      <c r="I910" s="20"/>
      <c r="J910" s="20"/>
      <c r="K910" s="20"/>
      <c r="L910" s="16"/>
      <c r="N910" s="1"/>
      <c r="O910" s="18"/>
      <c r="P910" s="16"/>
      <c r="Q910" s="16"/>
      <c r="R910" s="16"/>
      <c r="S910" s="16"/>
    </row>
    <row r="911" spans="1:19" ht="13.2" hidden="1" x14ac:dyDescent="0.25">
      <c r="A911" s="9"/>
      <c r="C911" s="16"/>
      <c r="D911" s="16"/>
      <c r="E911" s="16"/>
      <c r="F911" s="18"/>
      <c r="G911" s="16"/>
      <c r="H911" s="19"/>
      <c r="I911" s="20"/>
      <c r="J911" s="20"/>
      <c r="K911" s="20"/>
      <c r="L911" s="16"/>
      <c r="N911" s="1"/>
      <c r="O911" s="18"/>
      <c r="P911" s="16"/>
      <c r="Q911" s="16"/>
      <c r="R911" s="16"/>
      <c r="S911" s="16"/>
    </row>
    <row r="912" spans="1:19" ht="13.2" hidden="1" x14ac:dyDescent="0.25">
      <c r="A912" s="9"/>
      <c r="C912" s="16"/>
      <c r="D912" s="16"/>
      <c r="E912" s="16"/>
      <c r="F912" s="18"/>
      <c r="G912" s="16"/>
      <c r="H912" s="19"/>
      <c r="I912" s="20"/>
      <c r="J912" s="20"/>
      <c r="K912" s="20"/>
      <c r="L912" s="16"/>
      <c r="N912" s="1"/>
      <c r="O912" s="18"/>
      <c r="P912" s="16"/>
      <c r="Q912" s="16"/>
      <c r="R912" s="16"/>
      <c r="S912" s="16"/>
    </row>
    <row r="913" spans="1:19" ht="13.2" hidden="1" x14ac:dyDescent="0.25">
      <c r="A913" s="9"/>
      <c r="C913" s="16"/>
      <c r="D913" s="16"/>
      <c r="E913" s="16"/>
      <c r="F913" s="18"/>
      <c r="G913" s="16"/>
      <c r="H913" s="19"/>
      <c r="I913" s="20"/>
      <c r="J913" s="20"/>
      <c r="K913" s="20"/>
      <c r="L913" s="16"/>
      <c r="N913" s="1"/>
      <c r="O913" s="18"/>
      <c r="P913" s="16"/>
      <c r="Q913" s="16"/>
      <c r="R913" s="16"/>
      <c r="S913" s="16"/>
    </row>
    <row r="914" spans="1:19" ht="13.2" hidden="1" x14ac:dyDescent="0.25">
      <c r="A914" s="9"/>
      <c r="C914" s="16"/>
      <c r="D914" s="16"/>
      <c r="E914" s="16"/>
      <c r="F914" s="18"/>
      <c r="G914" s="16"/>
      <c r="H914" s="19"/>
      <c r="I914" s="20"/>
      <c r="J914" s="20"/>
      <c r="K914" s="20"/>
      <c r="L914" s="16"/>
      <c r="N914" s="1"/>
      <c r="O914" s="18"/>
      <c r="P914" s="16"/>
      <c r="Q914" s="16"/>
      <c r="R914" s="16"/>
      <c r="S914" s="16"/>
    </row>
    <row r="915" spans="1:19" ht="13.2" hidden="1" x14ac:dyDescent="0.25">
      <c r="A915" s="9"/>
      <c r="C915" s="16"/>
      <c r="D915" s="16"/>
      <c r="E915" s="16"/>
      <c r="F915" s="18"/>
      <c r="G915" s="16"/>
      <c r="H915" s="19"/>
      <c r="I915" s="20"/>
      <c r="J915" s="20"/>
      <c r="K915" s="20"/>
      <c r="L915" s="16"/>
      <c r="N915" s="1"/>
      <c r="O915" s="18"/>
      <c r="P915" s="16"/>
      <c r="Q915" s="16"/>
      <c r="R915" s="16"/>
      <c r="S915" s="16"/>
    </row>
    <row r="916" spans="1:19" ht="13.2" hidden="1" x14ac:dyDescent="0.25">
      <c r="A916" s="9"/>
      <c r="C916" s="16"/>
      <c r="D916" s="16"/>
      <c r="E916" s="16"/>
      <c r="F916" s="18"/>
      <c r="G916" s="16"/>
      <c r="H916" s="19"/>
      <c r="I916" s="20"/>
      <c r="J916" s="20"/>
      <c r="K916" s="20"/>
      <c r="L916" s="16"/>
      <c r="N916" s="1"/>
      <c r="O916" s="18"/>
      <c r="P916" s="16"/>
      <c r="Q916" s="16"/>
      <c r="R916" s="16"/>
      <c r="S916" s="16"/>
    </row>
    <row r="917" spans="1:19" ht="13.2" hidden="1" x14ac:dyDescent="0.25">
      <c r="A917" s="9"/>
      <c r="C917" s="16"/>
      <c r="D917" s="16"/>
      <c r="E917" s="16"/>
      <c r="F917" s="18"/>
      <c r="G917" s="16"/>
      <c r="H917" s="19"/>
      <c r="I917" s="20"/>
      <c r="J917" s="20"/>
      <c r="K917" s="20"/>
      <c r="L917" s="16"/>
      <c r="N917" s="1"/>
      <c r="O917" s="18"/>
      <c r="P917" s="16"/>
      <c r="Q917" s="16"/>
      <c r="R917" s="16"/>
      <c r="S917" s="16"/>
    </row>
    <row r="918" spans="1:19" ht="13.2" hidden="1" x14ac:dyDescent="0.25">
      <c r="A918" s="9"/>
      <c r="C918" s="16"/>
      <c r="D918" s="16"/>
      <c r="E918" s="16"/>
      <c r="F918" s="18"/>
      <c r="G918" s="16"/>
      <c r="H918" s="19"/>
      <c r="I918" s="20"/>
      <c r="J918" s="20"/>
      <c r="K918" s="20"/>
      <c r="L918" s="16"/>
      <c r="N918" s="1"/>
      <c r="O918" s="18"/>
      <c r="P918" s="16"/>
      <c r="Q918" s="16"/>
      <c r="R918" s="16"/>
      <c r="S918" s="16"/>
    </row>
    <row r="919" spans="1:19" ht="13.2" hidden="1" x14ac:dyDescent="0.25">
      <c r="A919" s="9"/>
      <c r="C919" s="16"/>
      <c r="D919" s="16"/>
      <c r="E919" s="16"/>
      <c r="F919" s="18"/>
      <c r="G919" s="16"/>
      <c r="H919" s="19"/>
      <c r="I919" s="20"/>
      <c r="J919" s="20"/>
      <c r="K919" s="20"/>
      <c r="L919" s="16"/>
      <c r="N919" s="1"/>
      <c r="O919" s="18"/>
      <c r="P919" s="16"/>
      <c r="Q919" s="16"/>
      <c r="R919" s="16"/>
      <c r="S919" s="16"/>
    </row>
    <row r="920" spans="1:19" ht="13.2" hidden="1" x14ac:dyDescent="0.25">
      <c r="A920" s="9"/>
      <c r="C920" s="16"/>
      <c r="D920" s="16"/>
      <c r="E920" s="16"/>
      <c r="F920" s="18"/>
      <c r="G920" s="16"/>
      <c r="H920" s="19"/>
      <c r="I920" s="20"/>
      <c r="J920" s="20"/>
      <c r="K920" s="20"/>
      <c r="L920" s="16"/>
      <c r="N920" s="1"/>
      <c r="O920" s="18"/>
      <c r="P920" s="16"/>
      <c r="Q920" s="16"/>
      <c r="R920" s="16"/>
      <c r="S920" s="16"/>
    </row>
    <row r="921" spans="1:19" ht="13.2" hidden="1" x14ac:dyDescent="0.25">
      <c r="A921" s="9"/>
      <c r="C921" s="16"/>
      <c r="D921" s="16"/>
      <c r="E921" s="16"/>
      <c r="F921" s="18"/>
      <c r="G921" s="16"/>
      <c r="H921" s="19"/>
      <c r="I921" s="20"/>
      <c r="J921" s="20"/>
      <c r="K921" s="20"/>
      <c r="L921" s="16"/>
      <c r="N921" s="1"/>
      <c r="O921" s="18"/>
      <c r="P921" s="16"/>
      <c r="Q921" s="16"/>
      <c r="R921" s="16"/>
      <c r="S921" s="16"/>
    </row>
    <row r="922" spans="1:19" ht="13.2" hidden="1" x14ac:dyDescent="0.25">
      <c r="A922" s="9"/>
      <c r="C922" s="16"/>
      <c r="D922" s="16"/>
      <c r="E922" s="16"/>
      <c r="F922" s="18"/>
      <c r="G922" s="16"/>
      <c r="H922" s="19"/>
      <c r="I922" s="20"/>
      <c r="J922" s="20"/>
      <c r="K922" s="20"/>
      <c r="L922" s="16"/>
      <c r="N922" s="1"/>
      <c r="O922" s="18"/>
      <c r="P922" s="16"/>
      <c r="Q922" s="16"/>
      <c r="R922" s="16"/>
      <c r="S922" s="16"/>
    </row>
    <row r="923" spans="1:19" ht="13.2" hidden="1" x14ac:dyDescent="0.25">
      <c r="A923" s="9"/>
      <c r="C923" s="16"/>
      <c r="D923" s="16"/>
      <c r="E923" s="16"/>
      <c r="F923" s="18"/>
      <c r="G923" s="16"/>
      <c r="H923" s="19"/>
      <c r="I923" s="20"/>
      <c r="J923" s="20"/>
      <c r="K923" s="20"/>
      <c r="L923" s="16"/>
      <c r="N923" s="1"/>
      <c r="O923" s="18"/>
      <c r="P923" s="16"/>
      <c r="Q923" s="16"/>
      <c r="R923" s="16"/>
      <c r="S923" s="16"/>
    </row>
    <row r="924" spans="1:19" ht="13.2" hidden="1" x14ac:dyDescent="0.25">
      <c r="A924" s="9"/>
      <c r="C924" s="16"/>
      <c r="D924" s="16"/>
      <c r="E924" s="16"/>
      <c r="F924" s="18"/>
      <c r="G924" s="16"/>
      <c r="H924" s="19"/>
      <c r="I924" s="20"/>
      <c r="J924" s="20"/>
      <c r="K924" s="20"/>
      <c r="L924" s="16"/>
      <c r="N924" s="1"/>
      <c r="O924" s="18"/>
      <c r="P924" s="16"/>
      <c r="Q924" s="16"/>
      <c r="R924" s="16"/>
      <c r="S924" s="16"/>
    </row>
    <row r="925" spans="1:19" ht="13.2" hidden="1" x14ac:dyDescent="0.25">
      <c r="A925" s="9"/>
      <c r="C925" s="16"/>
      <c r="D925" s="16"/>
      <c r="E925" s="16"/>
      <c r="F925" s="18"/>
      <c r="G925" s="16"/>
      <c r="H925" s="19"/>
      <c r="I925" s="20"/>
      <c r="J925" s="20"/>
      <c r="K925" s="20"/>
      <c r="L925" s="16"/>
      <c r="N925" s="1"/>
      <c r="O925" s="18"/>
      <c r="P925" s="16"/>
      <c r="Q925" s="16"/>
      <c r="R925" s="16"/>
      <c r="S925" s="16"/>
    </row>
    <row r="926" spans="1:19" ht="13.2" hidden="1" x14ac:dyDescent="0.25">
      <c r="A926" s="9"/>
      <c r="C926" s="16"/>
      <c r="D926" s="16"/>
      <c r="E926" s="16"/>
      <c r="F926" s="18"/>
      <c r="G926" s="16"/>
      <c r="H926" s="19"/>
      <c r="I926" s="20"/>
      <c r="J926" s="20"/>
      <c r="K926" s="20"/>
      <c r="L926" s="16"/>
      <c r="N926" s="1"/>
      <c r="O926" s="18"/>
      <c r="P926" s="16"/>
      <c r="Q926" s="16"/>
      <c r="R926" s="16"/>
      <c r="S926" s="16"/>
    </row>
    <row r="927" spans="1:19" ht="13.2" hidden="1" x14ac:dyDescent="0.25">
      <c r="A927" s="9"/>
      <c r="C927" s="16"/>
      <c r="D927" s="16"/>
      <c r="E927" s="16"/>
      <c r="F927" s="18"/>
      <c r="G927" s="16"/>
      <c r="H927" s="19"/>
      <c r="I927" s="20"/>
      <c r="J927" s="20"/>
      <c r="K927" s="20"/>
      <c r="L927" s="16"/>
      <c r="N927" s="1"/>
      <c r="O927" s="18"/>
      <c r="P927" s="16"/>
      <c r="Q927" s="16"/>
      <c r="R927" s="16"/>
      <c r="S927" s="16"/>
    </row>
    <row r="928" spans="1:19" ht="13.2" hidden="1" x14ac:dyDescent="0.25">
      <c r="A928" s="9"/>
      <c r="C928" s="16"/>
      <c r="D928" s="16"/>
      <c r="E928" s="16"/>
      <c r="F928" s="18"/>
      <c r="G928" s="16"/>
      <c r="H928" s="19"/>
      <c r="I928" s="20"/>
      <c r="J928" s="20"/>
      <c r="K928" s="20"/>
      <c r="L928" s="16"/>
      <c r="N928" s="1"/>
      <c r="O928" s="18"/>
      <c r="P928" s="16"/>
      <c r="Q928" s="16"/>
      <c r="R928" s="16"/>
      <c r="S928" s="16"/>
    </row>
    <row r="929" spans="1:19" ht="13.2" hidden="1" x14ac:dyDescent="0.25">
      <c r="A929" s="9"/>
      <c r="C929" s="16"/>
      <c r="D929" s="16"/>
      <c r="E929" s="16"/>
      <c r="F929" s="18"/>
      <c r="G929" s="16"/>
      <c r="H929" s="19"/>
      <c r="I929" s="20"/>
      <c r="J929" s="20"/>
      <c r="K929" s="20"/>
      <c r="L929" s="16"/>
      <c r="N929" s="1"/>
      <c r="O929" s="18"/>
      <c r="P929" s="16"/>
      <c r="Q929" s="16"/>
      <c r="R929" s="16"/>
      <c r="S929" s="16"/>
    </row>
    <row r="930" spans="1:19" ht="13.2" hidden="1" x14ac:dyDescent="0.25">
      <c r="A930" s="9"/>
      <c r="C930" s="16"/>
      <c r="D930" s="16"/>
      <c r="E930" s="16"/>
      <c r="F930" s="18"/>
      <c r="G930" s="16"/>
      <c r="H930" s="19"/>
      <c r="I930" s="20"/>
      <c r="J930" s="20"/>
      <c r="K930" s="20"/>
      <c r="L930" s="16"/>
      <c r="N930" s="1"/>
      <c r="O930" s="18"/>
      <c r="P930" s="16"/>
      <c r="Q930" s="16"/>
      <c r="R930" s="16"/>
      <c r="S930" s="16"/>
    </row>
    <row r="931" spans="1:19" ht="13.2" hidden="1" x14ac:dyDescent="0.25">
      <c r="A931" s="9"/>
      <c r="C931" s="16"/>
      <c r="D931" s="16"/>
      <c r="E931" s="16"/>
      <c r="F931" s="18"/>
      <c r="G931" s="16"/>
      <c r="H931" s="19"/>
      <c r="I931" s="20"/>
      <c r="J931" s="20"/>
      <c r="K931" s="20"/>
      <c r="L931" s="16"/>
      <c r="N931" s="1"/>
      <c r="O931" s="18"/>
      <c r="P931" s="16"/>
      <c r="Q931" s="16"/>
      <c r="R931" s="16"/>
      <c r="S931" s="16"/>
    </row>
    <row r="932" spans="1:19" ht="13.2" hidden="1" x14ac:dyDescent="0.25">
      <c r="A932" s="9"/>
      <c r="C932" s="16"/>
      <c r="D932" s="16"/>
      <c r="E932" s="16"/>
      <c r="F932" s="18"/>
      <c r="G932" s="16"/>
      <c r="H932" s="19"/>
      <c r="I932" s="20"/>
      <c r="J932" s="20"/>
      <c r="K932" s="20"/>
      <c r="L932" s="16"/>
      <c r="N932" s="1"/>
      <c r="O932" s="18"/>
      <c r="P932" s="16"/>
      <c r="Q932" s="16"/>
      <c r="R932" s="16"/>
      <c r="S932" s="16"/>
    </row>
    <row r="933" spans="1:19" ht="13.2" hidden="1" x14ac:dyDescent="0.25">
      <c r="A933" s="9"/>
      <c r="C933" s="16"/>
      <c r="D933" s="16"/>
      <c r="E933" s="16"/>
      <c r="F933" s="18"/>
      <c r="G933" s="16"/>
      <c r="H933" s="19"/>
      <c r="I933" s="20"/>
      <c r="J933" s="20"/>
      <c r="K933" s="20"/>
      <c r="L933" s="16"/>
      <c r="N933" s="1"/>
      <c r="O933" s="18"/>
      <c r="P933" s="16"/>
      <c r="Q933" s="16"/>
      <c r="R933" s="16"/>
      <c r="S933" s="16"/>
    </row>
    <row r="934" spans="1:19" ht="13.2" hidden="1" x14ac:dyDescent="0.25">
      <c r="A934" s="9"/>
      <c r="C934" s="16"/>
      <c r="D934" s="16"/>
      <c r="E934" s="16"/>
      <c r="F934" s="18"/>
      <c r="G934" s="16"/>
      <c r="H934" s="19"/>
      <c r="I934" s="20"/>
      <c r="J934" s="20"/>
      <c r="K934" s="20"/>
      <c r="L934" s="16"/>
      <c r="N934" s="1"/>
      <c r="O934" s="18"/>
      <c r="P934" s="16"/>
      <c r="Q934" s="16"/>
      <c r="R934" s="16"/>
      <c r="S934" s="16"/>
    </row>
    <row r="935" spans="1:19" ht="13.2" hidden="1" x14ac:dyDescent="0.25">
      <c r="A935" s="9"/>
      <c r="C935" s="16"/>
      <c r="D935" s="16"/>
      <c r="E935" s="16"/>
      <c r="F935" s="18"/>
      <c r="G935" s="16"/>
      <c r="H935" s="19"/>
      <c r="I935" s="20"/>
      <c r="J935" s="20"/>
      <c r="K935" s="20"/>
      <c r="L935" s="16"/>
      <c r="N935" s="1"/>
      <c r="O935" s="18"/>
      <c r="P935" s="16"/>
      <c r="Q935" s="16"/>
      <c r="R935" s="16"/>
      <c r="S935" s="16"/>
    </row>
    <row r="936" spans="1:19" ht="13.2" hidden="1" x14ac:dyDescent="0.25">
      <c r="A936" s="9"/>
      <c r="C936" s="16"/>
      <c r="D936" s="16"/>
      <c r="E936" s="16"/>
      <c r="F936" s="18"/>
      <c r="G936" s="16"/>
      <c r="H936" s="19"/>
      <c r="I936" s="20"/>
      <c r="J936" s="20"/>
      <c r="K936" s="20"/>
      <c r="L936" s="16"/>
      <c r="N936" s="1"/>
      <c r="O936" s="18"/>
      <c r="P936" s="16"/>
      <c r="Q936" s="16"/>
      <c r="R936" s="16"/>
      <c r="S936" s="16"/>
    </row>
    <row r="937" spans="1:19" ht="13.2" hidden="1" x14ac:dyDescent="0.25">
      <c r="A937" s="9"/>
      <c r="C937" s="16"/>
      <c r="D937" s="16"/>
      <c r="E937" s="16"/>
      <c r="F937" s="18"/>
      <c r="G937" s="16"/>
      <c r="H937" s="19"/>
      <c r="I937" s="20"/>
      <c r="J937" s="20"/>
      <c r="K937" s="20"/>
      <c r="L937" s="16"/>
      <c r="N937" s="1"/>
      <c r="O937" s="18"/>
      <c r="P937" s="16"/>
      <c r="Q937" s="16"/>
      <c r="R937" s="16"/>
      <c r="S937" s="16"/>
    </row>
    <row r="938" spans="1:19" ht="13.2" hidden="1" x14ac:dyDescent="0.25">
      <c r="A938" s="9"/>
      <c r="C938" s="16"/>
      <c r="D938" s="16"/>
      <c r="E938" s="16"/>
      <c r="F938" s="18"/>
      <c r="G938" s="16"/>
      <c r="H938" s="19"/>
      <c r="I938" s="20"/>
      <c r="J938" s="20"/>
      <c r="K938" s="20"/>
      <c r="L938" s="16"/>
      <c r="N938" s="1"/>
      <c r="O938" s="18"/>
      <c r="P938" s="16"/>
      <c r="Q938" s="16"/>
      <c r="R938" s="16"/>
      <c r="S938" s="16"/>
    </row>
    <row r="939" spans="1:19" ht="13.2" hidden="1" x14ac:dyDescent="0.25">
      <c r="A939" s="9"/>
      <c r="C939" s="16"/>
      <c r="D939" s="16"/>
      <c r="E939" s="16"/>
      <c r="F939" s="18"/>
      <c r="G939" s="16"/>
      <c r="H939" s="19"/>
      <c r="I939" s="20"/>
      <c r="J939" s="20"/>
      <c r="K939" s="20"/>
      <c r="L939" s="16"/>
      <c r="N939" s="1"/>
      <c r="O939" s="18"/>
      <c r="P939" s="16"/>
      <c r="Q939" s="16"/>
      <c r="R939" s="16"/>
      <c r="S939" s="16"/>
    </row>
    <row r="940" spans="1:19" ht="13.2" hidden="1" x14ac:dyDescent="0.25">
      <c r="A940" s="9"/>
      <c r="C940" s="16"/>
      <c r="D940" s="16"/>
      <c r="E940" s="16"/>
      <c r="F940" s="18"/>
      <c r="G940" s="16"/>
      <c r="H940" s="19"/>
      <c r="I940" s="20"/>
      <c r="J940" s="20"/>
      <c r="K940" s="20"/>
      <c r="L940" s="16"/>
      <c r="N940" s="1"/>
      <c r="O940" s="18"/>
      <c r="P940" s="16"/>
      <c r="Q940" s="16"/>
      <c r="R940" s="16"/>
      <c r="S940" s="16"/>
    </row>
    <row r="941" spans="1:19" ht="13.2" hidden="1" x14ac:dyDescent="0.25">
      <c r="A941" s="9"/>
      <c r="C941" s="16"/>
      <c r="D941" s="16"/>
      <c r="E941" s="16"/>
      <c r="F941" s="18"/>
      <c r="G941" s="16"/>
      <c r="H941" s="19"/>
      <c r="I941" s="20"/>
      <c r="J941" s="20"/>
      <c r="K941" s="20"/>
      <c r="L941" s="16"/>
      <c r="N941" s="1"/>
      <c r="O941" s="18"/>
      <c r="P941" s="16"/>
      <c r="Q941" s="16"/>
      <c r="R941" s="16"/>
      <c r="S941" s="16"/>
    </row>
    <row r="942" spans="1:19" ht="13.2" hidden="1" x14ac:dyDescent="0.25">
      <c r="A942" s="9"/>
      <c r="C942" s="16"/>
      <c r="D942" s="16"/>
      <c r="E942" s="16"/>
      <c r="F942" s="18"/>
      <c r="G942" s="16"/>
      <c r="H942" s="19"/>
      <c r="I942" s="20"/>
      <c r="J942" s="20"/>
      <c r="K942" s="20"/>
      <c r="L942" s="16"/>
      <c r="N942" s="1"/>
      <c r="O942" s="18"/>
      <c r="P942" s="16"/>
      <c r="Q942" s="16"/>
      <c r="R942" s="16"/>
      <c r="S942" s="16"/>
    </row>
    <row r="943" spans="1:19" ht="13.2" hidden="1" x14ac:dyDescent="0.25">
      <c r="A943" s="9"/>
      <c r="C943" s="16"/>
      <c r="D943" s="16"/>
      <c r="E943" s="16"/>
      <c r="F943" s="18"/>
      <c r="G943" s="16"/>
      <c r="H943" s="19"/>
      <c r="I943" s="20"/>
      <c r="J943" s="20"/>
      <c r="K943" s="20"/>
      <c r="L943" s="16"/>
      <c r="N943" s="1"/>
      <c r="O943" s="18"/>
      <c r="P943" s="16"/>
      <c r="Q943" s="16"/>
      <c r="R943" s="16"/>
      <c r="S943" s="16"/>
    </row>
    <row r="944" spans="1:19" ht="13.2" hidden="1" x14ac:dyDescent="0.25">
      <c r="A944" s="9"/>
      <c r="C944" s="16"/>
      <c r="D944" s="16"/>
      <c r="E944" s="16"/>
      <c r="F944" s="18"/>
      <c r="G944" s="16"/>
      <c r="H944" s="19"/>
      <c r="I944" s="20"/>
      <c r="J944" s="20"/>
      <c r="K944" s="20"/>
      <c r="L944" s="16"/>
      <c r="N944" s="1"/>
      <c r="O944" s="18"/>
      <c r="P944" s="16"/>
      <c r="Q944" s="16"/>
      <c r="R944" s="16"/>
      <c r="S944" s="16"/>
    </row>
    <row r="945" spans="1:19" ht="13.2" hidden="1" x14ac:dyDescent="0.25">
      <c r="A945" s="9"/>
      <c r="C945" s="16"/>
      <c r="D945" s="16"/>
      <c r="E945" s="16"/>
      <c r="F945" s="18"/>
      <c r="G945" s="16"/>
      <c r="H945" s="19"/>
      <c r="I945" s="20"/>
      <c r="J945" s="20"/>
      <c r="K945" s="20"/>
      <c r="L945" s="16"/>
      <c r="N945" s="1"/>
      <c r="O945" s="18"/>
      <c r="P945" s="16"/>
      <c r="Q945" s="16"/>
      <c r="R945" s="16"/>
      <c r="S945" s="16"/>
    </row>
    <row r="946" spans="1:19" ht="13.2" hidden="1" x14ac:dyDescent="0.25">
      <c r="A946" s="9"/>
      <c r="C946" s="16"/>
      <c r="D946" s="16"/>
      <c r="E946" s="16"/>
      <c r="F946" s="18"/>
      <c r="G946" s="16"/>
      <c r="H946" s="19"/>
      <c r="I946" s="20"/>
      <c r="J946" s="20"/>
      <c r="K946" s="20"/>
      <c r="L946" s="16"/>
      <c r="N946" s="1"/>
      <c r="O946" s="18"/>
      <c r="P946" s="16"/>
      <c r="Q946" s="16"/>
      <c r="R946" s="16"/>
      <c r="S946" s="16"/>
    </row>
    <row r="947" spans="1:19" ht="13.2" hidden="1" x14ac:dyDescent="0.25">
      <c r="A947" s="9"/>
      <c r="C947" s="16"/>
      <c r="D947" s="16"/>
      <c r="E947" s="16"/>
      <c r="F947" s="18"/>
      <c r="G947" s="16"/>
      <c r="H947" s="19"/>
      <c r="I947" s="20"/>
      <c r="J947" s="20"/>
      <c r="K947" s="20"/>
      <c r="L947" s="16"/>
      <c r="N947" s="1"/>
      <c r="O947" s="18"/>
      <c r="P947" s="16"/>
      <c r="Q947" s="16"/>
      <c r="R947" s="16"/>
      <c r="S947" s="16"/>
    </row>
    <row r="948" spans="1:19" ht="13.2" hidden="1" x14ac:dyDescent="0.25">
      <c r="A948" s="9"/>
      <c r="C948" s="16"/>
      <c r="D948" s="16"/>
      <c r="E948" s="16"/>
      <c r="F948" s="18"/>
      <c r="G948" s="16"/>
      <c r="H948" s="19"/>
      <c r="I948" s="20"/>
      <c r="J948" s="20"/>
      <c r="K948" s="20"/>
      <c r="L948" s="16"/>
      <c r="N948" s="1"/>
      <c r="O948" s="18"/>
      <c r="P948" s="16"/>
      <c r="Q948" s="16"/>
      <c r="R948" s="16"/>
      <c r="S948" s="16"/>
    </row>
    <row r="949" spans="1:19" ht="13.2" hidden="1" x14ac:dyDescent="0.25">
      <c r="A949" s="9"/>
      <c r="C949" s="16"/>
      <c r="D949" s="16"/>
      <c r="E949" s="16"/>
      <c r="F949" s="18"/>
      <c r="G949" s="16"/>
      <c r="H949" s="19"/>
      <c r="I949" s="20"/>
      <c r="J949" s="20"/>
      <c r="K949" s="20"/>
      <c r="L949" s="16"/>
      <c r="N949" s="1"/>
      <c r="O949" s="18"/>
      <c r="P949" s="16"/>
      <c r="Q949" s="16"/>
      <c r="R949" s="16"/>
      <c r="S949" s="16"/>
    </row>
    <row r="950" spans="1:19" ht="13.2" hidden="1" x14ac:dyDescent="0.25">
      <c r="A950" s="9"/>
      <c r="C950" s="16"/>
      <c r="D950" s="16"/>
      <c r="E950" s="16"/>
      <c r="F950" s="18"/>
      <c r="G950" s="16"/>
      <c r="H950" s="19"/>
      <c r="I950" s="20"/>
      <c r="J950" s="20"/>
      <c r="K950" s="20"/>
      <c r="L950" s="16"/>
      <c r="N950" s="1"/>
      <c r="O950" s="18"/>
      <c r="P950" s="16"/>
      <c r="Q950" s="16"/>
      <c r="R950" s="16"/>
      <c r="S950" s="16"/>
    </row>
    <row r="951" spans="1:19" ht="13.2" hidden="1" x14ac:dyDescent="0.25">
      <c r="A951" s="9"/>
      <c r="C951" s="16"/>
      <c r="D951" s="16"/>
      <c r="E951" s="16"/>
      <c r="F951" s="18"/>
      <c r="G951" s="16"/>
      <c r="H951" s="19"/>
      <c r="I951" s="20"/>
      <c r="J951" s="20"/>
      <c r="K951" s="20"/>
      <c r="L951" s="16"/>
      <c r="N951" s="1"/>
      <c r="O951" s="18"/>
      <c r="P951" s="16"/>
      <c r="Q951" s="16"/>
      <c r="R951" s="16"/>
      <c r="S951" s="16"/>
    </row>
    <row r="952" spans="1:19" ht="13.2" hidden="1" x14ac:dyDescent="0.25">
      <c r="A952" s="9"/>
      <c r="C952" s="16"/>
      <c r="D952" s="16"/>
      <c r="E952" s="16"/>
      <c r="F952" s="18"/>
      <c r="G952" s="16"/>
      <c r="H952" s="19"/>
      <c r="I952" s="20"/>
      <c r="J952" s="20"/>
      <c r="K952" s="20"/>
      <c r="L952" s="16"/>
      <c r="N952" s="1"/>
      <c r="O952" s="18"/>
      <c r="P952" s="16"/>
      <c r="Q952" s="16"/>
      <c r="R952" s="16"/>
      <c r="S952" s="16"/>
    </row>
    <row r="953" spans="1:19" ht="13.2" hidden="1" x14ac:dyDescent="0.25">
      <c r="A953" s="9"/>
      <c r="C953" s="16"/>
      <c r="D953" s="16"/>
      <c r="E953" s="16"/>
      <c r="F953" s="18"/>
      <c r="G953" s="16"/>
      <c r="H953" s="19"/>
      <c r="I953" s="20"/>
      <c r="J953" s="20"/>
      <c r="K953" s="20"/>
      <c r="L953" s="16"/>
      <c r="N953" s="1"/>
      <c r="O953" s="18"/>
      <c r="P953" s="16"/>
      <c r="Q953" s="16"/>
      <c r="R953" s="16"/>
      <c r="S953" s="16"/>
    </row>
    <row r="954" spans="1:19" ht="13.2" hidden="1" x14ac:dyDescent="0.25">
      <c r="A954" s="9"/>
      <c r="C954" s="16"/>
      <c r="D954" s="16"/>
      <c r="E954" s="16"/>
      <c r="F954" s="18"/>
      <c r="G954" s="16"/>
      <c r="H954" s="19"/>
      <c r="I954" s="20"/>
      <c r="J954" s="20"/>
      <c r="K954" s="20"/>
      <c r="L954" s="16"/>
      <c r="N954" s="1"/>
      <c r="O954" s="18"/>
      <c r="P954" s="16"/>
      <c r="Q954" s="16"/>
      <c r="R954" s="16"/>
      <c r="S954" s="16"/>
    </row>
    <row r="955" spans="1:19" ht="13.2" hidden="1" x14ac:dyDescent="0.25">
      <c r="A955" s="9"/>
      <c r="C955" s="16"/>
      <c r="D955" s="16"/>
      <c r="E955" s="16"/>
      <c r="F955" s="18"/>
      <c r="G955" s="16"/>
      <c r="H955" s="19"/>
      <c r="I955" s="20"/>
      <c r="J955" s="20"/>
      <c r="K955" s="20"/>
      <c r="L955" s="16"/>
      <c r="N955" s="1"/>
      <c r="O955" s="18"/>
      <c r="P955" s="16"/>
      <c r="Q955" s="16"/>
      <c r="R955" s="16"/>
      <c r="S955" s="16"/>
    </row>
    <row r="956" spans="1:19" ht="13.2" hidden="1" x14ac:dyDescent="0.25">
      <c r="A956" s="9"/>
      <c r="C956" s="16"/>
      <c r="D956" s="16"/>
      <c r="E956" s="16"/>
      <c r="F956" s="18"/>
      <c r="G956" s="16"/>
      <c r="H956" s="19"/>
      <c r="I956" s="20"/>
      <c r="J956" s="20"/>
      <c r="K956" s="20"/>
      <c r="L956" s="16"/>
      <c r="N956" s="1"/>
      <c r="O956" s="18"/>
      <c r="P956" s="16"/>
      <c r="Q956" s="16"/>
      <c r="R956" s="16"/>
      <c r="S956" s="16"/>
    </row>
    <row r="957" spans="1:19" ht="13.2" hidden="1" x14ac:dyDescent="0.25">
      <c r="A957" s="9"/>
      <c r="C957" s="16"/>
      <c r="D957" s="16"/>
      <c r="E957" s="16"/>
      <c r="F957" s="18"/>
      <c r="G957" s="16"/>
      <c r="H957" s="19"/>
      <c r="I957" s="20"/>
      <c r="J957" s="20"/>
      <c r="K957" s="20"/>
      <c r="L957" s="16"/>
      <c r="N957" s="1"/>
      <c r="O957" s="18"/>
      <c r="P957" s="16"/>
      <c r="Q957" s="16"/>
      <c r="R957" s="16"/>
      <c r="S957" s="16"/>
    </row>
    <row r="958" spans="1:19" ht="13.2" hidden="1" x14ac:dyDescent="0.25">
      <c r="A958" s="9"/>
      <c r="C958" s="16"/>
      <c r="D958" s="16"/>
      <c r="E958" s="16"/>
      <c r="F958" s="18"/>
      <c r="G958" s="16"/>
      <c r="H958" s="19"/>
      <c r="I958" s="20"/>
      <c r="J958" s="20"/>
      <c r="K958" s="20"/>
      <c r="L958" s="16"/>
      <c r="N958" s="1"/>
      <c r="O958" s="18"/>
      <c r="P958" s="16"/>
      <c r="Q958" s="16"/>
      <c r="R958" s="16"/>
      <c r="S958" s="16"/>
    </row>
    <row r="959" spans="1:19" ht="13.2" hidden="1" x14ac:dyDescent="0.25">
      <c r="A959" s="9"/>
      <c r="C959" s="16"/>
      <c r="D959" s="16"/>
      <c r="E959" s="16"/>
      <c r="F959" s="18"/>
      <c r="G959" s="16"/>
      <c r="H959" s="19"/>
      <c r="I959" s="20"/>
      <c r="J959" s="20"/>
      <c r="K959" s="20"/>
      <c r="L959" s="16"/>
      <c r="N959" s="1"/>
      <c r="O959" s="18"/>
      <c r="P959" s="16"/>
      <c r="Q959" s="16"/>
      <c r="R959" s="16"/>
      <c r="S959" s="16"/>
    </row>
    <row r="960" spans="1:19" ht="13.2" hidden="1" x14ac:dyDescent="0.25">
      <c r="A960" s="9"/>
      <c r="C960" s="16"/>
      <c r="D960" s="16"/>
      <c r="E960" s="16"/>
      <c r="F960" s="18"/>
      <c r="G960" s="16"/>
      <c r="H960" s="19"/>
      <c r="I960" s="20"/>
      <c r="J960" s="20"/>
      <c r="K960" s="20"/>
      <c r="L960" s="16"/>
      <c r="N960" s="1"/>
      <c r="O960" s="18"/>
      <c r="P960" s="16"/>
      <c r="Q960" s="16"/>
      <c r="R960" s="16"/>
      <c r="S960" s="16"/>
    </row>
    <row r="961" spans="1:19" ht="13.2" hidden="1" x14ac:dyDescent="0.25">
      <c r="A961" s="9"/>
      <c r="C961" s="16"/>
      <c r="D961" s="16"/>
      <c r="E961" s="16"/>
      <c r="F961" s="18"/>
      <c r="G961" s="16"/>
      <c r="H961" s="19"/>
      <c r="I961" s="20"/>
      <c r="J961" s="20"/>
      <c r="K961" s="20"/>
      <c r="L961" s="16"/>
      <c r="N961" s="1"/>
      <c r="O961" s="18"/>
      <c r="P961" s="16"/>
      <c r="Q961" s="16"/>
      <c r="R961" s="16"/>
      <c r="S961" s="16"/>
    </row>
    <row r="962" spans="1:19" ht="13.2" hidden="1" x14ac:dyDescent="0.25">
      <c r="A962" s="9"/>
      <c r="C962" s="16"/>
      <c r="D962" s="16"/>
      <c r="E962" s="16"/>
      <c r="F962" s="18"/>
      <c r="G962" s="16"/>
      <c r="H962" s="19"/>
      <c r="I962" s="20"/>
      <c r="J962" s="20"/>
      <c r="K962" s="20"/>
      <c r="L962" s="16"/>
      <c r="N962" s="1"/>
      <c r="O962" s="18"/>
      <c r="P962" s="16"/>
      <c r="Q962" s="16"/>
      <c r="R962" s="16"/>
      <c r="S962" s="16"/>
    </row>
    <row r="963" spans="1:19" ht="13.2" hidden="1" x14ac:dyDescent="0.25">
      <c r="A963" s="9"/>
      <c r="C963" s="16"/>
      <c r="D963" s="16"/>
      <c r="E963" s="16"/>
      <c r="F963" s="18"/>
      <c r="G963" s="16"/>
      <c r="H963" s="19"/>
      <c r="I963" s="20"/>
      <c r="J963" s="20"/>
      <c r="K963" s="20"/>
      <c r="L963" s="16"/>
      <c r="N963" s="1"/>
      <c r="O963" s="18"/>
      <c r="P963" s="16"/>
      <c r="Q963" s="16"/>
      <c r="R963" s="16"/>
      <c r="S963" s="16"/>
    </row>
    <row r="964" spans="1:19" ht="13.2" hidden="1" x14ac:dyDescent="0.25">
      <c r="A964" s="9"/>
      <c r="C964" s="16"/>
      <c r="D964" s="16"/>
      <c r="E964" s="16"/>
      <c r="F964" s="18"/>
      <c r="G964" s="16"/>
      <c r="H964" s="19"/>
      <c r="I964" s="20"/>
      <c r="J964" s="20"/>
      <c r="K964" s="20"/>
      <c r="L964" s="16"/>
      <c r="N964" s="1"/>
      <c r="O964" s="18"/>
      <c r="P964" s="16"/>
      <c r="Q964" s="16"/>
      <c r="R964" s="16"/>
      <c r="S964" s="16"/>
    </row>
    <row r="965" spans="1:19" ht="13.2" hidden="1" x14ac:dyDescent="0.25">
      <c r="A965" s="9"/>
      <c r="C965" s="16"/>
      <c r="D965" s="16"/>
      <c r="E965" s="16"/>
      <c r="F965" s="18"/>
      <c r="G965" s="16"/>
      <c r="H965" s="19"/>
      <c r="I965" s="20"/>
      <c r="J965" s="20"/>
      <c r="K965" s="20"/>
      <c r="L965" s="16"/>
      <c r="N965" s="1"/>
      <c r="O965" s="18"/>
      <c r="P965" s="16"/>
      <c r="Q965" s="16"/>
      <c r="R965" s="16"/>
      <c r="S965" s="16"/>
    </row>
    <row r="966" spans="1:19" ht="13.2" hidden="1" x14ac:dyDescent="0.25">
      <c r="A966" s="9"/>
      <c r="C966" s="16"/>
      <c r="D966" s="16"/>
      <c r="E966" s="16"/>
      <c r="F966" s="18"/>
      <c r="G966" s="16"/>
      <c r="H966" s="19"/>
      <c r="I966" s="20"/>
      <c r="J966" s="20"/>
      <c r="K966" s="20"/>
      <c r="L966" s="16"/>
      <c r="N966" s="1"/>
      <c r="O966" s="18"/>
      <c r="P966" s="16"/>
      <c r="Q966" s="16"/>
      <c r="R966" s="16"/>
      <c r="S966" s="16"/>
    </row>
    <row r="967" spans="1:19" ht="13.2" hidden="1" x14ac:dyDescent="0.25">
      <c r="A967" s="9"/>
      <c r="C967" s="16"/>
      <c r="D967" s="16"/>
      <c r="E967" s="16"/>
      <c r="F967" s="18"/>
      <c r="G967" s="16"/>
      <c r="H967" s="19"/>
      <c r="I967" s="20"/>
      <c r="J967" s="20"/>
      <c r="K967" s="20"/>
      <c r="L967" s="16"/>
      <c r="N967" s="1"/>
      <c r="O967" s="18"/>
      <c r="P967" s="16"/>
      <c r="Q967" s="16"/>
      <c r="R967" s="16"/>
      <c r="S967" s="16"/>
    </row>
    <row r="968" spans="1:19" ht="13.2" hidden="1" x14ac:dyDescent="0.25">
      <c r="A968" s="9"/>
      <c r="C968" s="16"/>
      <c r="D968" s="16"/>
      <c r="E968" s="16"/>
      <c r="F968" s="18"/>
      <c r="G968" s="16"/>
      <c r="H968" s="19"/>
      <c r="I968" s="20"/>
      <c r="J968" s="20"/>
      <c r="K968" s="20"/>
      <c r="L968" s="16"/>
      <c r="N968" s="1"/>
      <c r="O968" s="18"/>
      <c r="P968" s="16"/>
      <c r="Q968" s="16"/>
      <c r="R968" s="16"/>
      <c r="S968" s="16"/>
    </row>
    <row r="969" spans="1:19" ht="13.2" hidden="1" x14ac:dyDescent="0.25">
      <c r="A969" s="9"/>
      <c r="C969" s="16"/>
      <c r="D969" s="16"/>
      <c r="E969" s="16"/>
      <c r="F969" s="18"/>
      <c r="G969" s="16"/>
      <c r="H969" s="19"/>
      <c r="I969" s="20"/>
      <c r="J969" s="20"/>
      <c r="K969" s="20"/>
      <c r="L969" s="16"/>
      <c r="N969" s="1"/>
      <c r="O969" s="18"/>
      <c r="P969" s="16"/>
      <c r="Q969" s="16"/>
      <c r="R969" s="16"/>
      <c r="S969" s="16"/>
    </row>
    <row r="970" spans="1:19" ht="13.2" hidden="1" x14ac:dyDescent="0.25">
      <c r="A970" s="9"/>
      <c r="C970" s="16"/>
      <c r="D970" s="16"/>
      <c r="E970" s="16"/>
      <c r="F970" s="18"/>
      <c r="G970" s="16"/>
      <c r="H970" s="19"/>
      <c r="I970" s="20"/>
      <c r="J970" s="20"/>
      <c r="K970" s="20"/>
      <c r="L970" s="16"/>
      <c r="N970" s="1"/>
      <c r="O970" s="18"/>
      <c r="P970" s="16"/>
      <c r="Q970" s="16"/>
      <c r="R970" s="16"/>
      <c r="S970" s="16"/>
    </row>
    <row r="971" spans="1:19" ht="13.2" hidden="1" x14ac:dyDescent="0.25">
      <c r="A971" s="9"/>
      <c r="C971" s="16"/>
      <c r="D971" s="16"/>
      <c r="E971" s="16"/>
      <c r="F971" s="18"/>
      <c r="G971" s="16"/>
      <c r="H971" s="19"/>
      <c r="I971" s="20"/>
      <c r="J971" s="20"/>
      <c r="K971" s="20"/>
      <c r="L971" s="16"/>
      <c r="N971" s="1"/>
      <c r="O971" s="18"/>
      <c r="P971" s="16"/>
      <c r="Q971" s="16"/>
      <c r="R971" s="16"/>
      <c r="S971" s="16"/>
    </row>
    <row r="972" spans="1:19" ht="13.2" hidden="1" x14ac:dyDescent="0.25">
      <c r="A972" s="9"/>
      <c r="C972" s="16"/>
      <c r="D972" s="16"/>
      <c r="E972" s="16"/>
      <c r="F972" s="18"/>
      <c r="G972" s="16"/>
      <c r="H972" s="19"/>
      <c r="I972" s="20"/>
      <c r="J972" s="20"/>
      <c r="K972" s="20"/>
      <c r="L972" s="16"/>
      <c r="N972" s="1"/>
      <c r="O972" s="18"/>
      <c r="P972" s="16"/>
      <c r="Q972" s="16"/>
      <c r="R972" s="16"/>
      <c r="S972" s="16"/>
    </row>
    <row r="973" spans="1:19" ht="13.2" hidden="1" x14ac:dyDescent="0.25">
      <c r="A973" s="9"/>
      <c r="C973" s="16"/>
      <c r="D973" s="16"/>
      <c r="E973" s="16"/>
      <c r="F973" s="18"/>
      <c r="G973" s="16"/>
      <c r="H973" s="19"/>
      <c r="I973" s="20"/>
      <c r="J973" s="20"/>
      <c r="K973" s="20"/>
      <c r="L973" s="16"/>
      <c r="N973" s="1"/>
      <c r="O973" s="18"/>
      <c r="P973" s="16"/>
      <c r="Q973" s="16"/>
      <c r="R973" s="16"/>
      <c r="S973" s="16"/>
    </row>
    <row r="974" spans="1:19" ht="13.2" hidden="1" x14ac:dyDescent="0.25">
      <c r="A974" s="9"/>
      <c r="C974" s="16"/>
      <c r="D974" s="16"/>
      <c r="E974" s="16"/>
      <c r="F974" s="18"/>
      <c r="G974" s="16"/>
      <c r="H974" s="19"/>
      <c r="I974" s="20"/>
      <c r="J974" s="20"/>
      <c r="K974" s="20"/>
      <c r="L974" s="16"/>
      <c r="N974" s="1"/>
      <c r="O974" s="18"/>
      <c r="P974" s="16"/>
      <c r="Q974" s="16"/>
      <c r="R974" s="16"/>
      <c r="S974" s="16"/>
    </row>
    <row r="975" spans="1:19" ht="13.2" hidden="1" x14ac:dyDescent="0.25">
      <c r="A975" s="9"/>
      <c r="C975" s="16"/>
      <c r="D975" s="16"/>
      <c r="E975" s="16"/>
      <c r="F975" s="18"/>
      <c r="G975" s="16"/>
      <c r="H975" s="19"/>
      <c r="I975" s="20"/>
      <c r="J975" s="20"/>
      <c r="K975" s="20"/>
      <c r="L975" s="16"/>
      <c r="N975" s="1"/>
      <c r="O975" s="18"/>
      <c r="P975" s="16"/>
      <c r="Q975" s="16"/>
      <c r="R975" s="16"/>
      <c r="S975" s="16"/>
    </row>
    <row r="976" spans="1:19" ht="13.2" hidden="1" x14ac:dyDescent="0.25">
      <c r="A976" s="9"/>
      <c r="C976" s="16"/>
      <c r="D976" s="16"/>
      <c r="E976" s="16"/>
      <c r="F976" s="18"/>
      <c r="G976" s="16"/>
      <c r="H976" s="19"/>
      <c r="I976" s="20"/>
      <c r="J976" s="20"/>
      <c r="K976" s="20"/>
      <c r="L976" s="16"/>
      <c r="N976" s="1"/>
      <c r="O976" s="18"/>
      <c r="P976" s="16"/>
      <c r="Q976" s="16"/>
      <c r="R976" s="16"/>
      <c r="S976" s="16"/>
    </row>
    <row r="977" spans="1:19" ht="13.2" hidden="1" x14ac:dyDescent="0.25">
      <c r="A977" s="9"/>
      <c r="C977" s="16"/>
      <c r="D977" s="16"/>
      <c r="E977" s="16"/>
      <c r="F977" s="18"/>
      <c r="G977" s="16"/>
      <c r="H977" s="19"/>
      <c r="I977" s="20"/>
      <c r="J977" s="20"/>
      <c r="K977" s="20"/>
      <c r="L977" s="16"/>
      <c r="N977" s="1"/>
      <c r="O977" s="18"/>
      <c r="P977" s="16"/>
      <c r="Q977" s="16"/>
      <c r="R977" s="16"/>
      <c r="S977" s="16"/>
    </row>
    <row r="978" spans="1:19" ht="13.2" hidden="1" x14ac:dyDescent="0.25">
      <c r="A978" s="9"/>
      <c r="C978" s="16"/>
      <c r="D978" s="16"/>
      <c r="E978" s="16"/>
      <c r="F978" s="18"/>
      <c r="G978" s="16"/>
      <c r="H978" s="19"/>
      <c r="I978" s="20"/>
      <c r="J978" s="20"/>
      <c r="K978" s="20"/>
      <c r="L978" s="16"/>
      <c r="N978" s="1"/>
      <c r="O978" s="18"/>
      <c r="P978" s="16"/>
      <c r="Q978" s="16"/>
      <c r="R978" s="16"/>
      <c r="S978" s="16"/>
    </row>
    <row r="979" spans="1:19" ht="13.2" hidden="1" x14ac:dyDescent="0.25">
      <c r="A979" s="9"/>
      <c r="C979" s="16"/>
      <c r="D979" s="16"/>
      <c r="E979" s="16"/>
      <c r="F979" s="18"/>
      <c r="G979" s="16"/>
      <c r="H979" s="19"/>
      <c r="I979" s="20"/>
      <c r="J979" s="20"/>
      <c r="K979" s="20"/>
      <c r="L979" s="16"/>
      <c r="N979" s="1"/>
      <c r="O979" s="18"/>
      <c r="P979" s="16"/>
      <c r="Q979" s="16"/>
      <c r="R979" s="16"/>
      <c r="S979" s="16"/>
    </row>
    <row r="980" spans="1:19" ht="13.2" hidden="1" x14ac:dyDescent="0.25">
      <c r="A980" s="9"/>
      <c r="C980" s="16"/>
      <c r="D980" s="16"/>
      <c r="E980" s="16"/>
      <c r="F980" s="18"/>
      <c r="G980" s="16"/>
      <c r="H980" s="19"/>
      <c r="I980" s="20"/>
      <c r="J980" s="20"/>
      <c r="K980" s="20"/>
      <c r="L980" s="16"/>
      <c r="N980" s="1"/>
      <c r="O980" s="18"/>
      <c r="P980" s="16"/>
      <c r="Q980" s="16"/>
      <c r="R980" s="16"/>
      <c r="S980" s="16"/>
    </row>
    <row r="981" spans="1:19" ht="13.2" hidden="1" x14ac:dyDescent="0.25">
      <c r="A981" s="9"/>
      <c r="C981" s="16"/>
      <c r="D981" s="16"/>
      <c r="E981" s="16"/>
      <c r="F981" s="18"/>
      <c r="G981" s="16"/>
      <c r="H981" s="19"/>
      <c r="I981" s="20"/>
      <c r="J981" s="20"/>
      <c r="K981" s="20"/>
      <c r="L981" s="16"/>
      <c r="N981" s="1"/>
      <c r="O981" s="18"/>
      <c r="P981" s="16"/>
      <c r="Q981" s="16"/>
      <c r="R981" s="16"/>
      <c r="S981" s="16"/>
    </row>
    <row r="982" spans="1:19" ht="13.2" hidden="1" x14ac:dyDescent="0.25">
      <c r="A982" s="9"/>
      <c r="C982" s="16"/>
      <c r="D982" s="16"/>
      <c r="E982" s="16"/>
      <c r="F982" s="18"/>
      <c r="G982" s="16"/>
      <c r="H982" s="19"/>
      <c r="I982" s="20"/>
      <c r="J982" s="20"/>
      <c r="K982" s="20"/>
      <c r="L982" s="16"/>
      <c r="N982" s="1"/>
      <c r="O982" s="18"/>
      <c r="P982" s="16"/>
      <c r="Q982" s="16"/>
      <c r="R982" s="16"/>
      <c r="S982" s="16"/>
    </row>
    <row r="983" spans="1:19" ht="13.2" hidden="1" x14ac:dyDescent="0.25">
      <c r="A983" s="9"/>
      <c r="C983" s="16"/>
      <c r="D983" s="16"/>
      <c r="E983" s="16"/>
      <c r="F983" s="18"/>
      <c r="G983" s="16"/>
      <c r="H983" s="19"/>
      <c r="I983" s="20"/>
      <c r="J983" s="20"/>
      <c r="K983" s="20"/>
      <c r="L983" s="16"/>
      <c r="N983" s="1"/>
      <c r="O983" s="18"/>
      <c r="P983" s="16"/>
      <c r="Q983" s="16"/>
      <c r="R983" s="16"/>
      <c r="S983" s="16"/>
    </row>
    <row r="984" spans="1:19" ht="13.2" hidden="1" x14ac:dyDescent="0.25">
      <c r="A984" s="9"/>
      <c r="C984" s="16"/>
      <c r="D984" s="16"/>
      <c r="E984" s="16"/>
      <c r="F984" s="18"/>
      <c r="G984" s="16"/>
      <c r="H984" s="19"/>
      <c r="I984" s="20"/>
      <c r="J984" s="20"/>
      <c r="K984" s="20"/>
      <c r="L984" s="16"/>
      <c r="N984" s="1"/>
      <c r="O984" s="18"/>
      <c r="P984" s="16"/>
      <c r="Q984" s="16"/>
      <c r="R984" s="16"/>
      <c r="S984" s="16"/>
    </row>
    <row r="985" spans="1:19" ht="13.2" hidden="1" x14ac:dyDescent="0.25">
      <c r="A985" s="9"/>
      <c r="C985" s="16"/>
      <c r="D985" s="16"/>
      <c r="E985" s="16"/>
      <c r="F985" s="18"/>
      <c r="G985" s="16"/>
      <c r="H985" s="19"/>
      <c r="I985" s="20"/>
      <c r="J985" s="20"/>
      <c r="K985" s="20"/>
      <c r="L985" s="16"/>
      <c r="N985" s="1"/>
      <c r="O985" s="18"/>
      <c r="P985" s="16"/>
      <c r="Q985" s="16"/>
      <c r="R985" s="16"/>
      <c r="S985" s="16"/>
    </row>
    <row r="986" spans="1:19" ht="13.2" hidden="1" x14ac:dyDescent="0.25">
      <c r="A986" s="9"/>
      <c r="C986" s="16"/>
      <c r="D986" s="16"/>
      <c r="E986" s="16"/>
      <c r="F986" s="18"/>
      <c r="G986" s="16"/>
      <c r="H986" s="19"/>
      <c r="I986" s="20"/>
      <c r="J986" s="20"/>
      <c r="K986" s="20"/>
      <c r="L986" s="16"/>
      <c r="N986" s="1"/>
      <c r="O986" s="18"/>
      <c r="P986" s="16"/>
      <c r="Q986" s="16"/>
      <c r="R986" s="16"/>
      <c r="S986" s="16"/>
    </row>
    <row r="987" spans="1:19" ht="13.2" hidden="1" x14ac:dyDescent="0.25">
      <c r="A987" s="9"/>
      <c r="C987" s="16"/>
      <c r="D987" s="16"/>
      <c r="E987" s="16"/>
      <c r="F987" s="18"/>
      <c r="G987" s="16"/>
      <c r="H987" s="19"/>
      <c r="I987" s="20"/>
      <c r="J987" s="20"/>
      <c r="K987" s="20"/>
      <c r="L987" s="16"/>
      <c r="N987" s="1"/>
      <c r="O987" s="18"/>
      <c r="P987" s="16"/>
      <c r="Q987" s="16"/>
      <c r="R987" s="16"/>
      <c r="S987" s="16"/>
    </row>
    <row r="988" spans="1:19" ht="13.2" hidden="1" x14ac:dyDescent="0.25">
      <c r="A988" s="9"/>
      <c r="C988" s="16"/>
      <c r="D988" s="16"/>
      <c r="E988" s="16"/>
      <c r="F988" s="18"/>
      <c r="G988" s="16"/>
      <c r="H988" s="19"/>
      <c r="I988" s="20"/>
      <c r="J988" s="20"/>
      <c r="K988" s="20"/>
      <c r="L988" s="16"/>
      <c r="N988" s="1"/>
      <c r="O988" s="18"/>
      <c r="P988" s="16"/>
      <c r="Q988" s="16"/>
      <c r="R988" s="16"/>
      <c r="S988" s="16"/>
    </row>
    <row r="989" spans="1:19" ht="13.2" hidden="1" x14ac:dyDescent="0.25">
      <c r="A989" s="9"/>
      <c r="C989" s="16"/>
      <c r="D989" s="16"/>
      <c r="E989" s="16"/>
      <c r="F989" s="18"/>
      <c r="G989" s="16"/>
      <c r="H989" s="19"/>
      <c r="I989" s="20"/>
      <c r="J989" s="20"/>
      <c r="K989" s="20"/>
      <c r="L989" s="16"/>
      <c r="N989" s="1"/>
      <c r="O989" s="18"/>
      <c r="P989" s="16"/>
      <c r="Q989" s="16"/>
      <c r="R989" s="16"/>
      <c r="S989" s="16"/>
    </row>
    <row r="990" spans="1:19" ht="13.2" hidden="1" x14ac:dyDescent="0.25">
      <c r="A990" s="9"/>
      <c r="C990" s="16"/>
      <c r="D990" s="16"/>
      <c r="E990" s="16"/>
      <c r="F990" s="18"/>
      <c r="G990" s="16"/>
      <c r="H990" s="19"/>
      <c r="I990" s="20"/>
      <c r="J990" s="20"/>
      <c r="K990" s="20"/>
      <c r="L990" s="16"/>
      <c r="N990" s="1"/>
      <c r="O990" s="18"/>
      <c r="P990" s="16"/>
      <c r="Q990" s="16"/>
      <c r="R990" s="16"/>
      <c r="S990" s="16"/>
    </row>
    <row r="991" spans="1:19" ht="13.2" hidden="1" x14ac:dyDescent="0.25">
      <c r="A991" s="9"/>
      <c r="C991" s="16"/>
      <c r="D991" s="16"/>
      <c r="E991" s="16"/>
      <c r="F991" s="18"/>
      <c r="G991" s="16"/>
      <c r="H991" s="19"/>
      <c r="I991" s="20"/>
      <c r="J991" s="20"/>
      <c r="K991" s="20"/>
      <c r="L991" s="16"/>
      <c r="N991" s="1"/>
      <c r="O991" s="18"/>
      <c r="P991" s="16"/>
      <c r="Q991" s="16"/>
      <c r="R991" s="16"/>
      <c r="S991" s="16"/>
    </row>
    <row r="992" spans="1:19" ht="13.2" hidden="1" x14ac:dyDescent="0.25">
      <c r="A992" s="9"/>
      <c r="C992" s="16"/>
      <c r="D992" s="16"/>
      <c r="E992" s="16"/>
      <c r="F992" s="18"/>
      <c r="G992" s="16"/>
      <c r="H992" s="19"/>
      <c r="I992" s="20"/>
      <c r="J992" s="20"/>
      <c r="K992" s="20"/>
      <c r="L992" s="16"/>
      <c r="N992" s="1"/>
      <c r="O992" s="18"/>
      <c r="P992" s="16"/>
      <c r="Q992" s="16"/>
      <c r="R992" s="16"/>
      <c r="S992" s="16"/>
    </row>
    <row r="993" spans="1:19" ht="13.2" hidden="1" x14ac:dyDescent="0.25">
      <c r="A993" s="9"/>
      <c r="C993" s="16"/>
      <c r="D993" s="16"/>
      <c r="E993" s="16"/>
      <c r="F993" s="18"/>
      <c r="G993" s="16"/>
      <c r="H993" s="19"/>
      <c r="I993" s="20"/>
      <c r="J993" s="20"/>
      <c r="K993" s="20"/>
      <c r="L993" s="16"/>
      <c r="N993" s="1"/>
      <c r="O993" s="18"/>
      <c r="P993" s="16"/>
      <c r="Q993" s="16"/>
      <c r="R993" s="16"/>
      <c r="S993" s="16"/>
    </row>
    <row r="994" spans="1:19" ht="13.2" hidden="1" x14ac:dyDescent="0.25">
      <c r="A994" s="9"/>
      <c r="C994" s="16"/>
      <c r="D994" s="16"/>
      <c r="E994" s="16"/>
      <c r="F994" s="18"/>
      <c r="G994" s="16"/>
      <c r="H994" s="19"/>
      <c r="I994" s="20"/>
      <c r="J994" s="20"/>
      <c r="K994" s="20"/>
      <c r="L994" s="16"/>
      <c r="N994" s="1"/>
      <c r="O994" s="18"/>
      <c r="P994" s="16"/>
      <c r="Q994" s="16"/>
      <c r="R994" s="16"/>
      <c r="S994" s="16"/>
    </row>
    <row r="995" spans="1:19" ht="13.2" hidden="1" x14ac:dyDescent="0.25">
      <c r="A995" s="9"/>
      <c r="C995" s="16"/>
      <c r="D995" s="16"/>
      <c r="E995" s="16"/>
      <c r="F995" s="18"/>
      <c r="G995" s="16"/>
      <c r="H995" s="19"/>
      <c r="I995" s="20"/>
      <c r="J995" s="20"/>
      <c r="K995" s="20"/>
      <c r="L995" s="16"/>
      <c r="N995" s="1"/>
      <c r="O995" s="18"/>
      <c r="P995" s="16"/>
      <c r="Q995" s="16"/>
      <c r="R995" s="16"/>
      <c r="S995" s="16"/>
    </row>
    <row r="996" spans="1:19" ht="13.2" hidden="1" x14ac:dyDescent="0.25">
      <c r="A996" s="9"/>
      <c r="C996" s="16"/>
      <c r="D996" s="16"/>
      <c r="E996" s="16"/>
      <c r="F996" s="18"/>
      <c r="G996" s="16"/>
      <c r="H996" s="19"/>
      <c r="I996" s="20"/>
      <c r="J996" s="20"/>
      <c r="K996" s="20"/>
      <c r="L996" s="16"/>
      <c r="N996" s="1"/>
      <c r="O996" s="18"/>
      <c r="P996" s="16"/>
      <c r="Q996" s="16"/>
      <c r="R996" s="16"/>
      <c r="S996" s="16"/>
    </row>
    <row r="997" spans="1:19" ht="13.2" hidden="1" x14ac:dyDescent="0.25">
      <c r="A997" s="9"/>
      <c r="C997" s="16"/>
      <c r="D997" s="16"/>
      <c r="E997" s="16"/>
      <c r="F997" s="18"/>
      <c r="G997" s="16"/>
      <c r="H997" s="19"/>
      <c r="I997" s="20"/>
      <c r="J997" s="20"/>
      <c r="K997" s="20"/>
      <c r="L997" s="16"/>
      <c r="N997" s="1"/>
      <c r="O997" s="18"/>
      <c r="P997" s="16"/>
      <c r="Q997" s="16"/>
      <c r="R997" s="16"/>
      <c r="S997" s="16"/>
    </row>
    <row r="998" spans="1:19" ht="13.2" hidden="1" x14ac:dyDescent="0.25">
      <c r="A998" s="9"/>
      <c r="C998" s="16"/>
      <c r="D998" s="16"/>
      <c r="E998" s="16"/>
      <c r="F998" s="18"/>
      <c r="G998" s="16"/>
      <c r="H998" s="19"/>
      <c r="I998" s="20"/>
      <c r="J998" s="20"/>
      <c r="K998" s="20"/>
      <c r="L998" s="16"/>
      <c r="N998" s="1"/>
      <c r="O998" s="18"/>
      <c r="P998" s="16"/>
      <c r="Q998" s="16"/>
      <c r="R998" s="16"/>
      <c r="S998" s="16"/>
    </row>
    <row r="999" spans="1:19" ht="13.2" hidden="1" x14ac:dyDescent="0.25">
      <c r="A999" s="9"/>
      <c r="C999" s="16"/>
      <c r="D999" s="16"/>
      <c r="E999" s="16"/>
      <c r="F999" s="18"/>
      <c r="G999" s="16"/>
      <c r="H999" s="19"/>
      <c r="I999" s="20"/>
      <c r="J999" s="20"/>
      <c r="K999" s="20"/>
      <c r="L999" s="16"/>
      <c r="N999" s="1"/>
      <c r="O999" s="18"/>
      <c r="P999" s="16"/>
      <c r="Q999" s="16"/>
      <c r="R999" s="16"/>
      <c r="S999" s="16"/>
    </row>
    <row r="1000" spans="1:19" ht="13.2" hidden="1" x14ac:dyDescent="0.25">
      <c r="A1000" s="9"/>
      <c r="C1000" s="16"/>
      <c r="D1000" s="16"/>
      <c r="E1000" s="16"/>
      <c r="F1000" s="18"/>
      <c r="G1000" s="16"/>
      <c r="H1000" s="19"/>
      <c r="I1000" s="20"/>
      <c r="J1000" s="20"/>
      <c r="K1000" s="20"/>
      <c r="L1000" s="16"/>
      <c r="N1000" s="1"/>
      <c r="O1000" s="18"/>
      <c r="P1000" s="16"/>
      <c r="Q1000" s="16"/>
      <c r="R1000" s="16"/>
      <c r="S1000" s="16"/>
    </row>
    <row r="1001" spans="1:19" ht="13.2" hidden="1" x14ac:dyDescent="0.25">
      <c r="A1001" s="9"/>
      <c r="C1001" s="16"/>
      <c r="D1001" s="16"/>
      <c r="E1001" s="16"/>
      <c r="F1001" s="18"/>
      <c r="G1001" s="16"/>
      <c r="H1001" s="19"/>
      <c r="I1001" s="20"/>
      <c r="J1001" s="20"/>
      <c r="K1001" s="20"/>
      <c r="L1001" s="16"/>
      <c r="N1001" s="1"/>
      <c r="O1001" s="18"/>
      <c r="P1001" s="16"/>
      <c r="Q1001" s="16"/>
      <c r="R1001" s="16"/>
      <c r="S1001" s="16"/>
    </row>
    <row r="1002" spans="1:19" ht="13.2" hidden="1" x14ac:dyDescent="0.25">
      <c r="A1002" s="9"/>
      <c r="C1002" s="16"/>
      <c r="D1002" s="16"/>
      <c r="E1002" s="16"/>
      <c r="F1002" s="18"/>
      <c r="G1002" s="16"/>
      <c r="H1002" s="19"/>
      <c r="I1002" s="20"/>
      <c r="J1002" s="20"/>
      <c r="K1002" s="20"/>
      <c r="L1002" s="16"/>
      <c r="N1002" s="1"/>
      <c r="O1002" s="18"/>
      <c r="P1002" s="16"/>
      <c r="Q1002" s="16"/>
      <c r="R1002" s="16"/>
      <c r="S1002" s="16"/>
    </row>
    <row r="1003" spans="1:19" ht="13.2" hidden="1" x14ac:dyDescent="0.25">
      <c r="A1003" s="9"/>
      <c r="C1003" s="16"/>
      <c r="D1003" s="16"/>
      <c r="E1003" s="16"/>
      <c r="F1003" s="18"/>
      <c r="G1003" s="16"/>
      <c r="H1003" s="19"/>
      <c r="I1003" s="20"/>
      <c r="J1003" s="20"/>
      <c r="K1003" s="20"/>
      <c r="L1003" s="16"/>
      <c r="N1003" s="1"/>
      <c r="O1003" s="18"/>
      <c r="P1003" s="16"/>
      <c r="Q1003" s="16"/>
      <c r="R1003" s="16"/>
      <c r="S1003" s="16"/>
    </row>
    <row r="1004" spans="1:19" ht="13.2" hidden="1" x14ac:dyDescent="0.25">
      <c r="A1004" s="9"/>
      <c r="C1004" s="16"/>
      <c r="D1004" s="16"/>
      <c r="E1004" s="16"/>
      <c r="F1004" s="18"/>
      <c r="G1004" s="16"/>
      <c r="H1004" s="19"/>
      <c r="I1004" s="20"/>
      <c r="J1004" s="20"/>
      <c r="K1004" s="20"/>
      <c r="L1004" s="16"/>
      <c r="N1004" s="1"/>
      <c r="O1004" s="18"/>
      <c r="P1004" s="16"/>
      <c r="Q1004" s="16"/>
      <c r="R1004" s="16"/>
      <c r="S1004" s="16"/>
    </row>
    <row r="1005" spans="1:19" ht="13.2" hidden="1" x14ac:dyDescent="0.25">
      <c r="A1005" s="9"/>
      <c r="C1005" s="16"/>
      <c r="D1005" s="16"/>
      <c r="E1005" s="16"/>
      <c r="F1005" s="18"/>
      <c r="G1005" s="16"/>
      <c r="H1005" s="19"/>
      <c r="I1005" s="20"/>
      <c r="J1005" s="20"/>
      <c r="K1005" s="20"/>
      <c r="L1005" s="16"/>
      <c r="N1005" s="1"/>
      <c r="O1005" s="18"/>
      <c r="P1005" s="16"/>
      <c r="Q1005" s="16"/>
      <c r="R1005" s="16"/>
      <c r="S1005" s="16"/>
    </row>
    <row r="1006" spans="1:19" ht="13.2" hidden="1" x14ac:dyDescent="0.25">
      <c r="A1006" s="9"/>
      <c r="C1006" s="16"/>
      <c r="D1006" s="16"/>
      <c r="E1006" s="16"/>
      <c r="F1006" s="18"/>
      <c r="G1006" s="16"/>
      <c r="H1006" s="19"/>
      <c r="I1006" s="20"/>
      <c r="J1006" s="20"/>
      <c r="K1006" s="20"/>
      <c r="L1006" s="16"/>
      <c r="N1006" s="1"/>
      <c r="O1006" s="18"/>
      <c r="P1006" s="16"/>
      <c r="Q1006" s="16"/>
      <c r="R1006" s="16"/>
      <c r="S1006" s="16"/>
    </row>
    <row r="1007" spans="1:19" ht="13.2" hidden="1" x14ac:dyDescent="0.25">
      <c r="A1007" s="9"/>
      <c r="C1007" s="16"/>
      <c r="D1007" s="16"/>
      <c r="E1007" s="16"/>
      <c r="F1007" s="18"/>
      <c r="G1007" s="16"/>
      <c r="H1007" s="19"/>
      <c r="I1007" s="20"/>
      <c r="J1007" s="20"/>
      <c r="K1007" s="20"/>
      <c r="L1007" s="16"/>
      <c r="N1007" s="1"/>
      <c r="O1007" s="18"/>
      <c r="P1007" s="16"/>
      <c r="Q1007" s="16"/>
      <c r="R1007" s="16"/>
      <c r="S1007" s="16"/>
    </row>
    <row r="1008" spans="1:19" ht="13.2" hidden="1" x14ac:dyDescent="0.25">
      <c r="A1008" s="9"/>
      <c r="C1008" s="16"/>
      <c r="D1008" s="16"/>
      <c r="E1008" s="16"/>
      <c r="F1008" s="18"/>
      <c r="G1008" s="16"/>
      <c r="H1008" s="19"/>
      <c r="I1008" s="20"/>
      <c r="J1008" s="20"/>
      <c r="K1008" s="20"/>
      <c r="L1008" s="16"/>
      <c r="N1008" s="1"/>
      <c r="O1008" s="18"/>
      <c r="P1008" s="16"/>
      <c r="Q1008" s="16"/>
      <c r="R1008" s="16"/>
      <c r="S1008" s="16"/>
    </row>
    <row r="1009" spans="1:19" ht="13.2" hidden="1" x14ac:dyDescent="0.25">
      <c r="A1009" s="9"/>
      <c r="C1009" s="16"/>
      <c r="D1009" s="16"/>
      <c r="E1009" s="16"/>
      <c r="F1009" s="18"/>
      <c r="G1009" s="16"/>
      <c r="H1009" s="19"/>
      <c r="I1009" s="20"/>
      <c r="J1009" s="20"/>
      <c r="K1009" s="20"/>
      <c r="L1009" s="16"/>
      <c r="N1009" s="1"/>
      <c r="O1009" s="18"/>
      <c r="P1009" s="16"/>
      <c r="Q1009" s="16"/>
      <c r="R1009" s="16"/>
      <c r="S1009" s="16"/>
    </row>
    <row r="1010" spans="1:19" ht="13.2" hidden="1" x14ac:dyDescent="0.25">
      <c r="A1010" s="9"/>
      <c r="C1010" s="16"/>
      <c r="D1010" s="16"/>
      <c r="E1010" s="16"/>
      <c r="F1010" s="18"/>
      <c r="G1010" s="16"/>
      <c r="H1010" s="19"/>
      <c r="I1010" s="20"/>
      <c r="J1010" s="20"/>
      <c r="K1010" s="20"/>
      <c r="L1010" s="16"/>
      <c r="N1010" s="1"/>
      <c r="O1010" s="18"/>
      <c r="P1010" s="16"/>
      <c r="Q1010" s="16"/>
      <c r="R1010" s="16"/>
      <c r="S1010" s="16"/>
    </row>
    <row r="1011" spans="1:19" ht="13.2" hidden="1" x14ac:dyDescent="0.25">
      <c r="A1011" s="9"/>
      <c r="C1011" s="16"/>
      <c r="D1011" s="16"/>
      <c r="E1011" s="16"/>
      <c r="F1011" s="18"/>
      <c r="G1011" s="16"/>
      <c r="H1011" s="19"/>
      <c r="I1011" s="20"/>
      <c r="J1011" s="20"/>
      <c r="K1011" s="20"/>
      <c r="L1011" s="16"/>
      <c r="N1011" s="1"/>
      <c r="O1011" s="18"/>
      <c r="P1011" s="16"/>
      <c r="Q1011" s="16"/>
      <c r="R1011" s="16"/>
      <c r="S1011" s="16"/>
    </row>
    <row r="1012" spans="1:19" ht="13.2" hidden="1" x14ac:dyDescent="0.25">
      <c r="A1012" s="9"/>
      <c r="C1012" s="16"/>
      <c r="D1012" s="16"/>
      <c r="E1012" s="16"/>
      <c r="F1012" s="18"/>
      <c r="G1012" s="16"/>
      <c r="H1012" s="19"/>
      <c r="I1012" s="20"/>
      <c r="J1012" s="20"/>
      <c r="K1012" s="20"/>
      <c r="L1012" s="16"/>
      <c r="N1012" s="1"/>
      <c r="O1012" s="18"/>
      <c r="P1012" s="16"/>
      <c r="Q1012" s="16"/>
      <c r="R1012" s="16"/>
      <c r="S1012" s="16"/>
    </row>
    <row r="1013" spans="1:19" ht="13.2" hidden="1" x14ac:dyDescent="0.25">
      <c r="A1013" s="9"/>
      <c r="C1013" s="16"/>
      <c r="D1013" s="16"/>
      <c r="E1013" s="16"/>
      <c r="F1013" s="18"/>
      <c r="G1013" s="16"/>
      <c r="H1013" s="19"/>
      <c r="I1013" s="20"/>
      <c r="J1013" s="20"/>
      <c r="K1013" s="20"/>
      <c r="L1013" s="16"/>
      <c r="N1013" s="1"/>
      <c r="O1013" s="18"/>
      <c r="P1013" s="16"/>
      <c r="Q1013" s="16"/>
      <c r="R1013" s="16"/>
      <c r="S1013" s="16"/>
    </row>
    <row r="1014" spans="1:19" ht="13.2" hidden="1" x14ac:dyDescent="0.25">
      <c r="A1014" s="9"/>
      <c r="C1014" s="16"/>
      <c r="D1014" s="16"/>
      <c r="E1014" s="16"/>
      <c r="F1014" s="18"/>
      <c r="G1014" s="16"/>
      <c r="H1014" s="19"/>
      <c r="I1014" s="20"/>
      <c r="J1014" s="20"/>
      <c r="K1014" s="20"/>
      <c r="L1014" s="16"/>
      <c r="N1014" s="1"/>
      <c r="O1014" s="18"/>
      <c r="P1014" s="16"/>
      <c r="Q1014" s="16"/>
      <c r="R1014" s="16"/>
      <c r="S1014" s="16"/>
    </row>
    <row r="1015" spans="1:19" ht="13.2" hidden="1" x14ac:dyDescent="0.25">
      <c r="A1015" s="9"/>
      <c r="C1015" s="16"/>
      <c r="D1015" s="16"/>
      <c r="E1015" s="16"/>
      <c r="F1015" s="18"/>
      <c r="G1015" s="16"/>
      <c r="H1015" s="19"/>
      <c r="I1015" s="20"/>
      <c r="J1015" s="20"/>
      <c r="K1015" s="20"/>
      <c r="L1015" s="16"/>
      <c r="N1015" s="1"/>
      <c r="O1015" s="18"/>
      <c r="P1015" s="16"/>
      <c r="Q1015" s="16"/>
      <c r="R1015" s="16"/>
      <c r="S1015" s="16"/>
    </row>
    <row r="1016" spans="1:19" ht="13.2" hidden="1" x14ac:dyDescent="0.25">
      <c r="A1016" s="9"/>
      <c r="C1016" s="16"/>
      <c r="D1016" s="16"/>
      <c r="E1016" s="16"/>
      <c r="F1016" s="18"/>
      <c r="G1016" s="16"/>
      <c r="H1016" s="19"/>
      <c r="I1016" s="20"/>
      <c r="J1016" s="20"/>
      <c r="K1016" s="20"/>
      <c r="L1016" s="16"/>
      <c r="N1016" s="1"/>
      <c r="O1016" s="18"/>
      <c r="P1016" s="16"/>
      <c r="Q1016" s="16"/>
      <c r="R1016" s="16"/>
      <c r="S1016" s="16"/>
    </row>
    <row r="1017" spans="1:19" ht="13.2" hidden="1" x14ac:dyDescent="0.25">
      <c r="A1017" s="9"/>
      <c r="C1017" s="16"/>
      <c r="D1017" s="16"/>
      <c r="E1017" s="16"/>
      <c r="F1017" s="18"/>
      <c r="G1017" s="16"/>
      <c r="H1017" s="19"/>
      <c r="I1017" s="20"/>
      <c r="J1017" s="20"/>
      <c r="K1017" s="20"/>
      <c r="L1017" s="16"/>
      <c r="N1017" s="1"/>
      <c r="O1017" s="18"/>
      <c r="P1017" s="16"/>
      <c r="Q1017" s="16"/>
      <c r="R1017" s="16"/>
      <c r="S1017" s="16"/>
    </row>
    <row r="1018" spans="1:19" ht="13.2" hidden="1" x14ac:dyDescent="0.25">
      <c r="A1018" s="9"/>
      <c r="C1018" s="16"/>
      <c r="D1018" s="16"/>
      <c r="E1018" s="16"/>
      <c r="F1018" s="18"/>
      <c r="G1018" s="16"/>
      <c r="H1018" s="19"/>
      <c r="I1018" s="20"/>
      <c r="J1018" s="20"/>
      <c r="K1018" s="20"/>
      <c r="L1018" s="16"/>
      <c r="N1018" s="1"/>
      <c r="O1018" s="18"/>
      <c r="P1018" s="16"/>
      <c r="Q1018" s="16"/>
      <c r="R1018" s="16"/>
      <c r="S1018" s="16"/>
    </row>
    <row r="1019" spans="1:19" ht="13.2" hidden="1" x14ac:dyDescent="0.25">
      <c r="A1019" s="9"/>
      <c r="C1019" s="16"/>
      <c r="D1019" s="16"/>
      <c r="E1019" s="16"/>
      <c r="F1019" s="18"/>
      <c r="G1019" s="16"/>
      <c r="H1019" s="19"/>
      <c r="I1019" s="20"/>
      <c r="J1019" s="20"/>
      <c r="K1019" s="20"/>
      <c r="L1019" s="16"/>
      <c r="N1019" s="1"/>
      <c r="O1019" s="18"/>
      <c r="P1019" s="16"/>
      <c r="Q1019" s="16"/>
      <c r="R1019" s="16"/>
      <c r="S1019" s="16"/>
    </row>
    <row r="1020" spans="1:19" ht="13.2" hidden="1" x14ac:dyDescent="0.25">
      <c r="A1020" s="9"/>
      <c r="C1020" s="16"/>
      <c r="D1020" s="16"/>
      <c r="E1020" s="16"/>
      <c r="F1020" s="18"/>
      <c r="G1020" s="16"/>
      <c r="H1020" s="19"/>
      <c r="I1020" s="20"/>
      <c r="J1020" s="20"/>
      <c r="K1020" s="20"/>
      <c r="L1020" s="16"/>
      <c r="N1020" s="1"/>
      <c r="O1020" s="18"/>
      <c r="P1020" s="16"/>
      <c r="Q1020" s="16"/>
      <c r="R1020" s="16"/>
      <c r="S1020" s="16"/>
    </row>
    <row r="1021" spans="1:19" ht="13.2" hidden="1" x14ac:dyDescent="0.25">
      <c r="A1021" s="9"/>
      <c r="C1021" s="16"/>
      <c r="D1021" s="16"/>
      <c r="E1021" s="16"/>
      <c r="F1021" s="18"/>
      <c r="G1021" s="16"/>
      <c r="H1021" s="19"/>
      <c r="I1021" s="20"/>
      <c r="J1021" s="20"/>
      <c r="K1021" s="20"/>
      <c r="L1021" s="16"/>
      <c r="N1021" s="1"/>
      <c r="O1021" s="18"/>
      <c r="P1021" s="16"/>
      <c r="Q1021" s="16"/>
      <c r="R1021" s="16"/>
      <c r="S1021" s="16"/>
    </row>
    <row r="1022" spans="1:19" ht="13.2" hidden="1" x14ac:dyDescent="0.25">
      <c r="A1022" s="9"/>
      <c r="C1022" s="16"/>
      <c r="D1022" s="16"/>
      <c r="E1022" s="16"/>
      <c r="F1022" s="18"/>
      <c r="G1022" s="16"/>
      <c r="H1022" s="19"/>
      <c r="I1022" s="20"/>
      <c r="J1022" s="20"/>
      <c r="K1022" s="20"/>
      <c r="L1022" s="16"/>
      <c r="N1022" s="1"/>
      <c r="O1022" s="18"/>
      <c r="P1022" s="16"/>
      <c r="Q1022" s="16"/>
      <c r="R1022" s="16"/>
      <c r="S1022" s="16"/>
    </row>
    <row r="1023" spans="1:19" ht="13.2" hidden="1" x14ac:dyDescent="0.25">
      <c r="A1023" s="9"/>
      <c r="C1023" s="16"/>
      <c r="D1023" s="16"/>
      <c r="E1023" s="16"/>
      <c r="F1023" s="18"/>
      <c r="G1023" s="16"/>
      <c r="H1023" s="19"/>
      <c r="I1023" s="20"/>
      <c r="J1023" s="20"/>
      <c r="K1023" s="20"/>
      <c r="L1023" s="16"/>
      <c r="N1023" s="1"/>
      <c r="O1023" s="18"/>
      <c r="P1023" s="16"/>
      <c r="Q1023" s="16"/>
      <c r="R1023" s="16"/>
      <c r="S1023" s="16"/>
    </row>
    <row r="1024" spans="1:19" ht="13.2" hidden="1" x14ac:dyDescent="0.25">
      <c r="A1024" s="9"/>
      <c r="C1024" s="16"/>
      <c r="D1024" s="16"/>
      <c r="E1024" s="16"/>
      <c r="F1024" s="18"/>
      <c r="G1024" s="16"/>
      <c r="H1024" s="19"/>
      <c r="I1024" s="20"/>
      <c r="J1024" s="20"/>
      <c r="K1024" s="20"/>
      <c r="L1024" s="16"/>
      <c r="N1024" s="1"/>
      <c r="O1024" s="18"/>
      <c r="P1024" s="16"/>
      <c r="Q1024" s="16"/>
      <c r="R1024" s="16"/>
      <c r="S1024" s="16"/>
    </row>
    <row r="1025" spans="1:19" ht="13.2" hidden="1" x14ac:dyDescent="0.25">
      <c r="A1025" s="9"/>
      <c r="C1025" s="16"/>
      <c r="D1025" s="16"/>
      <c r="E1025" s="16"/>
      <c r="F1025" s="18"/>
      <c r="G1025" s="16"/>
      <c r="H1025" s="19"/>
      <c r="I1025" s="20"/>
      <c r="J1025" s="20"/>
      <c r="K1025" s="20"/>
      <c r="L1025" s="16"/>
      <c r="N1025" s="1"/>
      <c r="O1025" s="18"/>
      <c r="P1025" s="16"/>
      <c r="Q1025" s="16"/>
      <c r="R1025" s="16"/>
      <c r="S1025" s="16"/>
    </row>
    <row r="1026" spans="1:19" ht="13.2" hidden="1" x14ac:dyDescent="0.25">
      <c r="A1026" s="9"/>
      <c r="C1026" s="16"/>
      <c r="D1026" s="16"/>
      <c r="E1026" s="16"/>
      <c r="F1026" s="18"/>
      <c r="G1026" s="16"/>
      <c r="H1026" s="19"/>
      <c r="I1026" s="20"/>
      <c r="J1026" s="20"/>
      <c r="K1026" s="20"/>
      <c r="L1026" s="16"/>
      <c r="N1026" s="1"/>
      <c r="O1026" s="18"/>
      <c r="P1026" s="16"/>
      <c r="Q1026" s="16"/>
      <c r="R1026" s="16"/>
      <c r="S1026" s="16"/>
    </row>
    <row r="1027" spans="1:19" ht="13.2" hidden="1" x14ac:dyDescent="0.25">
      <c r="A1027" s="9"/>
      <c r="C1027" s="16"/>
      <c r="D1027" s="16"/>
      <c r="E1027" s="16"/>
      <c r="F1027" s="18"/>
      <c r="G1027" s="16"/>
      <c r="H1027" s="19"/>
      <c r="I1027" s="20"/>
      <c r="J1027" s="20"/>
      <c r="K1027" s="20"/>
      <c r="L1027" s="16"/>
      <c r="N1027" s="1"/>
      <c r="O1027" s="18"/>
      <c r="P1027" s="16"/>
      <c r="Q1027" s="16"/>
      <c r="R1027" s="16"/>
      <c r="S1027" s="16"/>
    </row>
    <row r="1028" spans="1:19" ht="13.2" hidden="1" x14ac:dyDescent="0.25">
      <c r="A1028" s="9"/>
      <c r="C1028" s="16"/>
      <c r="D1028" s="16"/>
      <c r="E1028" s="16"/>
      <c r="F1028" s="18"/>
      <c r="G1028" s="16"/>
      <c r="H1028" s="19"/>
      <c r="I1028" s="20"/>
      <c r="J1028" s="20"/>
      <c r="K1028" s="20"/>
      <c r="L1028" s="16"/>
      <c r="N1028" s="1"/>
      <c r="O1028" s="18"/>
      <c r="P1028" s="16"/>
      <c r="Q1028" s="16"/>
      <c r="R1028" s="16"/>
      <c r="S1028" s="16"/>
    </row>
    <row r="1029" spans="1:19" ht="13.2" hidden="1" x14ac:dyDescent="0.25">
      <c r="A1029" s="9"/>
      <c r="C1029" s="16"/>
      <c r="D1029" s="16"/>
      <c r="E1029" s="16"/>
      <c r="F1029" s="18"/>
      <c r="G1029" s="16"/>
      <c r="H1029" s="19"/>
      <c r="I1029" s="20"/>
      <c r="J1029" s="20"/>
      <c r="K1029" s="20"/>
      <c r="L1029" s="16"/>
      <c r="N1029" s="1"/>
      <c r="O1029" s="18"/>
      <c r="P1029" s="16"/>
      <c r="Q1029" s="16"/>
      <c r="R1029" s="16"/>
      <c r="S1029" s="16"/>
    </row>
    <row r="1030" spans="1:19" ht="13.2" hidden="1" x14ac:dyDescent="0.25">
      <c r="A1030" s="9"/>
      <c r="C1030" s="16"/>
      <c r="D1030" s="16"/>
      <c r="E1030" s="16"/>
      <c r="F1030" s="18"/>
      <c r="G1030" s="16"/>
      <c r="H1030" s="19"/>
      <c r="I1030" s="20"/>
      <c r="J1030" s="20"/>
      <c r="K1030" s="20"/>
      <c r="L1030" s="16"/>
      <c r="N1030" s="1"/>
      <c r="O1030" s="18"/>
      <c r="P1030" s="16"/>
      <c r="Q1030" s="16"/>
      <c r="R1030" s="16"/>
      <c r="S1030" s="16"/>
    </row>
    <row r="1031" spans="1:19" ht="13.2" hidden="1" x14ac:dyDescent="0.25">
      <c r="A1031" s="9"/>
      <c r="C1031" s="16"/>
      <c r="D1031" s="16"/>
      <c r="E1031" s="16"/>
      <c r="F1031" s="18"/>
      <c r="G1031" s="16"/>
      <c r="H1031" s="19"/>
      <c r="I1031" s="20"/>
      <c r="J1031" s="20"/>
      <c r="K1031" s="20"/>
      <c r="L1031" s="16"/>
      <c r="N1031" s="1"/>
      <c r="O1031" s="18"/>
      <c r="P1031" s="16"/>
      <c r="Q1031" s="16"/>
      <c r="R1031" s="16"/>
      <c r="S1031" s="16"/>
    </row>
    <row r="1032" spans="1:19" ht="13.2" hidden="1" x14ac:dyDescent="0.25">
      <c r="A1032" s="9"/>
      <c r="C1032" s="16"/>
      <c r="D1032" s="16"/>
      <c r="E1032" s="16"/>
      <c r="F1032" s="18"/>
      <c r="G1032" s="16"/>
      <c r="H1032" s="19"/>
      <c r="I1032" s="20"/>
      <c r="J1032" s="20"/>
      <c r="K1032" s="20"/>
      <c r="L1032" s="16"/>
      <c r="N1032" s="1"/>
      <c r="O1032" s="18"/>
      <c r="P1032" s="16"/>
      <c r="Q1032" s="16"/>
      <c r="R1032" s="16"/>
      <c r="S1032" s="16"/>
    </row>
    <row r="1033" spans="1:19" ht="13.2" hidden="1" x14ac:dyDescent="0.25">
      <c r="A1033" s="9"/>
      <c r="C1033" s="16"/>
      <c r="D1033" s="16"/>
      <c r="E1033" s="16"/>
      <c r="F1033" s="18"/>
      <c r="G1033" s="16"/>
      <c r="H1033" s="19"/>
      <c r="I1033" s="20"/>
      <c r="J1033" s="20"/>
      <c r="K1033" s="20"/>
      <c r="L1033" s="16"/>
      <c r="N1033" s="1"/>
      <c r="O1033" s="18"/>
      <c r="P1033" s="16"/>
      <c r="Q1033" s="16"/>
      <c r="R1033" s="16"/>
      <c r="S1033" s="16"/>
    </row>
    <row r="1034" spans="1:19" ht="13.2" hidden="1" x14ac:dyDescent="0.25">
      <c r="A1034" s="9"/>
      <c r="C1034" s="16"/>
      <c r="D1034" s="16"/>
      <c r="E1034" s="16"/>
      <c r="F1034" s="18"/>
      <c r="G1034" s="16"/>
      <c r="H1034" s="19"/>
      <c r="I1034" s="20"/>
      <c r="J1034" s="20"/>
      <c r="K1034" s="20"/>
      <c r="L1034" s="16"/>
      <c r="N1034" s="1"/>
      <c r="O1034" s="18"/>
      <c r="P1034" s="16"/>
      <c r="Q1034" s="16"/>
      <c r="R1034" s="16"/>
      <c r="S1034" s="16"/>
    </row>
    <row r="1035" spans="1:19" ht="13.2" hidden="1" x14ac:dyDescent="0.25">
      <c r="A1035" s="9"/>
      <c r="C1035" s="16"/>
      <c r="D1035" s="16"/>
      <c r="E1035" s="16"/>
      <c r="F1035" s="18"/>
      <c r="G1035" s="16"/>
      <c r="H1035" s="19"/>
      <c r="I1035" s="20"/>
      <c r="J1035" s="20"/>
      <c r="K1035" s="20"/>
      <c r="L1035" s="16"/>
      <c r="N1035" s="1"/>
      <c r="O1035" s="18"/>
      <c r="P1035" s="16"/>
      <c r="Q1035" s="16"/>
      <c r="R1035" s="16"/>
      <c r="S1035" s="16"/>
    </row>
    <row r="1036" spans="1:19" ht="13.2" hidden="1" x14ac:dyDescent="0.25">
      <c r="A1036" s="9"/>
      <c r="C1036" s="16"/>
      <c r="D1036" s="16"/>
      <c r="E1036" s="16"/>
      <c r="F1036" s="18"/>
      <c r="G1036" s="16"/>
      <c r="H1036" s="19"/>
      <c r="I1036" s="20"/>
      <c r="J1036" s="20"/>
      <c r="K1036" s="20"/>
      <c r="L1036" s="16"/>
      <c r="N1036" s="1"/>
      <c r="O1036" s="18"/>
      <c r="P1036" s="16"/>
      <c r="Q1036" s="16"/>
      <c r="R1036" s="16"/>
      <c r="S1036" s="16"/>
    </row>
    <row r="1037" spans="1:19" ht="13.2" hidden="1" x14ac:dyDescent="0.25">
      <c r="A1037" s="9"/>
      <c r="C1037" s="16"/>
      <c r="D1037" s="16"/>
      <c r="E1037" s="16"/>
      <c r="F1037" s="18"/>
      <c r="G1037" s="16"/>
      <c r="H1037" s="19"/>
      <c r="I1037" s="20"/>
      <c r="J1037" s="20"/>
      <c r="K1037" s="20"/>
      <c r="L1037" s="16"/>
      <c r="N1037" s="1"/>
      <c r="O1037" s="18"/>
      <c r="P1037" s="16"/>
      <c r="Q1037" s="16"/>
      <c r="R1037" s="16"/>
      <c r="S1037" s="16"/>
    </row>
    <row r="1038" spans="1:19" ht="13.2" hidden="1" x14ac:dyDescent="0.25">
      <c r="A1038" s="9"/>
      <c r="C1038" s="16"/>
      <c r="D1038" s="16"/>
      <c r="E1038" s="16"/>
      <c r="F1038" s="18"/>
      <c r="G1038" s="16"/>
      <c r="H1038" s="19"/>
      <c r="I1038" s="20"/>
      <c r="J1038" s="20"/>
      <c r="K1038" s="20"/>
      <c r="L1038" s="16"/>
      <c r="N1038" s="1"/>
      <c r="O1038" s="18"/>
      <c r="P1038" s="16"/>
      <c r="Q1038" s="16"/>
      <c r="R1038" s="16"/>
      <c r="S1038" s="16"/>
    </row>
    <row r="1039" spans="1:19" ht="13.2" hidden="1" x14ac:dyDescent="0.25">
      <c r="A1039" s="9"/>
      <c r="C1039" s="16"/>
      <c r="D1039" s="16"/>
      <c r="E1039" s="16"/>
      <c r="F1039" s="18"/>
      <c r="G1039" s="16"/>
      <c r="H1039" s="19"/>
      <c r="I1039" s="20"/>
      <c r="J1039" s="20"/>
      <c r="K1039" s="20"/>
      <c r="L1039" s="16"/>
      <c r="N1039" s="1"/>
      <c r="O1039" s="18"/>
      <c r="P1039" s="16"/>
      <c r="Q1039" s="16"/>
      <c r="R1039" s="16"/>
      <c r="S1039" s="16"/>
    </row>
    <row r="1040" spans="1:19" ht="13.2" hidden="1" x14ac:dyDescent="0.25">
      <c r="A1040" s="9"/>
      <c r="C1040" s="16"/>
      <c r="D1040" s="16"/>
      <c r="E1040" s="16"/>
      <c r="F1040" s="18"/>
      <c r="G1040" s="16"/>
      <c r="H1040" s="19"/>
      <c r="I1040" s="20"/>
      <c r="J1040" s="20"/>
      <c r="K1040" s="20"/>
      <c r="L1040" s="16"/>
      <c r="N1040" s="1"/>
      <c r="O1040" s="18"/>
      <c r="P1040" s="16"/>
      <c r="Q1040" s="16"/>
      <c r="R1040" s="16"/>
      <c r="S1040" s="16"/>
    </row>
    <row r="1041" spans="1:19" ht="13.2" hidden="1" x14ac:dyDescent="0.25">
      <c r="A1041" s="9"/>
      <c r="C1041" s="16"/>
      <c r="D1041" s="16"/>
      <c r="E1041" s="16"/>
      <c r="F1041" s="18"/>
      <c r="G1041" s="16"/>
      <c r="H1041" s="19"/>
      <c r="I1041" s="20"/>
      <c r="J1041" s="20"/>
      <c r="K1041" s="20"/>
      <c r="L1041" s="16"/>
      <c r="N1041" s="1"/>
      <c r="O1041" s="18"/>
      <c r="P1041" s="16"/>
      <c r="Q1041" s="16"/>
      <c r="R1041" s="16"/>
      <c r="S1041" s="16"/>
    </row>
    <row r="1042" spans="1:19" ht="13.2" hidden="1" x14ac:dyDescent="0.25">
      <c r="A1042" s="9"/>
      <c r="C1042" s="16"/>
      <c r="D1042" s="16"/>
      <c r="E1042" s="16"/>
      <c r="F1042" s="18"/>
      <c r="G1042" s="16"/>
      <c r="H1042" s="19"/>
      <c r="I1042" s="20"/>
      <c r="J1042" s="20"/>
      <c r="K1042" s="20"/>
      <c r="L1042" s="16"/>
      <c r="N1042" s="1"/>
      <c r="O1042" s="18"/>
      <c r="P1042" s="16"/>
      <c r="Q1042" s="16"/>
      <c r="R1042" s="16"/>
      <c r="S1042" s="16"/>
    </row>
    <row r="1043" spans="1:19" ht="13.2" hidden="1" x14ac:dyDescent="0.25">
      <c r="A1043" s="9"/>
      <c r="C1043" s="16"/>
      <c r="D1043" s="16"/>
      <c r="E1043" s="16"/>
      <c r="F1043" s="18"/>
      <c r="G1043" s="16"/>
      <c r="H1043" s="19"/>
      <c r="I1043" s="20"/>
      <c r="J1043" s="20"/>
      <c r="K1043" s="20"/>
      <c r="L1043" s="16"/>
      <c r="N1043" s="1"/>
      <c r="O1043" s="18"/>
      <c r="P1043" s="16"/>
      <c r="Q1043" s="16"/>
      <c r="R1043" s="16"/>
      <c r="S1043" s="16"/>
    </row>
    <row r="1044" spans="1:19" ht="13.2" hidden="1" x14ac:dyDescent="0.25">
      <c r="A1044" s="9"/>
      <c r="C1044" s="16"/>
      <c r="D1044" s="16"/>
      <c r="E1044" s="16"/>
      <c r="F1044" s="18"/>
      <c r="G1044" s="16"/>
      <c r="H1044" s="19"/>
      <c r="I1044" s="20"/>
      <c r="J1044" s="20"/>
      <c r="K1044" s="20"/>
      <c r="L1044" s="16"/>
      <c r="N1044" s="1"/>
      <c r="O1044" s="18"/>
      <c r="P1044" s="16"/>
      <c r="Q1044" s="16"/>
      <c r="R1044" s="16"/>
      <c r="S1044" s="16"/>
    </row>
    <row r="1045" spans="1:19" ht="13.2" hidden="1" x14ac:dyDescent="0.25">
      <c r="A1045" s="9"/>
      <c r="C1045" s="16"/>
      <c r="D1045" s="16"/>
      <c r="E1045" s="16"/>
      <c r="F1045" s="18"/>
      <c r="G1045" s="16"/>
      <c r="H1045" s="19"/>
      <c r="I1045" s="20"/>
      <c r="J1045" s="20"/>
      <c r="K1045" s="20"/>
      <c r="L1045" s="16"/>
      <c r="N1045" s="1"/>
      <c r="O1045" s="18"/>
      <c r="P1045" s="16"/>
      <c r="Q1045" s="16"/>
      <c r="R1045" s="16"/>
      <c r="S1045" s="16"/>
    </row>
    <row r="1046" spans="1:19" ht="13.2" hidden="1" x14ac:dyDescent="0.25">
      <c r="A1046" s="9"/>
      <c r="C1046" s="16"/>
      <c r="D1046" s="16"/>
      <c r="E1046" s="16"/>
      <c r="F1046" s="18"/>
      <c r="G1046" s="16"/>
      <c r="H1046" s="19"/>
      <c r="I1046" s="20"/>
      <c r="J1046" s="20"/>
      <c r="K1046" s="20"/>
      <c r="L1046" s="16"/>
      <c r="N1046" s="1"/>
      <c r="O1046" s="18"/>
      <c r="P1046" s="16"/>
      <c r="Q1046" s="16"/>
      <c r="R1046" s="16"/>
      <c r="S1046" s="16"/>
    </row>
    <row r="1047" spans="1:19" ht="13.2" hidden="1" x14ac:dyDescent="0.25">
      <c r="A1047" s="9"/>
      <c r="C1047" s="16"/>
      <c r="D1047" s="16"/>
      <c r="E1047" s="16"/>
      <c r="F1047" s="18"/>
      <c r="G1047" s="16"/>
      <c r="H1047" s="19"/>
      <c r="I1047" s="20"/>
      <c r="J1047" s="20"/>
      <c r="K1047" s="20"/>
      <c r="L1047" s="16"/>
      <c r="N1047" s="1"/>
      <c r="O1047" s="18"/>
      <c r="P1047" s="16"/>
      <c r="Q1047" s="16"/>
      <c r="R1047" s="16"/>
      <c r="S1047" s="16"/>
    </row>
    <row r="1048" spans="1:19" ht="13.2" hidden="1" x14ac:dyDescent="0.25">
      <c r="A1048" s="9"/>
      <c r="C1048" s="16"/>
      <c r="D1048" s="16"/>
      <c r="E1048" s="16"/>
      <c r="F1048" s="18"/>
      <c r="G1048" s="16"/>
      <c r="H1048" s="19"/>
      <c r="I1048" s="20"/>
      <c r="J1048" s="20"/>
      <c r="K1048" s="20"/>
      <c r="L1048" s="16"/>
      <c r="N1048" s="1"/>
      <c r="O1048" s="18"/>
      <c r="P1048" s="16"/>
      <c r="Q1048" s="16"/>
      <c r="R1048" s="16"/>
      <c r="S1048" s="16"/>
    </row>
    <row r="1049" spans="1:19" ht="13.2" hidden="1" x14ac:dyDescent="0.25">
      <c r="A1049" s="9"/>
      <c r="C1049" s="16"/>
      <c r="D1049" s="16"/>
      <c r="E1049" s="16"/>
      <c r="F1049" s="18"/>
      <c r="G1049" s="16"/>
      <c r="H1049" s="19"/>
      <c r="I1049" s="20"/>
      <c r="J1049" s="20"/>
      <c r="K1049" s="20"/>
      <c r="L1049" s="16"/>
      <c r="N1049" s="1"/>
      <c r="O1049" s="18"/>
      <c r="P1049" s="16"/>
      <c r="Q1049" s="16"/>
      <c r="R1049" s="16"/>
      <c r="S1049" s="16"/>
    </row>
    <row r="1050" spans="1:19" ht="13.2" hidden="1" x14ac:dyDescent="0.25">
      <c r="A1050" s="9"/>
      <c r="C1050" s="16"/>
      <c r="D1050" s="16"/>
      <c r="E1050" s="16"/>
      <c r="F1050" s="18"/>
      <c r="G1050" s="16"/>
      <c r="H1050" s="19"/>
      <c r="I1050" s="20"/>
      <c r="J1050" s="20"/>
      <c r="K1050" s="20"/>
      <c r="L1050" s="16"/>
      <c r="N1050" s="1"/>
      <c r="O1050" s="18"/>
      <c r="P1050" s="16"/>
      <c r="Q1050" s="16"/>
      <c r="R1050" s="16"/>
      <c r="S1050" s="16"/>
    </row>
    <row r="1051" spans="1:19" ht="13.2" hidden="1" x14ac:dyDescent="0.25">
      <c r="A1051" s="9"/>
      <c r="C1051" s="16"/>
      <c r="D1051" s="16"/>
      <c r="E1051" s="16"/>
      <c r="F1051" s="18"/>
      <c r="G1051" s="16"/>
      <c r="H1051" s="19"/>
      <c r="I1051" s="20"/>
      <c r="J1051" s="20"/>
      <c r="K1051" s="20"/>
      <c r="L1051" s="16"/>
      <c r="N1051" s="1"/>
      <c r="O1051" s="18"/>
      <c r="P1051" s="16"/>
      <c r="Q1051" s="16"/>
      <c r="R1051" s="16"/>
      <c r="S1051" s="16"/>
    </row>
    <row r="1052" spans="1:19" ht="13.2" hidden="1" x14ac:dyDescent="0.25">
      <c r="A1052" s="9"/>
      <c r="C1052" s="16"/>
      <c r="D1052" s="16"/>
      <c r="E1052" s="16"/>
      <c r="F1052" s="18"/>
      <c r="G1052" s="16"/>
      <c r="H1052" s="19"/>
      <c r="I1052" s="20"/>
      <c r="J1052" s="20"/>
      <c r="K1052" s="20"/>
      <c r="L1052" s="16"/>
      <c r="N1052" s="1"/>
      <c r="O1052" s="18"/>
      <c r="P1052" s="16"/>
      <c r="Q1052" s="16"/>
      <c r="R1052" s="16"/>
      <c r="S1052" s="16"/>
    </row>
    <row r="1053" spans="1:19" ht="13.2" hidden="1" x14ac:dyDescent="0.25">
      <c r="A1053" s="9"/>
      <c r="C1053" s="16"/>
      <c r="D1053" s="16"/>
      <c r="E1053" s="16"/>
      <c r="F1053" s="18"/>
      <c r="G1053" s="16"/>
      <c r="H1053" s="19"/>
      <c r="I1053" s="20"/>
      <c r="J1053" s="20"/>
      <c r="K1053" s="20"/>
      <c r="L1053" s="16"/>
      <c r="N1053" s="1"/>
      <c r="O1053" s="18"/>
      <c r="P1053" s="16"/>
      <c r="Q1053" s="16"/>
      <c r="R1053" s="16"/>
      <c r="S1053" s="16"/>
    </row>
    <row r="1054" spans="1:19" ht="13.2" hidden="1" x14ac:dyDescent="0.25">
      <c r="A1054" s="9"/>
      <c r="C1054" s="16"/>
      <c r="D1054" s="16"/>
      <c r="E1054" s="16"/>
      <c r="F1054" s="18"/>
      <c r="G1054" s="16"/>
      <c r="H1054" s="19"/>
      <c r="I1054" s="20"/>
      <c r="J1054" s="20"/>
      <c r="K1054" s="20"/>
      <c r="L1054" s="16"/>
      <c r="N1054" s="1"/>
      <c r="O1054" s="18"/>
      <c r="P1054" s="16"/>
      <c r="Q1054" s="16"/>
      <c r="R1054" s="16"/>
      <c r="S1054" s="16"/>
    </row>
    <row r="1055" spans="1:19" ht="13.2" hidden="1" x14ac:dyDescent="0.25">
      <c r="A1055" s="9"/>
      <c r="C1055" s="16"/>
      <c r="D1055" s="16"/>
      <c r="E1055" s="16"/>
      <c r="F1055" s="18"/>
      <c r="G1055" s="16"/>
      <c r="H1055" s="19"/>
      <c r="I1055" s="20"/>
      <c r="J1055" s="20"/>
      <c r="K1055" s="20"/>
      <c r="L1055" s="16"/>
      <c r="N1055" s="1"/>
      <c r="O1055" s="18"/>
      <c r="P1055" s="16"/>
      <c r="Q1055" s="16"/>
      <c r="R1055" s="16"/>
      <c r="S1055" s="16"/>
    </row>
    <row r="1056" spans="1:19" ht="13.2" hidden="1" x14ac:dyDescent="0.25">
      <c r="A1056" s="9"/>
      <c r="C1056" s="16"/>
      <c r="D1056" s="16"/>
      <c r="E1056" s="16"/>
      <c r="F1056" s="18"/>
      <c r="G1056" s="16"/>
      <c r="H1056" s="19"/>
      <c r="I1056" s="20"/>
      <c r="J1056" s="20"/>
      <c r="K1056" s="20"/>
      <c r="L1056" s="16"/>
      <c r="N1056" s="1"/>
      <c r="O1056" s="18"/>
      <c r="P1056" s="16"/>
      <c r="Q1056" s="16"/>
      <c r="R1056" s="16"/>
      <c r="S1056" s="16"/>
    </row>
    <row r="1057" spans="1:19" ht="13.2" hidden="1" x14ac:dyDescent="0.25">
      <c r="A1057" s="9"/>
      <c r="C1057" s="16"/>
      <c r="D1057" s="16"/>
      <c r="E1057" s="16"/>
      <c r="F1057" s="18"/>
      <c r="G1057" s="16"/>
      <c r="H1057" s="19"/>
      <c r="I1057" s="20"/>
      <c r="J1057" s="20"/>
      <c r="K1057" s="20"/>
      <c r="L1057" s="16"/>
      <c r="N1057" s="1"/>
      <c r="O1057" s="18"/>
      <c r="P1057" s="16"/>
      <c r="Q1057" s="16"/>
      <c r="R1057" s="16"/>
      <c r="S1057" s="16"/>
    </row>
    <row r="1058" spans="1:19" ht="13.2" hidden="1" x14ac:dyDescent="0.25">
      <c r="A1058" s="9"/>
      <c r="C1058" s="16"/>
      <c r="D1058" s="16"/>
      <c r="E1058" s="16"/>
      <c r="F1058" s="18"/>
      <c r="G1058" s="16"/>
      <c r="H1058" s="19"/>
      <c r="I1058" s="20"/>
      <c r="J1058" s="20"/>
      <c r="K1058" s="20"/>
      <c r="L1058" s="16"/>
      <c r="N1058" s="1"/>
      <c r="O1058" s="18"/>
      <c r="P1058" s="16"/>
      <c r="Q1058" s="16"/>
      <c r="R1058" s="16"/>
      <c r="S1058" s="16"/>
    </row>
    <row r="1059" spans="1:19" ht="13.2" hidden="1" x14ac:dyDescent="0.25">
      <c r="A1059" s="9"/>
      <c r="C1059" s="16"/>
      <c r="D1059" s="16"/>
      <c r="E1059" s="16"/>
      <c r="F1059" s="18"/>
      <c r="G1059" s="16"/>
      <c r="H1059" s="19"/>
      <c r="I1059" s="20"/>
      <c r="J1059" s="20"/>
      <c r="K1059" s="20"/>
      <c r="L1059" s="16"/>
      <c r="N1059" s="1"/>
      <c r="O1059" s="18"/>
      <c r="P1059" s="16"/>
      <c r="Q1059" s="16"/>
      <c r="R1059" s="16"/>
      <c r="S1059" s="16"/>
    </row>
    <row r="1060" spans="1:19" ht="13.2" hidden="1" x14ac:dyDescent="0.25">
      <c r="A1060" s="9"/>
      <c r="C1060" s="16"/>
      <c r="D1060" s="16"/>
      <c r="E1060" s="16"/>
      <c r="F1060" s="18"/>
      <c r="G1060" s="16"/>
      <c r="H1060" s="19"/>
      <c r="I1060" s="20"/>
      <c r="J1060" s="20"/>
      <c r="K1060" s="20"/>
      <c r="L1060" s="16"/>
      <c r="N1060" s="1"/>
      <c r="O1060" s="18"/>
      <c r="P1060" s="16"/>
      <c r="Q1060" s="16"/>
      <c r="R1060" s="16"/>
      <c r="S1060" s="16"/>
    </row>
    <row r="1061" spans="1:19" ht="13.2" hidden="1" x14ac:dyDescent="0.25">
      <c r="A1061" s="9"/>
      <c r="C1061" s="16"/>
      <c r="D1061" s="16"/>
      <c r="E1061" s="16"/>
      <c r="F1061" s="18"/>
      <c r="G1061" s="16"/>
      <c r="H1061" s="19"/>
      <c r="I1061" s="20"/>
      <c r="J1061" s="20"/>
      <c r="K1061" s="20"/>
      <c r="L1061" s="16"/>
      <c r="N1061" s="1"/>
      <c r="O1061" s="18"/>
      <c r="P1061" s="16"/>
      <c r="Q1061" s="16"/>
      <c r="R1061" s="16"/>
      <c r="S1061" s="16"/>
    </row>
    <row r="1062" spans="1:19" ht="13.2" hidden="1" x14ac:dyDescent="0.25">
      <c r="A1062" s="9"/>
      <c r="C1062" s="16"/>
      <c r="D1062" s="16"/>
      <c r="E1062" s="16"/>
      <c r="F1062" s="18"/>
      <c r="G1062" s="16"/>
      <c r="H1062" s="19"/>
      <c r="I1062" s="20"/>
      <c r="J1062" s="20"/>
      <c r="K1062" s="20"/>
      <c r="L1062" s="16"/>
      <c r="N1062" s="1"/>
      <c r="O1062" s="18"/>
      <c r="P1062" s="16"/>
      <c r="Q1062" s="16"/>
      <c r="R1062" s="16"/>
      <c r="S1062" s="16"/>
    </row>
    <row r="1063" spans="1:19" ht="13.2" hidden="1" x14ac:dyDescent="0.25">
      <c r="A1063" s="9"/>
      <c r="C1063" s="16"/>
      <c r="D1063" s="16"/>
      <c r="E1063" s="16"/>
      <c r="F1063" s="18"/>
      <c r="G1063" s="16"/>
      <c r="H1063" s="19"/>
      <c r="I1063" s="20"/>
      <c r="J1063" s="20"/>
      <c r="K1063" s="20"/>
      <c r="L1063" s="16"/>
      <c r="N1063" s="1"/>
      <c r="O1063" s="18"/>
      <c r="P1063" s="16"/>
      <c r="Q1063" s="16"/>
      <c r="R1063" s="16"/>
      <c r="S1063" s="16"/>
    </row>
    <row r="1064" spans="1:19" ht="13.2" hidden="1" x14ac:dyDescent="0.25">
      <c r="A1064" s="9"/>
      <c r="C1064" s="16"/>
      <c r="D1064" s="16"/>
      <c r="E1064" s="16"/>
      <c r="F1064" s="18"/>
      <c r="G1064" s="16"/>
      <c r="H1064" s="19"/>
      <c r="I1064" s="20"/>
      <c r="J1064" s="20"/>
      <c r="K1064" s="20"/>
      <c r="L1064" s="16"/>
      <c r="N1064" s="1"/>
      <c r="O1064" s="18"/>
      <c r="P1064" s="16"/>
      <c r="Q1064" s="16"/>
      <c r="R1064" s="16"/>
      <c r="S1064" s="16"/>
    </row>
    <row r="1065" spans="1:19" ht="13.2" hidden="1" x14ac:dyDescent="0.25">
      <c r="A1065" s="9"/>
      <c r="C1065" s="16"/>
      <c r="D1065" s="16"/>
      <c r="E1065" s="16"/>
      <c r="F1065" s="18"/>
      <c r="G1065" s="16"/>
      <c r="H1065" s="19"/>
      <c r="I1065" s="20"/>
      <c r="J1065" s="20"/>
      <c r="K1065" s="20"/>
      <c r="L1065" s="16"/>
      <c r="N1065" s="1"/>
      <c r="O1065" s="18"/>
      <c r="P1065" s="16"/>
      <c r="Q1065" s="16"/>
      <c r="R1065" s="16"/>
      <c r="S1065" s="16"/>
    </row>
    <row r="1066" spans="1:19" ht="13.2" hidden="1" x14ac:dyDescent="0.25">
      <c r="A1066" s="9"/>
      <c r="C1066" s="16"/>
      <c r="D1066" s="16"/>
      <c r="E1066" s="16"/>
      <c r="F1066" s="18"/>
      <c r="G1066" s="16"/>
      <c r="H1066" s="19"/>
      <c r="I1066" s="20"/>
      <c r="J1066" s="20"/>
      <c r="K1066" s="20"/>
      <c r="L1066" s="16"/>
      <c r="N1066" s="1"/>
      <c r="O1066" s="18"/>
      <c r="P1066" s="16"/>
      <c r="Q1066" s="16"/>
      <c r="R1066" s="16"/>
      <c r="S1066" s="16"/>
    </row>
    <row r="1067" spans="1:19" ht="13.2" hidden="1" x14ac:dyDescent="0.25">
      <c r="A1067" s="9"/>
      <c r="C1067" s="16"/>
      <c r="D1067" s="16"/>
      <c r="E1067" s="16"/>
      <c r="F1067" s="18"/>
      <c r="G1067" s="16"/>
      <c r="H1067" s="19"/>
      <c r="I1067" s="20"/>
      <c r="J1067" s="20"/>
      <c r="K1067" s="20"/>
      <c r="L1067" s="16"/>
      <c r="N1067" s="1"/>
      <c r="O1067" s="18"/>
      <c r="P1067" s="16"/>
      <c r="Q1067" s="16"/>
      <c r="R1067" s="16"/>
      <c r="S1067" s="16"/>
    </row>
    <row r="1068" spans="1:19" ht="13.2" hidden="1" x14ac:dyDescent="0.25">
      <c r="A1068" s="9"/>
      <c r="C1068" s="16"/>
      <c r="D1068" s="16"/>
      <c r="E1068" s="16"/>
      <c r="F1068" s="18"/>
      <c r="G1068" s="16"/>
      <c r="H1068" s="19"/>
      <c r="I1068" s="20"/>
      <c r="J1068" s="20"/>
      <c r="K1068" s="20"/>
      <c r="L1068" s="16"/>
      <c r="N1068" s="1"/>
      <c r="O1068" s="18"/>
      <c r="P1068" s="16"/>
      <c r="Q1068" s="16"/>
      <c r="R1068" s="16"/>
      <c r="S1068" s="16"/>
    </row>
    <row r="1069" spans="1:19" ht="13.2" hidden="1" x14ac:dyDescent="0.25">
      <c r="A1069" s="9"/>
      <c r="C1069" s="16"/>
      <c r="D1069" s="16"/>
      <c r="E1069" s="16"/>
      <c r="F1069" s="18"/>
      <c r="G1069" s="16"/>
      <c r="H1069" s="19"/>
      <c r="I1069" s="20"/>
      <c r="J1069" s="20"/>
      <c r="K1069" s="20"/>
      <c r="L1069" s="16"/>
      <c r="N1069" s="1"/>
      <c r="O1069" s="18"/>
      <c r="P1069" s="16"/>
      <c r="Q1069" s="16"/>
      <c r="R1069" s="16"/>
      <c r="S1069" s="16"/>
    </row>
    <row r="1070" spans="1:19" ht="13.2" hidden="1" x14ac:dyDescent="0.25">
      <c r="A1070" s="9"/>
      <c r="C1070" s="16"/>
      <c r="D1070" s="16"/>
      <c r="E1070" s="16"/>
      <c r="F1070" s="18"/>
      <c r="G1070" s="16"/>
      <c r="H1070" s="19"/>
      <c r="I1070" s="20"/>
      <c r="J1070" s="20"/>
      <c r="K1070" s="20"/>
      <c r="L1070" s="16"/>
      <c r="N1070" s="1"/>
      <c r="O1070" s="18"/>
      <c r="P1070" s="16"/>
      <c r="Q1070" s="16"/>
      <c r="R1070" s="16"/>
      <c r="S1070" s="16"/>
    </row>
    <row r="1071" spans="1:19" ht="13.2" hidden="1" x14ac:dyDescent="0.25">
      <c r="A1071" s="9"/>
      <c r="C1071" s="16"/>
      <c r="D1071" s="16"/>
      <c r="E1071" s="16"/>
      <c r="F1071" s="18"/>
      <c r="G1071" s="16"/>
      <c r="H1071" s="19"/>
      <c r="I1071" s="20"/>
      <c r="J1071" s="20"/>
      <c r="K1071" s="20"/>
      <c r="L1071" s="16"/>
      <c r="N1071" s="1"/>
      <c r="O1071" s="18"/>
      <c r="P1071" s="16"/>
      <c r="Q1071" s="16"/>
      <c r="R1071" s="16"/>
      <c r="S1071" s="16"/>
    </row>
    <row r="1072" spans="1:19" ht="13.2" hidden="1" x14ac:dyDescent="0.25">
      <c r="A1072" s="9"/>
      <c r="C1072" s="16"/>
      <c r="D1072" s="16"/>
      <c r="E1072" s="16"/>
      <c r="F1072" s="18"/>
      <c r="G1072" s="16"/>
      <c r="H1072" s="19"/>
      <c r="I1072" s="20"/>
      <c r="J1072" s="20"/>
      <c r="K1072" s="20"/>
      <c r="L1072" s="16"/>
      <c r="N1072" s="1"/>
      <c r="O1072" s="18"/>
      <c r="P1072" s="16"/>
      <c r="Q1072" s="16"/>
      <c r="R1072" s="16"/>
      <c r="S1072" s="16"/>
    </row>
    <row r="1073" spans="1:19" ht="13.2" hidden="1" x14ac:dyDescent="0.25">
      <c r="A1073" s="9"/>
      <c r="C1073" s="16"/>
      <c r="D1073" s="16"/>
      <c r="E1073" s="16"/>
      <c r="F1073" s="18"/>
      <c r="G1073" s="16"/>
      <c r="H1073" s="19"/>
      <c r="I1073" s="20"/>
      <c r="J1073" s="20"/>
      <c r="K1073" s="20"/>
      <c r="L1073" s="16"/>
      <c r="N1073" s="1"/>
      <c r="O1073" s="18"/>
      <c r="P1073" s="16"/>
      <c r="Q1073" s="16"/>
      <c r="R1073" s="16"/>
      <c r="S1073" s="16"/>
    </row>
    <row r="1074" spans="1:19" ht="13.2" hidden="1" x14ac:dyDescent="0.25">
      <c r="A1074" s="9"/>
      <c r="C1074" s="16"/>
      <c r="D1074" s="16"/>
      <c r="E1074" s="16"/>
      <c r="F1074" s="18"/>
      <c r="G1074" s="16"/>
      <c r="H1074" s="19"/>
      <c r="I1074" s="20"/>
      <c r="J1074" s="20"/>
      <c r="K1074" s="20"/>
      <c r="L1074" s="16"/>
      <c r="N1074" s="1"/>
      <c r="O1074" s="18"/>
      <c r="P1074" s="16"/>
      <c r="Q1074" s="16"/>
      <c r="R1074" s="16"/>
      <c r="S1074" s="16"/>
    </row>
    <row r="1075" spans="1:19" ht="13.2" hidden="1" x14ac:dyDescent="0.25">
      <c r="A1075" s="9"/>
      <c r="C1075" s="16"/>
      <c r="D1075" s="16"/>
      <c r="E1075" s="16"/>
      <c r="F1075" s="18"/>
      <c r="G1075" s="16"/>
      <c r="H1075" s="19"/>
      <c r="I1075" s="20"/>
      <c r="J1075" s="20"/>
      <c r="K1075" s="20"/>
      <c r="L1075" s="16"/>
      <c r="N1075" s="1"/>
      <c r="O1075" s="18"/>
      <c r="P1075" s="16"/>
      <c r="Q1075" s="16"/>
      <c r="R1075" s="16"/>
      <c r="S1075" s="16"/>
    </row>
    <row r="1076" spans="1:19" ht="13.2" hidden="1" x14ac:dyDescent="0.25">
      <c r="A1076" s="9"/>
      <c r="C1076" s="16"/>
      <c r="D1076" s="16"/>
      <c r="E1076" s="16"/>
      <c r="F1076" s="18"/>
      <c r="G1076" s="16"/>
      <c r="H1076" s="19"/>
      <c r="I1076" s="20"/>
      <c r="J1076" s="20"/>
      <c r="K1076" s="20"/>
      <c r="L1076" s="16"/>
      <c r="N1076" s="1"/>
      <c r="O1076" s="18"/>
      <c r="P1076" s="16"/>
      <c r="Q1076" s="16"/>
      <c r="R1076" s="16"/>
      <c r="S1076" s="16"/>
    </row>
    <row r="1077" spans="1:19" ht="13.2" hidden="1" x14ac:dyDescent="0.25">
      <c r="A1077" s="9"/>
      <c r="C1077" s="16"/>
      <c r="D1077" s="16"/>
      <c r="E1077" s="16"/>
      <c r="F1077" s="18"/>
      <c r="G1077" s="16"/>
      <c r="H1077" s="19"/>
      <c r="I1077" s="20"/>
      <c r="J1077" s="20"/>
      <c r="K1077" s="20"/>
      <c r="L1077" s="16"/>
      <c r="N1077" s="1"/>
      <c r="O1077" s="18"/>
      <c r="P1077" s="16"/>
      <c r="Q1077" s="16"/>
      <c r="R1077" s="16"/>
      <c r="S1077" s="16"/>
    </row>
    <row r="1078" spans="1:19" ht="13.2" hidden="1" x14ac:dyDescent="0.25">
      <c r="A1078" s="9"/>
      <c r="C1078" s="16"/>
      <c r="D1078" s="16"/>
      <c r="E1078" s="16"/>
      <c r="F1078" s="18"/>
      <c r="G1078" s="16"/>
      <c r="H1078" s="19"/>
      <c r="I1078" s="20"/>
      <c r="J1078" s="20"/>
      <c r="K1078" s="20"/>
      <c r="L1078" s="16"/>
      <c r="N1078" s="1"/>
      <c r="O1078" s="18"/>
      <c r="P1078" s="16"/>
      <c r="Q1078" s="16"/>
      <c r="R1078" s="16"/>
      <c r="S1078" s="16"/>
    </row>
    <row r="1079" spans="1:19" ht="13.2" hidden="1" x14ac:dyDescent="0.25">
      <c r="A1079" s="9"/>
      <c r="C1079" s="16"/>
      <c r="D1079" s="16"/>
      <c r="E1079" s="16"/>
      <c r="F1079" s="18"/>
      <c r="G1079" s="16"/>
      <c r="H1079" s="19"/>
      <c r="I1079" s="20"/>
      <c r="J1079" s="20"/>
      <c r="K1079" s="20"/>
      <c r="L1079" s="16"/>
      <c r="N1079" s="1"/>
      <c r="O1079" s="18"/>
      <c r="P1079" s="16"/>
      <c r="Q1079" s="16"/>
      <c r="R1079" s="16"/>
      <c r="S1079" s="16"/>
    </row>
    <row r="1080" spans="1:19" ht="13.2" hidden="1" x14ac:dyDescent="0.25">
      <c r="A1080" s="9"/>
      <c r="C1080" s="16"/>
      <c r="D1080" s="16"/>
      <c r="E1080" s="16"/>
      <c r="F1080" s="18"/>
      <c r="G1080" s="16"/>
      <c r="H1080" s="19"/>
      <c r="I1080" s="20"/>
      <c r="J1080" s="20"/>
      <c r="K1080" s="20"/>
      <c r="L1080" s="16"/>
      <c r="N1080" s="1"/>
      <c r="O1080" s="18"/>
      <c r="P1080" s="16"/>
      <c r="Q1080" s="16"/>
      <c r="R1080" s="16"/>
      <c r="S1080" s="16"/>
    </row>
    <row r="1081" spans="1:19" ht="13.2" hidden="1" x14ac:dyDescent="0.25">
      <c r="A1081" s="9"/>
      <c r="C1081" s="16"/>
      <c r="D1081" s="16"/>
      <c r="E1081" s="16"/>
      <c r="F1081" s="18"/>
      <c r="G1081" s="16"/>
      <c r="H1081" s="19"/>
      <c r="I1081" s="20"/>
      <c r="J1081" s="20"/>
      <c r="K1081" s="20"/>
      <c r="L1081" s="16"/>
      <c r="N1081" s="1"/>
      <c r="O1081" s="18"/>
      <c r="P1081" s="16"/>
      <c r="Q1081" s="16"/>
      <c r="R1081" s="16"/>
      <c r="S1081" s="16"/>
    </row>
    <row r="1082" spans="1:19" ht="13.2" hidden="1" x14ac:dyDescent="0.25">
      <c r="A1082" s="9"/>
      <c r="C1082" s="16"/>
      <c r="D1082" s="16"/>
      <c r="E1082" s="16"/>
      <c r="F1082" s="18"/>
      <c r="G1082" s="16"/>
      <c r="H1082" s="19"/>
      <c r="I1082" s="20"/>
      <c r="J1082" s="20"/>
      <c r="K1082" s="20"/>
      <c r="L1082" s="16"/>
      <c r="N1082" s="1"/>
      <c r="O1082" s="18"/>
      <c r="P1082" s="16"/>
      <c r="Q1082" s="16"/>
      <c r="R1082" s="16"/>
      <c r="S1082" s="16"/>
    </row>
    <row r="1083" spans="1:19" ht="13.2" hidden="1" x14ac:dyDescent="0.25">
      <c r="A1083" s="9"/>
      <c r="C1083" s="16"/>
      <c r="D1083" s="16"/>
      <c r="E1083" s="16"/>
      <c r="F1083" s="18"/>
      <c r="G1083" s="16"/>
      <c r="H1083" s="19"/>
      <c r="I1083" s="20"/>
      <c r="J1083" s="20"/>
      <c r="K1083" s="20"/>
      <c r="L1083" s="16"/>
      <c r="N1083" s="1"/>
      <c r="O1083" s="18"/>
      <c r="P1083" s="16"/>
      <c r="Q1083" s="16"/>
      <c r="R1083" s="16"/>
      <c r="S1083" s="16"/>
    </row>
    <row r="1084" spans="1:19" ht="13.2" hidden="1" x14ac:dyDescent="0.25">
      <c r="A1084" s="9"/>
      <c r="C1084" s="16"/>
      <c r="D1084" s="16"/>
      <c r="E1084" s="16"/>
      <c r="F1084" s="18"/>
      <c r="G1084" s="16"/>
      <c r="H1084" s="19"/>
      <c r="I1084" s="20"/>
      <c r="J1084" s="20"/>
      <c r="K1084" s="20"/>
      <c r="L1084" s="16"/>
      <c r="N1084" s="1"/>
      <c r="O1084" s="18"/>
      <c r="P1084" s="16"/>
      <c r="Q1084" s="16"/>
      <c r="R1084" s="16"/>
      <c r="S1084" s="16"/>
    </row>
    <row r="1085" spans="1:19" ht="13.2" hidden="1" x14ac:dyDescent="0.25">
      <c r="A1085" s="9"/>
      <c r="C1085" s="16"/>
      <c r="D1085" s="16"/>
      <c r="E1085" s="16"/>
      <c r="F1085" s="18"/>
      <c r="G1085" s="16"/>
      <c r="H1085" s="19"/>
      <c r="I1085" s="20"/>
      <c r="J1085" s="20"/>
      <c r="K1085" s="20"/>
      <c r="L1085" s="16"/>
      <c r="N1085" s="1"/>
      <c r="O1085" s="18"/>
      <c r="P1085" s="16"/>
      <c r="Q1085" s="16"/>
      <c r="R1085" s="16"/>
      <c r="S1085" s="16"/>
    </row>
    <row r="1086" spans="1:19" ht="13.2" hidden="1" x14ac:dyDescent="0.25">
      <c r="A1086" s="9"/>
      <c r="C1086" s="16"/>
      <c r="D1086" s="16"/>
      <c r="E1086" s="16"/>
      <c r="F1086" s="18"/>
      <c r="G1086" s="16"/>
      <c r="H1086" s="19"/>
      <c r="I1086" s="20"/>
      <c r="J1086" s="20"/>
      <c r="K1086" s="20"/>
      <c r="L1086" s="16"/>
      <c r="N1086" s="1"/>
      <c r="O1086" s="18"/>
      <c r="P1086" s="16"/>
      <c r="Q1086" s="16"/>
      <c r="R1086" s="16"/>
      <c r="S1086" s="16"/>
    </row>
    <row r="1087" spans="1:19" ht="13.2" hidden="1" x14ac:dyDescent="0.25">
      <c r="A1087" s="9"/>
      <c r="C1087" s="16"/>
      <c r="D1087" s="16"/>
      <c r="E1087" s="16"/>
      <c r="F1087" s="18"/>
      <c r="G1087" s="16"/>
      <c r="H1087" s="19"/>
      <c r="I1087" s="20"/>
      <c r="J1087" s="20"/>
      <c r="K1087" s="20"/>
      <c r="L1087" s="16"/>
      <c r="N1087" s="1"/>
      <c r="O1087" s="18"/>
      <c r="P1087" s="16"/>
      <c r="Q1087" s="16"/>
      <c r="R1087" s="16"/>
      <c r="S1087" s="16"/>
    </row>
    <row r="1088" spans="1:19" ht="13.2" hidden="1" x14ac:dyDescent="0.25">
      <c r="A1088" s="9"/>
      <c r="C1088" s="16"/>
      <c r="D1088" s="16"/>
      <c r="E1088" s="16"/>
      <c r="F1088" s="18"/>
      <c r="G1088" s="16"/>
      <c r="H1088" s="19"/>
      <c r="I1088" s="20"/>
      <c r="J1088" s="20"/>
      <c r="K1088" s="20"/>
      <c r="L1088" s="16"/>
      <c r="N1088" s="1"/>
      <c r="O1088" s="18"/>
      <c r="P1088" s="16"/>
      <c r="Q1088" s="16"/>
      <c r="R1088" s="16"/>
      <c r="S1088" s="16"/>
    </row>
    <row r="1089" spans="1:19" ht="13.2" hidden="1" x14ac:dyDescent="0.25">
      <c r="A1089" s="9"/>
      <c r="C1089" s="16"/>
      <c r="D1089" s="16"/>
      <c r="E1089" s="16"/>
      <c r="F1089" s="18"/>
      <c r="G1089" s="16"/>
      <c r="H1089" s="19"/>
      <c r="I1089" s="20"/>
      <c r="J1089" s="20"/>
      <c r="K1089" s="20"/>
      <c r="L1089" s="16"/>
      <c r="N1089" s="1"/>
      <c r="O1089" s="18"/>
      <c r="P1089" s="16"/>
      <c r="Q1089" s="16"/>
      <c r="R1089" s="16"/>
      <c r="S1089" s="16"/>
    </row>
    <row r="1090" spans="1:19" ht="13.2" hidden="1" x14ac:dyDescent="0.25">
      <c r="A1090" s="9"/>
      <c r="C1090" s="16"/>
      <c r="D1090" s="16"/>
      <c r="E1090" s="16"/>
      <c r="F1090" s="18"/>
      <c r="G1090" s="16"/>
      <c r="H1090" s="19"/>
      <c r="I1090" s="20"/>
      <c r="J1090" s="20"/>
      <c r="K1090" s="20"/>
      <c r="L1090" s="16"/>
      <c r="N1090" s="1"/>
      <c r="O1090" s="18"/>
      <c r="P1090" s="16"/>
      <c r="Q1090" s="16"/>
      <c r="R1090" s="16"/>
      <c r="S1090" s="16"/>
    </row>
    <row r="1091" spans="1:19" ht="13.2" hidden="1" x14ac:dyDescent="0.25">
      <c r="A1091" s="9"/>
      <c r="C1091" s="16"/>
      <c r="D1091" s="16"/>
      <c r="E1091" s="16"/>
      <c r="F1091" s="18"/>
      <c r="G1091" s="16"/>
      <c r="H1091" s="19"/>
      <c r="I1091" s="20"/>
      <c r="J1091" s="20"/>
      <c r="K1091" s="20"/>
      <c r="L1091" s="16"/>
      <c r="N1091" s="1"/>
      <c r="O1091" s="18"/>
      <c r="P1091" s="16"/>
      <c r="Q1091" s="16"/>
      <c r="R1091" s="16"/>
      <c r="S1091" s="16"/>
    </row>
    <row r="1092" spans="1:19" ht="13.2" hidden="1" x14ac:dyDescent="0.25">
      <c r="A1092" s="9"/>
      <c r="C1092" s="16"/>
      <c r="D1092" s="16"/>
      <c r="E1092" s="16"/>
      <c r="F1092" s="18"/>
      <c r="G1092" s="16"/>
      <c r="H1092" s="19"/>
      <c r="I1092" s="20"/>
      <c r="J1092" s="20"/>
      <c r="K1092" s="20"/>
      <c r="L1092" s="16"/>
      <c r="N1092" s="1"/>
      <c r="O1092" s="18"/>
      <c r="P1092" s="16"/>
      <c r="Q1092" s="16"/>
      <c r="R1092" s="16"/>
      <c r="S1092" s="16"/>
    </row>
    <row r="1093" spans="1:19" ht="13.2" hidden="1" x14ac:dyDescent="0.25">
      <c r="A1093" s="9"/>
      <c r="C1093" s="16"/>
      <c r="D1093" s="16"/>
      <c r="E1093" s="16"/>
      <c r="F1093" s="18"/>
      <c r="G1093" s="16"/>
      <c r="H1093" s="19"/>
      <c r="I1093" s="20"/>
      <c r="J1093" s="20"/>
      <c r="K1093" s="20"/>
      <c r="L1093" s="16"/>
      <c r="N1093" s="1"/>
      <c r="O1093" s="18"/>
      <c r="P1093" s="16"/>
      <c r="Q1093" s="16"/>
      <c r="R1093" s="16"/>
      <c r="S1093" s="16"/>
    </row>
    <row r="1094" spans="1:19" ht="13.2" hidden="1" x14ac:dyDescent="0.25">
      <c r="A1094" s="9"/>
      <c r="C1094" s="16"/>
      <c r="D1094" s="16"/>
      <c r="E1094" s="16"/>
      <c r="F1094" s="18"/>
      <c r="G1094" s="16"/>
      <c r="H1094" s="19"/>
      <c r="I1094" s="20"/>
      <c r="J1094" s="20"/>
      <c r="K1094" s="20"/>
      <c r="L1094" s="16"/>
      <c r="N1094" s="1"/>
      <c r="O1094" s="18"/>
      <c r="P1094" s="16"/>
      <c r="Q1094" s="16"/>
      <c r="R1094" s="16"/>
      <c r="S1094" s="16"/>
    </row>
    <row r="1095" spans="1:19" ht="13.2" hidden="1" x14ac:dyDescent="0.25">
      <c r="A1095" s="9"/>
      <c r="C1095" s="16"/>
      <c r="D1095" s="16"/>
      <c r="E1095" s="16"/>
      <c r="F1095" s="18"/>
      <c r="G1095" s="16"/>
      <c r="H1095" s="19"/>
      <c r="I1095" s="20"/>
      <c r="J1095" s="20"/>
      <c r="K1095" s="20"/>
      <c r="L1095" s="16"/>
      <c r="N1095" s="1"/>
      <c r="O1095" s="18"/>
      <c r="P1095" s="16"/>
      <c r="Q1095" s="16"/>
      <c r="R1095" s="16"/>
      <c r="S1095" s="16"/>
    </row>
    <row r="1096" spans="1:19" ht="13.2" hidden="1" x14ac:dyDescent="0.25">
      <c r="A1096" s="9"/>
      <c r="C1096" s="16"/>
      <c r="D1096" s="16"/>
      <c r="E1096" s="16"/>
      <c r="F1096" s="18"/>
      <c r="G1096" s="16"/>
      <c r="H1096" s="19"/>
      <c r="I1096" s="20"/>
      <c r="J1096" s="20"/>
      <c r="K1096" s="20"/>
      <c r="L1096" s="16"/>
      <c r="N1096" s="1"/>
      <c r="O1096" s="18"/>
      <c r="P1096" s="16"/>
      <c r="Q1096" s="16"/>
      <c r="R1096" s="16"/>
      <c r="S1096" s="16"/>
    </row>
    <row r="1097" spans="1:19" ht="13.2" hidden="1" x14ac:dyDescent="0.25">
      <c r="A1097" s="9"/>
      <c r="C1097" s="16"/>
      <c r="D1097" s="16"/>
      <c r="E1097" s="16"/>
      <c r="F1097" s="18"/>
      <c r="G1097" s="16"/>
      <c r="H1097" s="19"/>
      <c r="I1097" s="20"/>
      <c r="J1097" s="20"/>
      <c r="K1097" s="20"/>
      <c r="L1097" s="16"/>
      <c r="N1097" s="1"/>
      <c r="O1097" s="18"/>
      <c r="P1097" s="16"/>
      <c r="Q1097" s="16"/>
      <c r="R1097" s="16"/>
      <c r="S1097" s="16"/>
    </row>
    <row r="1098" spans="1:19" ht="13.2" hidden="1" x14ac:dyDescent="0.25">
      <c r="A1098" s="9"/>
      <c r="C1098" s="16"/>
      <c r="D1098" s="16"/>
      <c r="E1098" s="16"/>
      <c r="F1098" s="18"/>
      <c r="G1098" s="16"/>
      <c r="H1098" s="19"/>
      <c r="I1098" s="20"/>
      <c r="J1098" s="20"/>
      <c r="K1098" s="20"/>
      <c r="L1098" s="16"/>
      <c r="N1098" s="1"/>
      <c r="O1098" s="18"/>
      <c r="P1098" s="16"/>
      <c r="Q1098" s="16"/>
      <c r="R1098" s="16"/>
      <c r="S1098" s="16"/>
    </row>
    <row r="1099" spans="1:19" ht="13.2" hidden="1" x14ac:dyDescent="0.25">
      <c r="A1099" s="9"/>
      <c r="C1099" s="16"/>
      <c r="D1099" s="16"/>
      <c r="E1099" s="16"/>
      <c r="F1099" s="18"/>
      <c r="G1099" s="16"/>
      <c r="H1099" s="19"/>
      <c r="I1099" s="20"/>
      <c r="J1099" s="20"/>
      <c r="K1099" s="20"/>
      <c r="L1099" s="16"/>
      <c r="N1099" s="1"/>
      <c r="O1099" s="18"/>
      <c r="P1099" s="16"/>
      <c r="Q1099" s="16"/>
      <c r="R1099" s="16"/>
      <c r="S1099" s="16"/>
    </row>
    <row r="1100" spans="1:19" ht="13.2" hidden="1" x14ac:dyDescent="0.25">
      <c r="A1100" s="9"/>
      <c r="C1100" s="16"/>
      <c r="D1100" s="16"/>
      <c r="E1100" s="16"/>
      <c r="F1100" s="18"/>
      <c r="G1100" s="16"/>
      <c r="H1100" s="19"/>
      <c r="I1100" s="20"/>
      <c r="J1100" s="20"/>
      <c r="K1100" s="20"/>
      <c r="L1100" s="16"/>
      <c r="N1100" s="1"/>
      <c r="O1100" s="18"/>
      <c r="P1100" s="16"/>
      <c r="Q1100" s="16"/>
      <c r="R1100" s="16"/>
      <c r="S1100" s="16"/>
    </row>
    <row r="1101" spans="1:19" ht="13.2" hidden="1" x14ac:dyDescent="0.25">
      <c r="A1101" s="9"/>
      <c r="C1101" s="16"/>
      <c r="D1101" s="16"/>
      <c r="E1101" s="16"/>
      <c r="F1101" s="18"/>
      <c r="G1101" s="16"/>
      <c r="H1101" s="19"/>
      <c r="I1101" s="20"/>
      <c r="J1101" s="20"/>
      <c r="K1101" s="20"/>
      <c r="L1101" s="16"/>
      <c r="N1101" s="1"/>
      <c r="O1101" s="18"/>
      <c r="P1101" s="16"/>
      <c r="Q1101" s="16"/>
      <c r="R1101" s="16"/>
      <c r="S1101" s="16"/>
    </row>
    <row r="1102" spans="1:19" ht="13.2" hidden="1" x14ac:dyDescent="0.25">
      <c r="A1102" s="9"/>
      <c r="C1102" s="16"/>
      <c r="D1102" s="16"/>
      <c r="E1102" s="16"/>
      <c r="F1102" s="18"/>
      <c r="G1102" s="16"/>
      <c r="H1102" s="19"/>
      <c r="I1102" s="20"/>
      <c r="J1102" s="20"/>
      <c r="K1102" s="20"/>
      <c r="L1102" s="16"/>
      <c r="N1102" s="1"/>
      <c r="O1102" s="18"/>
      <c r="P1102" s="16"/>
      <c r="Q1102" s="16"/>
      <c r="R1102" s="16"/>
      <c r="S1102" s="16"/>
    </row>
    <row r="1103" spans="1:19" ht="13.2" hidden="1" x14ac:dyDescent="0.25">
      <c r="A1103" s="9"/>
      <c r="C1103" s="16"/>
      <c r="D1103" s="16"/>
      <c r="E1103" s="16"/>
      <c r="F1103" s="18"/>
      <c r="G1103" s="16"/>
      <c r="H1103" s="19"/>
      <c r="I1103" s="20"/>
      <c r="J1103" s="20"/>
      <c r="K1103" s="20"/>
      <c r="L1103" s="16"/>
      <c r="N1103" s="1"/>
      <c r="O1103" s="18"/>
      <c r="P1103" s="16"/>
      <c r="Q1103" s="16"/>
      <c r="R1103" s="16"/>
      <c r="S1103" s="16"/>
    </row>
    <row r="1104" spans="1:19" ht="13.2" hidden="1" x14ac:dyDescent="0.25">
      <c r="A1104" s="9"/>
      <c r="C1104" s="16"/>
      <c r="D1104" s="16"/>
      <c r="E1104" s="16"/>
      <c r="F1104" s="18"/>
      <c r="G1104" s="16"/>
      <c r="H1104" s="19"/>
      <c r="I1104" s="20"/>
      <c r="J1104" s="20"/>
      <c r="K1104" s="20"/>
      <c r="L1104" s="16"/>
      <c r="N1104" s="1"/>
      <c r="O1104" s="18"/>
      <c r="P1104" s="16"/>
      <c r="Q1104" s="16"/>
      <c r="R1104" s="16"/>
      <c r="S1104" s="16"/>
    </row>
    <row r="1105" spans="1:19" ht="13.2" hidden="1" x14ac:dyDescent="0.25">
      <c r="A1105" s="9"/>
      <c r="C1105" s="16"/>
      <c r="D1105" s="16"/>
      <c r="E1105" s="16"/>
      <c r="F1105" s="18"/>
      <c r="G1105" s="16"/>
      <c r="H1105" s="19"/>
      <c r="I1105" s="20"/>
      <c r="J1105" s="20"/>
      <c r="K1105" s="20"/>
      <c r="L1105" s="16"/>
      <c r="N1105" s="1"/>
      <c r="O1105" s="18"/>
      <c r="P1105" s="16"/>
      <c r="Q1105" s="16"/>
      <c r="R1105" s="16"/>
      <c r="S1105" s="16"/>
    </row>
    <row r="1106" spans="1:19" ht="13.2" hidden="1" x14ac:dyDescent="0.25">
      <c r="A1106" s="9"/>
      <c r="C1106" s="16"/>
      <c r="D1106" s="16"/>
      <c r="E1106" s="16"/>
      <c r="F1106" s="18"/>
      <c r="G1106" s="16"/>
      <c r="H1106" s="19"/>
      <c r="I1106" s="20"/>
      <c r="J1106" s="20"/>
      <c r="K1106" s="20"/>
      <c r="L1106" s="16"/>
      <c r="N1106" s="1"/>
      <c r="O1106" s="18"/>
      <c r="P1106" s="16"/>
      <c r="Q1106" s="16"/>
      <c r="R1106" s="16"/>
      <c r="S1106" s="16"/>
    </row>
    <row r="1107" spans="1:19" ht="13.2" hidden="1" x14ac:dyDescent="0.25">
      <c r="A1107" s="9"/>
      <c r="C1107" s="16"/>
      <c r="D1107" s="16"/>
      <c r="E1107" s="16"/>
      <c r="F1107" s="18"/>
      <c r="G1107" s="16"/>
      <c r="H1107" s="19"/>
      <c r="I1107" s="20"/>
      <c r="J1107" s="20"/>
      <c r="K1107" s="20"/>
      <c r="L1107" s="16"/>
      <c r="N1107" s="1"/>
      <c r="O1107" s="18"/>
      <c r="P1107" s="16"/>
      <c r="Q1107" s="16"/>
      <c r="R1107" s="16"/>
      <c r="S1107" s="16"/>
    </row>
    <row r="1108" spans="1:19" ht="13.2" hidden="1" x14ac:dyDescent="0.25">
      <c r="A1108" s="9"/>
      <c r="C1108" s="16"/>
      <c r="D1108" s="16"/>
      <c r="E1108" s="16"/>
      <c r="F1108" s="18"/>
      <c r="G1108" s="16"/>
      <c r="H1108" s="19"/>
      <c r="I1108" s="20"/>
      <c r="J1108" s="20"/>
      <c r="K1108" s="20"/>
      <c r="L1108" s="16"/>
      <c r="N1108" s="1"/>
      <c r="O1108" s="18"/>
      <c r="P1108" s="16"/>
      <c r="Q1108" s="16"/>
      <c r="R1108" s="16"/>
      <c r="S1108" s="16"/>
    </row>
    <row r="1109" spans="1:19" ht="13.2" hidden="1" x14ac:dyDescent="0.25">
      <c r="A1109" s="9"/>
      <c r="C1109" s="16"/>
      <c r="D1109" s="16"/>
      <c r="E1109" s="16"/>
      <c r="F1109" s="18"/>
      <c r="G1109" s="16"/>
      <c r="H1109" s="19"/>
      <c r="I1109" s="20"/>
      <c r="J1109" s="20"/>
      <c r="K1109" s="20"/>
      <c r="L1109" s="16"/>
      <c r="N1109" s="1"/>
      <c r="O1109" s="18"/>
      <c r="P1109" s="16"/>
      <c r="Q1109" s="16"/>
      <c r="R1109" s="16"/>
      <c r="S1109" s="16"/>
    </row>
    <row r="1110" spans="1:19" ht="13.2" hidden="1" x14ac:dyDescent="0.25">
      <c r="A1110" s="9"/>
      <c r="C1110" s="16"/>
      <c r="D1110" s="16"/>
      <c r="E1110" s="16"/>
      <c r="F1110" s="18"/>
      <c r="G1110" s="16"/>
      <c r="H1110" s="19"/>
      <c r="I1110" s="20"/>
      <c r="J1110" s="20"/>
      <c r="K1110" s="20"/>
      <c r="L1110" s="16"/>
      <c r="N1110" s="1"/>
      <c r="O1110" s="18"/>
      <c r="P1110" s="16"/>
      <c r="Q1110" s="16"/>
      <c r="R1110" s="16"/>
      <c r="S1110" s="16"/>
    </row>
    <row r="1111" spans="1:19" ht="13.2" hidden="1" x14ac:dyDescent="0.25">
      <c r="A1111" s="9"/>
      <c r="C1111" s="16"/>
      <c r="D1111" s="16"/>
      <c r="E1111" s="16"/>
      <c r="F1111" s="18"/>
      <c r="G1111" s="16"/>
      <c r="H1111" s="19"/>
      <c r="I1111" s="20"/>
      <c r="J1111" s="20"/>
      <c r="K1111" s="20"/>
      <c r="L1111" s="16"/>
      <c r="N1111" s="1"/>
      <c r="O1111" s="18"/>
      <c r="P1111" s="16"/>
      <c r="Q1111" s="16"/>
      <c r="R1111" s="16"/>
      <c r="S1111" s="16"/>
    </row>
    <row r="1112" spans="1:19" ht="13.2" hidden="1" x14ac:dyDescent="0.25">
      <c r="A1112" s="9"/>
      <c r="C1112" s="16"/>
      <c r="D1112" s="16"/>
      <c r="E1112" s="16"/>
      <c r="F1112" s="18"/>
      <c r="G1112" s="16"/>
      <c r="H1112" s="19"/>
      <c r="I1112" s="20"/>
      <c r="J1112" s="20"/>
      <c r="K1112" s="20"/>
      <c r="L1112" s="16"/>
      <c r="N1112" s="1"/>
      <c r="O1112" s="18"/>
      <c r="P1112" s="16"/>
      <c r="Q1112" s="16"/>
      <c r="R1112" s="16"/>
      <c r="S1112" s="16"/>
    </row>
    <row r="1113" spans="1:19" ht="13.2" hidden="1" x14ac:dyDescent="0.25">
      <c r="A1113" s="9"/>
      <c r="C1113" s="16"/>
      <c r="D1113" s="16"/>
      <c r="E1113" s="16"/>
      <c r="F1113" s="18"/>
      <c r="G1113" s="16"/>
      <c r="H1113" s="19"/>
      <c r="I1113" s="20"/>
      <c r="J1113" s="20"/>
      <c r="K1113" s="20"/>
      <c r="L1113" s="16"/>
      <c r="N1113" s="1"/>
      <c r="O1113" s="18"/>
      <c r="P1113" s="16"/>
      <c r="Q1113" s="16"/>
      <c r="R1113" s="16"/>
      <c r="S1113" s="16"/>
    </row>
    <row r="1114" spans="1:19" ht="13.2" hidden="1" x14ac:dyDescent="0.25">
      <c r="A1114" s="9"/>
      <c r="C1114" s="16"/>
      <c r="D1114" s="16"/>
      <c r="E1114" s="16"/>
      <c r="F1114" s="18"/>
      <c r="G1114" s="16"/>
      <c r="H1114" s="19"/>
      <c r="I1114" s="20"/>
      <c r="J1114" s="20"/>
      <c r="K1114" s="20"/>
      <c r="L1114" s="16"/>
      <c r="N1114" s="1"/>
      <c r="O1114" s="18"/>
      <c r="P1114" s="16"/>
      <c r="Q1114" s="16"/>
      <c r="R1114" s="16"/>
      <c r="S1114" s="16"/>
    </row>
    <row r="1115" spans="1:19" ht="13.2" hidden="1" x14ac:dyDescent="0.25">
      <c r="A1115" s="9"/>
      <c r="C1115" s="16"/>
      <c r="D1115" s="16"/>
      <c r="E1115" s="16"/>
      <c r="F1115" s="18"/>
      <c r="G1115" s="16"/>
      <c r="H1115" s="19"/>
      <c r="I1115" s="20"/>
      <c r="J1115" s="20"/>
      <c r="K1115" s="20"/>
      <c r="L1115" s="16"/>
      <c r="N1115" s="1"/>
      <c r="O1115" s="18"/>
      <c r="P1115" s="16"/>
      <c r="Q1115" s="16"/>
      <c r="R1115" s="16"/>
      <c r="S1115" s="16"/>
    </row>
    <row r="1116" spans="1:19" ht="13.2" hidden="1" x14ac:dyDescent="0.25">
      <c r="A1116" s="9"/>
      <c r="C1116" s="16"/>
      <c r="D1116" s="16"/>
      <c r="E1116" s="16"/>
      <c r="F1116" s="18"/>
      <c r="G1116" s="16"/>
      <c r="H1116" s="19"/>
      <c r="I1116" s="20"/>
      <c r="J1116" s="20"/>
      <c r="K1116" s="20"/>
      <c r="L1116" s="16"/>
      <c r="N1116" s="1"/>
      <c r="O1116" s="18"/>
      <c r="P1116" s="16"/>
      <c r="Q1116" s="16"/>
      <c r="R1116" s="16"/>
      <c r="S1116" s="16"/>
    </row>
    <row r="1117" spans="1:19" ht="13.2" hidden="1" x14ac:dyDescent="0.25">
      <c r="A1117" s="9"/>
      <c r="C1117" s="16"/>
      <c r="D1117" s="16"/>
      <c r="E1117" s="16"/>
      <c r="F1117" s="18"/>
      <c r="G1117" s="16"/>
      <c r="H1117" s="19"/>
      <c r="I1117" s="20"/>
      <c r="J1117" s="20"/>
      <c r="K1117" s="20"/>
      <c r="L1117" s="16"/>
      <c r="N1117" s="1"/>
      <c r="O1117" s="18"/>
      <c r="P1117" s="16"/>
      <c r="Q1117" s="16"/>
      <c r="R1117" s="16"/>
      <c r="S1117" s="16"/>
    </row>
    <row r="1118" spans="1:19" ht="13.2" hidden="1" x14ac:dyDescent="0.25">
      <c r="A1118" s="9"/>
      <c r="C1118" s="16"/>
      <c r="D1118" s="16"/>
      <c r="E1118" s="16"/>
      <c r="F1118" s="18"/>
      <c r="G1118" s="16"/>
      <c r="H1118" s="19"/>
      <c r="I1118" s="20"/>
      <c r="J1118" s="20"/>
      <c r="K1118" s="20"/>
      <c r="L1118" s="16"/>
      <c r="N1118" s="1"/>
      <c r="O1118" s="18"/>
      <c r="P1118" s="16"/>
      <c r="Q1118" s="16"/>
      <c r="R1118" s="16"/>
      <c r="S1118" s="16"/>
    </row>
    <row r="1119" spans="1:19" ht="13.2" hidden="1" x14ac:dyDescent="0.25">
      <c r="A1119" s="9"/>
      <c r="C1119" s="16"/>
      <c r="D1119" s="16"/>
      <c r="E1119" s="16"/>
      <c r="F1119" s="18"/>
      <c r="G1119" s="16"/>
      <c r="H1119" s="19"/>
      <c r="I1119" s="20"/>
      <c r="J1119" s="20"/>
      <c r="K1119" s="20"/>
      <c r="L1119" s="16"/>
      <c r="N1119" s="1"/>
      <c r="O1119" s="18"/>
      <c r="P1119" s="16"/>
      <c r="Q1119" s="16"/>
      <c r="R1119" s="16"/>
      <c r="S1119" s="16"/>
    </row>
    <row r="1120" spans="1:19" ht="13.2" hidden="1" x14ac:dyDescent="0.25">
      <c r="A1120" s="9"/>
      <c r="C1120" s="16"/>
      <c r="D1120" s="16"/>
      <c r="E1120" s="16"/>
      <c r="F1120" s="18"/>
      <c r="G1120" s="16"/>
      <c r="H1120" s="19"/>
      <c r="I1120" s="20"/>
      <c r="J1120" s="20"/>
      <c r="K1120" s="20"/>
      <c r="L1120" s="16"/>
      <c r="N1120" s="1"/>
      <c r="O1120" s="18"/>
      <c r="P1120" s="16"/>
      <c r="Q1120" s="16"/>
      <c r="R1120" s="16"/>
      <c r="S1120" s="16"/>
    </row>
    <row r="1121" spans="1:19" ht="13.2" hidden="1" x14ac:dyDescent="0.25">
      <c r="A1121" s="9"/>
      <c r="C1121" s="16"/>
      <c r="D1121" s="16"/>
      <c r="E1121" s="16"/>
      <c r="F1121" s="18"/>
      <c r="G1121" s="16"/>
      <c r="H1121" s="19"/>
      <c r="I1121" s="20"/>
      <c r="J1121" s="20"/>
      <c r="K1121" s="20"/>
      <c r="L1121" s="16"/>
      <c r="N1121" s="1"/>
      <c r="O1121" s="18"/>
      <c r="P1121" s="16"/>
      <c r="Q1121" s="16"/>
      <c r="R1121" s="16"/>
      <c r="S1121" s="16"/>
    </row>
    <row r="1122" spans="1:19" ht="13.2" hidden="1" x14ac:dyDescent="0.25">
      <c r="A1122" s="9"/>
      <c r="C1122" s="16"/>
      <c r="D1122" s="16"/>
      <c r="E1122" s="16"/>
      <c r="F1122" s="18"/>
      <c r="G1122" s="16"/>
      <c r="H1122" s="19"/>
      <c r="I1122" s="20"/>
      <c r="J1122" s="20"/>
      <c r="K1122" s="20"/>
      <c r="L1122" s="16"/>
      <c r="N1122" s="1"/>
      <c r="O1122" s="18"/>
      <c r="P1122" s="16"/>
      <c r="Q1122" s="16"/>
      <c r="R1122" s="16"/>
      <c r="S1122" s="16"/>
    </row>
    <row r="1123" spans="1:19" ht="13.2" hidden="1" x14ac:dyDescent="0.25">
      <c r="A1123" s="9"/>
      <c r="C1123" s="16"/>
      <c r="D1123" s="16"/>
      <c r="E1123" s="16"/>
      <c r="F1123" s="18"/>
      <c r="G1123" s="16"/>
      <c r="H1123" s="19"/>
      <c r="I1123" s="20"/>
      <c r="J1123" s="20"/>
      <c r="K1123" s="20"/>
      <c r="L1123" s="16"/>
      <c r="N1123" s="1"/>
      <c r="O1123" s="18"/>
      <c r="P1123" s="16"/>
      <c r="Q1123" s="16"/>
      <c r="R1123" s="16"/>
      <c r="S1123" s="16"/>
    </row>
    <row r="1124" spans="1:19" ht="13.2" hidden="1" x14ac:dyDescent="0.25">
      <c r="A1124" s="9"/>
      <c r="C1124" s="16"/>
      <c r="D1124" s="16"/>
      <c r="E1124" s="16"/>
      <c r="F1124" s="18"/>
      <c r="G1124" s="16"/>
      <c r="H1124" s="19"/>
      <c r="I1124" s="20"/>
      <c r="J1124" s="20"/>
      <c r="K1124" s="20"/>
      <c r="L1124" s="16"/>
      <c r="N1124" s="1"/>
      <c r="O1124" s="18"/>
      <c r="P1124" s="16"/>
      <c r="Q1124" s="16"/>
      <c r="R1124" s="16"/>
      <c r="S1124" s="16"/>
    </row>
    <row r="1125" spans="1:19" ht="13.2" hidden="1" x14ac:dyDescent="0.25">
      <c r="A1125" s="9"/>
      <c r="C1125" s="16"/>
      <c r="D1125" s="16"/>
      <c r="E1125" s="16"/>
      <c r="F1125" s="18"/>
      <c r="G1125" s="16"/>
      <c r="H1125" s="19"/>
      <c r="I1125" s="20"/>
      <c r="J1125" s="20"/>
      <c r="K1125" s="20"/>
      <c r="L1125" s="16"/>
      <c r="N1125" s="1"/>
      <c r="O1125" s="18"/>
      <c r="P1125" s="16"/>
      <c r="Q1125" s="16"/>
      <c r="R1125" s="16"/>
      <c r="S1125" s="16"/>
    </row>
    <row r="1126" spans="1:19" ht="13.2" hidden="1" x14ac:dyDescent="0.25">
      <c r="A1126" s="9"/>
      <c r="C1126" s="16"/>
      <c r="D1126" s="16"/>
      <c r="E1126" s="16"/>
      <c r="F1126" s="18"/>
      <c r="G1126" s="16"/>
      <c r="H1126" s="19"/>
      <c r="I1126" s="20"/>
      <c r="J1126" s="20"/>
      <c r="K1126" s="20"/>
      <c r="L1126" s="16"/>
      <c r="N1126" s="1"/>
      <c r="O1126" s="18"/>
      <c r="P1126" s="16"/>
      <c r="Q1126" s="16"/>
      <c r="R1126" s="16"/>
      <c r="S1126" s="16"/>
    </row>
    <row r="1127" spans="1:19" ht="13.2" hidden="1" x14ac:dyDescent="0.25">
      <c r="A1127" s="9"/>
      <c r="C1127" s="16"/>
      <c r="D1127" s="16"/>
      <c r="E1127" s="16"/>
      <c r="F1127" s="18"/>
      <c r="G1127" s="16"/>
      <c r="H1127" s="19"/>
      <c r="I1127" s="20"/>
      <c r="J1127" s="20"/>
      <c r="K1127" s="20"/>
      <c r="L1127" s="16"/>
      <c r="N1127" s="1"/>
      <c r="O1127" s="18"/>
      <c r="P1127" s="16"/>
      <c r="Q1127" s="16"/>
      <c r="R1127" s="16"/>
      <c r="S1127" s="16"/>
    </row>
    <row r="1128" spans="1:19" ht="13.2" hidden="1" x14ac:dyDescent="0.25">
      <c r="A1128" s="9"/>
      <c r="C1128" s="16"/>
      <c r="D1128" s="16"/>
      <c r="E1128" s="16"/>
      <c r="F1128" s="18"/>
      <c r="G1128" s="16"/>
      <c r="H1128" s="19"/>
      <c r="I1128" s="20"/>
      <c r="J1128" s="20"/>
      <c r="K1128" s="20"/>
      <c r="L1128" s="16"/>
      <c r="N1128" s="1"/>
      <c r="O1128" s="18"/>
      <c r="P1128" s="16"/>
      <c r="Q1128" s="16"/>
      <c r="R1128" s="16"/>
      <c r="S1128" s="16"/>
    </row>
    <row r="1129" spans="1:19" ht="13.2" hidden="1" x14ac:dyDescent="0.25">
      <c r="A1129" s="9"/>
      <c r="C1129" s="16"/>
      <c r="D1129" s="16"/>
      <c r="E1129" s="16"/>
      <c r="F1129" s="18"/>
      <c r="G1129" s="16"/>
      <c r="H1129" s="19"/>
      <c r="I1129" s="20"/>
      <c r="J1129" s="20"/>
      <c r="K1129" s="20"/>
      <c r="L1129" s="16"/>
      <c r="N1129" s="1"/>
      <c r="O1129" s="18"/>
      <c r="P1129" s="16"/>
      <c r="Q1129" s="16"/>
      <c r="R1129" s="16"/>
      <c r="S1129" s="16"/>
    </row>
    <row r="1130" spans="1:19" ht="13.2" hidden="1" x14ac:dyDescent="0.25">
      <c r="A1130" s="9"/>
      <c r="C1130" s="16"/>
      <c r="D1130" s="16"/>
      <c r="E1130" s="16"/>
      <c r="F1130" s="18"/>
      <c r="G1130" s="16"/>
      <c r="H1130" s="19"/>
      <c r="I1130" s="20"/>
      <c r="J1130" s="20"/>
      <c r="K1130" s="20"/>
      <c r="L1130" s="16"/>
      <c r="N1130" s="1"/>
      <c r="O1130" s="18"/>
      <c r="P1130" s="16"/>
      <c r="Q1130" s="16"/>
      <c r="R1130" s="16"/>
      <c r="S1130" s="16"/>
    </row>
    <row r="1131" spans="1:19" ht="13.2" hidden="1" x14ac:dyDescent="0.25">
      <c r="A1131" s="9"/>
      <c r="C1131" s="16"/>
      <c r="D1131" s="16"/>
      <c r="E1131" s="16"/>
      <c r="F1131" s="18"/>
      <c r="G1131" s="16"/>
      <c r="H1131" s="19"/>
      <c r="I1131" s="20"/>
      <c r="J1131" s="20"/>
      <c r="K1131" s="20"/>
      <c r="L1131" s="16"/>
      <c r="N1131" s="1"/>
      <c r="O1131" s="18"/>
      <c r="P1131" s="16"/>
      <c r="Q1131" s="16"/>
      <c r="R1131" s="16"/>
      <c r="S1131" s="16"/>
    </row>
    <row r="1132" spans="1:19" ht="13.2" hidden="1" x14ac:dyDescent="0.25">
      <c r="A1132" s="9"/>
      <c r="C1132" s="16"/>
      <c r="D1132" s="16"/>
      <c r="E1132" s="16"/>
      <c r="F1132" s="18"/>
      <c r="G1132" s="16"/>
      <c r="H1132" s="19"/>
      <c r="I1132" s="20"/>
      <c r="J1132" s="20"/>
      <c r="K1132" s="20"/>
      <c r="L1132" s="16"/>
      <c r="N1132" s="1"/>
      <c r="O1132" s="18"/>
      <c r="P1132" s="16"/>
      <c r="Q1132" s="16"/>
      <c r="R1132" s="16"/>
      <c r="S1132" s="16"/>
    </row>
    <row r="1133" spans="1:19" ht="13.2" hidden="1" x14ac:dyDescent="0.25">
      <c r="A1133" s="9"/>
      <c r="C1133" s="16"/>
      <c r="D1133" s="16"/>
      <c r="E1133" s="16"/>
      <c r="F1133" s="18"/>
      <c r="G1133" s="16"/>
      <c r="H1133" s="19"/>
      <c r="I1133" s="20"/>
      <c r="J1133" s="20"/>
      <c r="K1133" s="20"/>
      <c r="L1133" s="16"/>
      <c r="N1133" s="1"/>
      <c r="O1133" s="18"/>
      <c r="P1133" s="16"/>
      <c r="Q1133" s="16"/>
      <c r="R1133" s="16"/>
      <c r="S1133" s="16"/>
    </row>
    <row r="1134" spans="1:19" ht="13.2" hidden="1" x14ac:dyDescent="0.25">
      <c r="A1134" s="9"/>
      <c r="C1134" s="16"/>
      <c r="D1134" s="16"/>
      <c r="E1134" s="16"/>
      <c r="F1134" s="18"/>
      <c r="G1134" s="16"/>
      <c r="H1134" s="19"/>
      <c r="I1134" s="20"/>
      <c r="J1134" s="20"/>
      <c r="K1134" s="20"/>
      <c r="L1134" s="16"/>
      <c r="N1134" s="1"/>
      <c r="O1134" s="18"/>
      <c r="P1134" s="16"/>
      <c r="Q1134" s="16"/>
      <c r="R1134" s="16"/>
      <c r="S1134" s="16"/>
    </row>
    <row r="1135" spans="1:19" ht="13.2" hidden="1" x14ac:dyDescent="0.25">
      <c r="A1135" s="9"/>
      <c r="C1135" s="16"/>
      <c r="D1135" s="16"/>
      <c r="E1135" s="16"/>
      <c r="F1135" s="18"/>
      <c r="G1135" s="16"/>
      <c r="H1135" s="19"/>
      <c r="I1135" s="20"/>
      <c r="J1135" s="20"/>
      <c r="K1135" s="20"/>
      <c r="L1135" s="16"/>
      <c r="N1135" s="1"/>
      <c r="O1135" s="18"/>
      <c r="P1135" s="16"/>
      <c r="Q1135" s="16"/>
      <c r="R1135" s="16"/>
      <c r="S1135" s="16"/>
    </row>
    <row r="1136" spans="1:19" ht="13.2" hidden="1" x14ac:dyDescent="0.25">
      <c r="A1136" s="9"/>
      <c r="C1136" s="16"/>
      <c r="D1136" s="16"/>
      <c r="E1136" s="16"/>
      <c r="F1136" s="18"/>
      <c r="G1136" s="16"/>
      <c r="H1136" s="19"/>
      <c r="I1136" s="20"/>
      <c r="J1136" s="20"/>
      <c r="K1136" s="20"/>
      <c r="L1136" s="16"/>
      <c r="N1136" s="1"/>
      <c r="O1136" s="18"/>
      <c r="P1136" s="16"/>
      <c r="Q1136" s="16"/>
      <c r="R1136" s="16"/>
      <c r="S1136" s="16"/>
    </row>
    <row r="1137" spans="1:19" ht="13.2" hidden="1" x14ac:dyDescent="0.25">
      <c r="A1137" s="9"/>
      <c r="C1137" s="16"/>
      <c r="D1137" s="16"/>
      <c r="E1137" s="16"/>
      <c r="F1137" s="18"/>
      <c r="G1137" s="16"/>
      <c r="H1137" s="19"/>
      <c r="I1137" s="20"/>
      <c r="J1137" s="20"/>
      <c r="K1137" s="20"/>
      <c r="L1137" s="16"/>
      <c r="N1137" s="1"/>
      <c r="O1137" s="18"/>
      <c r="P1137" s="16"/>
      <c r="Q1137" s="16"/>
      <c r="R1137" s="16"/>
      <c r="S1137" s="16"/>
    </row>
    <row r="1138" spans="1:19" ht="13.2" hidden="1" x14ac:dyDescent="0.25">
      <c r="A1138" s="9"/>
      <c r="C1138" s="16"/>
      <c r="D1138" s="16"/>
      <c r="E1138" s="16"/>
      <c r="F1138" s="18"/>
      <c r="G1138" s="16"/>
      <c r="H1138" s="19"/>
      <c r="I1138" s="20"/>
      <c r="J1138" s="20"/>
      <c r="K1138" s="20"/>
      <c r="L1138" s="16"/>
      <c r="N1138" s="1"/>
      <c r="O1138" s="18"/>
      <c r="P1138" s="16"/>
      <c r="Q1138" s="16"/>
      <c r="R1138" s="16"/>
      <c r="S1138" s="16"/>
    </row>
    <row r="1139" spans="1:19" ht="13.2" hidden="1" x14ac:dyDescent="0.25">
      <c r="A1139" s="9"/>
      <c r="C1139" s="16"/>
      <c r="D1139" s="16"/>
      <c r="E1139" s="16"/>
      <c r="F1139" s="18"/>
      <c r="G1139" s="16"/>
      <c r="H1139" s="19"/>
      <c r="I1139" s="20"/>
      <c r="J1139" s="20"/>
      <c r="K1139" s="20"/>
      <c r="L1139" s="16"/>
      <c r="N1139" s="1"/>
      <c r="O1139" s="18"/>
      <c r="P1139" s="16"/>
      <c r="Q1139" s="16"/>
      <c r="R1139" s="16"/>
      <c r="S1139" s="16"/>
    </row>
    <row r="1140" spans="1:19" ht="13.2" hidden="1" x14ac:dyDescent="0.25">
      <c r="A1140" s="9"/>
      <c r="C1140" s="16"/>
      <c r="D1140" s="16"/>
      <c r="E1140" s="16"/>
      <c r="F1140" s="18"/>
      <c r="G1140" s="16"/>
      <c r="H1140" s="19"/>
      <c r="I1140" s="20"/>
      <c r="J1140" s="20"/>
      <c r="K1140" s="20"/>
      <c r="L1140" s="16"/>
      <c r="N1140" s="1"/>
      <c r="O1140" s="18"/>
      <c r="P1140" s="16"/>
      <c r="Q1140" s="16"/>
      <c r="R1140" s="16"/>
      <c r="S1140" s="16"/>
    </row>
    <row r="1141" spans="1:19" ht="13.2" hidden="1" x14ac:dyDescent="0.25">
      <c r="A1141" s="9"/>
      <c r="C1141" s="16"/>
      <c r="D1141" s="16"/>
      <c r="E1141" s="16"/>
      <c r="F1141" s="18"/>
      <c r="G1141" s="16"/>
      <c r="H1141" s="19"/>
      <c r="I1141" s="20"/>
      <c r="J1141" s="20"/>
      <c r="K1141" s="20"/>
      <c r="L1141" s="16"/>
      <c r="N1141" s="1"/>
      <c r="O1141" s="18"/>
      <c r="P1141" s="16"/>
      <c r="Q1141" s="16"/>
      <c r="R1141" s="16"/>
      <c r="S1141" s="16"/>
    </row>
    <row r="1142" spans="1:19" ht="13.2" hidden="1" x14ac:dyDescent="0.25">
      <c r="A1142" s="9"/>
      <c r="C1142" s="16"/>
      <c r="D1142" s="16"/>
      <c r="E1142" s="16"/>
      <c r="F1142" s="18"/>
      <c r="G1142" s="16"/>
      <c r="H1142" s="19"/>
      <c r="I1142" s="20"/>
      <c r="J1142" s="20"/>
      <c r="K1142" s="20"/>
      <c r="L1142" s="16"/>
      <c r="N1142" s="1"/>
      <c r="O1142" s="18"/>
      <c r="P1142" s="16"/>
      <c r="Q1142" s="16"/>
      <c r="R1142" s="16"/>
      <c r="S1142" s="16"/>
    </row>
    <row r="1143" spans="1:19" ht="13.2" hidden="1" x14ac:dyDescent="0.25">
      <c r="A1143" s="9"/>
      <c r="C1143" s="16"/>
      <c r="D1143" s="16"/>
      <c r="E1143" s="16"/>
      <c r="F1143" s="18"/>
      <c r="G1143" s="16"/>
      <c r="H1143" s="19"/>
      <c r="I1143" s="20"/>
      <c r="J1143" s="20"/>
      <c r="K1143" s="20"/>
      <c r="L1143" s="16"/>
      <c r="N1143" s="1"/>
      <c r="O1143" s="18"/>
      <c r="P1143" s="16"/>
      <c r="Q1143" s="16"/>
      <c r="R1143" s="16"/>
      <c r="S1143" s="16"/>
    </row>
    <row r="1144" spans="1:19" ht="13.2" hidden="1" x14ac:dyDescent="0.25">
      <c r="A1144" s="9"/>
      <c r="C1144" s="16"/>
      <c r="D1144" s="16"/>
      <c r="E1144" s="16"/>
      <c r="F1144" s="18"/>
      <c r="G1144" s="16"/>
      <c r="H1144" s="19"/>
      <c r="I1144" s="20"/>
      <c r="J1144" s="20"/>
      <c r="K1144" s="20"/>
      <c r="L1144" s="16"/>
      <c r="N1144" s="1"/>
      <c r="O1144" s="18"/>
      <c r="P1144" s="16"/>
      <c r="Q1144" s="16"/>
      <c r="R1144" s="16"/>
      <c r="S1144" s="16"/>
    </row>
    <row r="1145" spans="1:19" ht="13.2" hidden="1" x14ac:dyDescent="0.25">
      <c r="A1145" s="9"/>
      <c r="C1145" s="16"/>
      <c r="D1145" s="16"/>
      <c r="E1145" s="16"/>
      <c r="F1145" s="18"/>
      <c r="G1145" s="16"/>
      <c r="H1145" s="19"/>
      <c r="I1145" s="20"/>
      <c r="J1145" s="20"/>
      <c r="K1145" s="20"/>
      <c r="L1145" s="16"/>
      <c r="N1145" s="1"/>
      <c r="O1145" s="18"/>
      <c r="P1145" s="16"/>
      <c r="Q1145" s="16"/>
      <c r="R1145" s="16"/>
      <c r="S1145" s="16"/>
    </row>
    <row r="1146" spans="1:19" ht="13.2" hidden="1" x14ac:dyDescent="0.25">
      <c r="A1146" s="9"/>
      <c r="C1146" s="16"/>
      <c r="D1146" s="16"/>
      <c r="E1146" s="16"/>
      <c r="F1146" s="18"/>
      <c r="G1146" s="16"/>
      <c r="H1146" s="19"/>
      <c r="I1146" s="20"/>
      <c r="J1146" s="20"/>
      <c r="K1146" s="20"/>
      <c r="L1146" s="16"/>
      <c r="N1146" s="1"/>
      <c r="O1146" s="18"/>
      <c r="P1146" s="16"/>
      <c r="Q1146" s="16"/>
      <c r="R1146" s="16"/>
      <c r="S1146" s="16"/>
    </row>
    <row r="1147" spans="1:19" ht="13.2" hidden="1" x14ac:dyDescent="0.25">
      <c r="A1147" s="9"/>
      <c r="C1147" s="16"/>
      <c r="D1147" s="16"/>
      <c r="E1147" s="16"/>
      <c r="F1147" s="18"/>
      <c r="G1147" s="16"/>
      <c r="H1147" s="19"/>
      <c r="I1147" s="20"/>
      <c r="J1147" s="20"/>
      <c r="K1147" s="20"/>
      <c r="L1147" s="16"/>
      <c r="N1147" s="1"/>
      <c r="O1147" s="18"/>
      <c r="P1147" s="16"/>
      <c r="Q1147" s="16"/>
      <c r="R1147" s="16"/>
      <c r="S1147" s="16"/>
    </row>
    <row r="1148" spans="1:19" ht="13.2" hidden="1" x14ac:dyDescent="0.25">
      <c r="A1148" s="9"/>
      <c r="C1148" s="16"/>
      <c r="D1148" s="16"/>
      <c r="E1148" s="16"/>
      <c r="F1148" s="18"/>
      <c r="G1148" s="16"/>
      <c r="H1148" s="19"/>
      <c r="I1148" s="20"/>
      <c r="J1148" s="20"/>
      <c r="K1148" s="20"/>
      <c r="L1148" s="16"/>
      <c r="N1148" s="1"/>
      <c r="O1148" s="18"/>
      <c r="P1148" s="16"/>
      <c r="Q1148" s="16"/>
      <c r="R1148" s="16"/>
      <c r="S1148" s="16"/>
    </row>
    <row r="1149" spans="1:19" ht="13.2" hidden="1" x14ac:dyDescent="0.25">
      <c r="A1149" s="9"/>
      <c r="C1149" s="16"/>
      <c r="D1149" s="16"/>
      <c r="E1149" s="16"/>
      <c r="F1149" s="18"/>
      <c r="G1149" s="16"/>
      <c r="H1149" s="19"/>
      <c r="I1149" s="20"/>
      <c r="J1149" s="20"/>
      <c r="K1149" s="20"/>
      <c r="L1149" s="16"/>
      <c r="N1149" s="1"/>
      <c r="O1149" s="18"/>
      <c r="P1149" s="16"/>
      <c r="Q1149" s="16"/>
      <c r="R1149" s="16"/>
      <c r="S1149" s="16"/>
    </row>
    <row r="1150" spans="1:19" ht="13.2" hidden="1" x14ac:dyDescent="0.25">
      <c r="A1150" s="9"/>
      <c r="C1150" s="16"/>
      <c r="D1150" s="16"/>
      <c r="E1150" s="16"/>
      <c r="F1150" s="18"/>
      <c r="G1150" s="16"/>
      <c r="H1150" s="19"/>
      <c r="I1150" s="20"/>
      <c r="J1150" s="20"/>
      <c r="K1150" s="20"/>
      <c r="L1150" s="16"/>
      <c r="N1150" s="1"/>
      <c r="O1150" s="18"/>
      <c r="P1150" s="16"/>
      <c r="Q1150" s="16"/>
      <c r="R1150" s="16"/>
      <c r="S1150" s="16"/>
    </row>
    <row r="1151" spans="1:19" ht="13.2" hidden="1" x14ac:dyDescent="0.25">
      <c r="A1151" s="9"/>
      <c r="C1151" s="16"/>
      <c r="D1151" s="16"/>
      <c r="E1151" s="16"/>
      <c r="F1151" s="18"/>
      <c r="G1151" s="16"/>
      <c r="H1151" s="19"/>
      <c r="I1151" s="20"/>
      <c r="J1151" s="20"/>
      <c r="K1151" s="20"/>
      <c r="L1151" s="16"/>
      <c r="N1151" s="1"/>
      <c r="O1151" s="18"/>
      <c r="P1151" s="16"/>
      <c r="Q1151" s="16"/>
      <c r="R1151" s="16"/>
      <c r="S1151" s="16"/>
    </row>
    <row r="1152" spans="1:19" ht="13.2" hidden="1" x14ac:dyDescent="0.25">
      <c r="A1152" s="9"/>
      <c r="C1152" s="16"/>
      <c r="D1152" s="16"/>
      <c r="E1152" s="16"/>
      <c r="F1152" s="18"/>
      <c r="G1152" s="16"/>
      <c r="H1152" s="19"/>
      <c r="I1152" s="20"/>
      <c r="J1152" s="20"/>
      <c r="K1152" s="20"/>
      <c r="L1152" s="16"/>
      <c r="N1152" s="1"/>
      <c r="O1152" s="18"/>
      <c r="P1152" s="16"/>
      <c r="Q1152" s="16"/>
      <c r="R1152" s="16"/>
      <c r="S1152" s="16"/>
    </row>
    <row r="1153" spans="1:19" ht="13.2" hidden="1" x14ac:dyDescent="0.25">
      <c r="A1153" s="9"/>
      <c r="C1153" s="16"/>
      <c r="D1153" s="16"/>
      <c r="E1153" s="16"/>
      <c r="F1153" s="18"/>
      <c r="G1153" s="16"/>
      <c r="H1153" s="19"/>
      <c r="I1153" s="20"/>
      <c r="J1153" s="20"/>
      <c r="K1153" s="20"/>
      <c r="L1153" s="16"/>
      <c r="N1153" s="1"/>
      <c r="O1153" s="18"/>
      <c r="P1153" s="16"/>
      <c r="Q1153" s="16"/>
      <c r="R1153" s="16"/>
      <c r="S1153" s="16"/>
    </row>
    <row r="1154" spans="1:19" ht="13.2" hidden="1" x14ac:dyDescent="0.25">
      <c r="A1154" s="9"/>
      <c r="C1154" s="16"/>
      <c r="D1154" s="16"/>
      <c r="E1154" s="16"/>
      <c r="F1154" s="18"/>
      <c r="G1154" s="16"/>
      <c r="H1154" s="19"/>
      <c r="I1154" s="20"/>
      <c r="J1154" s="20"/>
      <c r="K1154" s="20"/>
      <c r="L1154" s="16"/>
      <c r="N1154" s="1"/>
      <c r="O1154" s="18"/>
      <c r="P1154" s="16"/>
      <c r="Q1154" s="16"/>
      <c r="R1154" s="16"/>
      <c r="S1154" s="16"/>
    </row>
    <row r="1155" spans="1:19" ht="13.2" hidden="1" x14ac:dyDescent="0.25">
      <c r="A1155" s="9"/>
      <c r="C1155" s="16"/>
      <c r="D1155" s="16"/>
      <c r="E1155" s="16"/>
      <c r="F1155" s="18"/>
      <c r="G1155" s="16"/>
      <c r="H1155" s="19"/>
      <c r="I1155" s="20"/>
      <c r="J1155" s="20"/>
      <c r="K1155" s="20"/>
      <c r="L1155" s="16"/>
      <c r="N1155" s="1"/>
      <c r="O1155" s="18"/>
      <c r="P1155" s="16"/>
      <c r="Q1155" s="16"/>
      <c r="R1155" s="16"/>
      <c r="S1155" s="16"/>
    </row>
    <row r="1156" spans="1:19" ht="13.2" hidden="1" x14ac:dyDescent="0.25">
      <c r="A1156" s="9"/>
      <c r="C1156" s="16"/>
      <c r="D1156" s="16"/>
      <c r="E1156" s="16"/>
      <c r="F1156" s="18"/>
      <c r="G1156" s="16"/>
      <c r="H1156" s="19"/>
      <c r="I1156" s="20"/>
      <c r="J1156" s="20"/>
      <c r="K1156" s="20"/>
      <c r="L1156" s="16"/>
      <c r="N1156" s="1"/>
      <c r="O1156" s="18"/>
      <c r="P1156" s="16"/>
      <c r="Q1156" s="16"/>
      <c r="R1156" s="16"/>
      <c r="S1156" s="16"/>
    </row>
    <row r="1157" spans="1:19" ht="13.2" hidden="1" x14ac:dyDescent="0.25">
      <c r="A1157" s="9"/>
      <c r="C1157" s="16"/>
      <c r="D1157" s="16"/>
      <c r="E1157" s="16"/>
      <c r="F1157" s="18"/>
      <c r="G1157" s="16"/>
      <c r="H1157" s="19"/>
      <c r="I1157" s="20"/>
      <c r="J1157" s="20"/>
      <c r="K1157" s="20"/>
      <c r="L1157" s="16"/>
      <c r="N1157" s="1"/>
      <c r="O1157" s="18"/>
      <c r="P1157" s="16"/>
      <c r="Q1157" s="16"/>
      <c r="R1157" s="16"/>
      <c r="S1157" s="16"/>
    </row>
    <row r="1158" spans="1:19" ht="13.2" hidden="1" x14ac:dyDescent="0.25">
      <c r="A1158" s="9"/>
      <c r="C1158" s="16"/>
      <c r="D1158" s="16"/>
      <c r="E1158" s="16"/>
      <c r="F1158" s="18"/>
      <c r="G1158" s="16"/>
      <c r="H1158" s="19"/>
      <c r="I1158" s="20"/>
      <c r="J1158" s="20"/>
      <c r="K1158" s="20"/>
      <c r="L1158" s="16"/>
      <c r="N1158" s="1"/>
      <c r="O1158" s="18"/>
      <c r="P1158" s="16"/>
      <c r="Q1158" s="16"/>
      <c r="R1158" s="16"/>
      <c r="S1158" s="16"/>
    </row>
    <row r="1159" spans="1:19" ht="13.2" hidden="1" x14ac:dyDescent="0.25">
      <c r="A1159" s="9"/>
      <c r="C1159" s="16"/>
      <c r="D1159" s="16"/>
      <c r="E1159" s="16"/>
      <c r="F1159" s="18"/>
      <c r="G1159" s="16"/>
      <c r="H1159" s="19"/>
      <c r="I1159" s="20"/>
      <c r="J1159" s="20"/>
      <c r="K1159" s="20"/>
      <c r="L1159" s="16"/>
      <c r="N1159" s="1"/>
      <c r="O1159" s="18"/>
      <c r="P1159" s="16"/>
      <c r="Q1159" s="16"/>
      <c r="R1159" s="16"/>
      <c r="S1159" s="16"/>
    </row>
    <row r="1160" spans="1:19" ht="13.2" hidden="1" x14ac:dyDescent="0.25">
      <c r="A1160" s="9"/>
      <c r="C1160" s="16"/>
      <c r="D1160" s="16"/>
      <c r="E1160" s="16"/>
      <c r="F1160" s="18"/>
      <c r="G1160" s="16"/>
      <c r="H1160" s="19"/>
      <c r="I1160" s="20"/>
      <c r="J1160" s="20"/>
      <c r="K1160" s="20"/>
      <c r="L1160" s="16"/>
      <c r="N1160" s="1"/>
      <c r="O1160" s="18"/>
      <c r="P1160" s="16"/>
      <c r="Q1160" s="16"/>
      <c r="R1160" s="16"/>
      <c r="S1160" s="16"/>
    </row>
    <row r="1161" spans="1:19" ht="13.2" hidden="1" x14ac:dyDescent="0.25">
      <c r="A1161" s="9"/>
      <c r="C1161" s="16"/>
      <c r="D1161" s="16"/>
      <c r="E1161" s="16"/>
      <c r="F1161" s="18"/>
      <c r="G1161" s="16"/>
      <c r="H1161" s="19"/>
      <c r="I1161" s="20"/>
      <c r="J1161" s="20"/>
      <c r="K1161" s="20"/>
      <c r="L1161" s="16"/>
      <c r="N1161" s="1"/>
      <c r="O1161" s="18"/>
      <c r="P1161" s="16"/>
      <c r="Q1161" s="16"/>
      <c r="R1161" s="16"/>
      <c r="S1161" s="16"/>
    </row>
    <row r="1162" spans="1:19" ht="13.2" hidden="1" x14ac:dyDescent="0.25">
      <c r="A1162" s="9"/>
      <c r="C1162" s="16"/>
      <c r="D1162" s="16"/>
      <c r="E1162" s="16"/>
      <c r="F1162" s="18"/>
      <c r="G1162" s="16"/>
      <c r="H1162" s="19"/>
      <c r="I1162" s="20"/>
      <c r="J1162" s="20"/>
      <c r="K1162" s="20"/>
      <c r="L1162" s="16"/>
      <c r="N1162" s="1"/>
      <c r="O1162" s="18"/>
      <c r="P1162" s="16"/>
      <c r="Q1162" s="16"/>
      <c r="R1162" s="16"/>
      <c r="S1162" s="16"/>
    </row>
    <row r="1163" spans="1:19" ht="13.2" hidden="1" x14ac:dyDescent="0.25">
      <c r="A1163" s="9"/>
      <c r="C1163" s="16"/>
      <c r="D1163" s="16"/>
      <c r="E1163" s="16"/>
      <c r="F1163" s="18"/>
      <c r="G1163" s="16"/>
      <c r="H1163" s="19"/>
      <c r="I1163" s="20"/>
      <c r="J1163" s="20"/>
      <c r="K1163" s="20"/>
      <c r="L1163" s="16"/>
      <c r="N1163" s="1"/>
      <c r="O1163" s="18"/>
      <c r="P1163" s="16"/>
      <c r="Q1163" s="16"/>
      <c r="R1163" s="16"/>
      <c r="S1163" s="16"/>
    </row>
    <row r="1164" spans="1:19" ht="13.2" hidden="1" x14ac:dyDescent="0.25">
      <c r="A1164" s="9"/>
      <c r="C1164" s="16"/>
      <c r="D1164" s="16"/>
      <c r="E1164" s="16"/>
      <c r="F1164" s="18"/>
      <c r="G1164" s="16"/>
      <c r="H1164" s="19"/>
      <c r="I1164" s="20"/>
      <c r="J1164" s="20"/>
      <c r="K1164" s="20"/>
      <c r="L1164" s="16"/>
      <c r="N1164" s="1"/>
      <c r="O1164" s="18"/>
      <c r="P1164" s="16"/>
      <c r="Q1164" s="16"/>
      <c r="R1164" s="16"/>
      <c r="S1164" s="16"/>
    </row>
    <row r="1165" spans="1:19" ht="13.2" hidden="1" x14ac:dyDescent="0.25">
      <c r="A1165" s="9"/>
      <c r="C1165" s="16"/>
      <c r="D1165" s="16"/>
      <c r="E1165" s="16"/>
      <c r="F1165" s="18"/>
      <c r="G1165" s="16"/>
      <c r="H1165" s="19"/>
      <c r="I1165" s="20"/>
      <c r="J1165" s="20"/>
      <c r="K1165" s="20"/>
      <c r="L1165" s="16"/>
      <c r="N1165" s="1"/>
      <c r="O1165" s="18"/>
      <c r="P1165" s="16"/>
      <c r="Q1165" s="16"/>
      <c r="R1165" s="16"/>
      <c r="S1165" s="16"/>
    </row>
    <row r="1166" spans="1:19" ht="13.2" hidden="1" x14ac:dyDescent="0.25">
      <c r="A1166" s="9"/>
      <c r="C1166" s="16"/>
      <c r="D1166" s="16"/>
      <c r="E1166" s="16"/>
      <c r="F1166" s="18"/>
      <c r="G1166" s="16"/>
      <c r="H1166" s="19"/>
      <c r="I1166" s="20"/>
      <c r="J1166" s="20"/>
      <c r="K1166" s="20"/>
      <c r="L1166" s="16"/>
      <c r="N1166" s="1"/>
      <c r="O1166" s="18"/>
      <c r="P1166" s="16"/>
      <c r="Q1166" s="16"/>
      <c r="R1166" s="16"/>
      <c r="S1166" s="16"/>
    </row>
    <row r="1167" spans="1:19" ht="13.2" hidden="1" x14ac:dyDescent="0.25">
      <c r="A1167" s="9"/>
      <c r="C1167" s="16"/>
      <c r="D1167" s="16"/>
      <c r="E1167" s="16"/>
      <c r="F1167" s="18"/>
      <c r="G1167" s="16"/>
      <c r="H1167" s="19"/>
      <c r="I1167" s="20"/>
      <c r="J1167" s="20"/>
      <c r="K1167" s="20"/>
      <c r="L1167" s="16"/>
      <c r="N1167" s="1"/>
      <c r="O1167" s="18"/>
      <c r="P1167" s="16"/>
      <c r="Q1167" s="16"/>
      <c r="R1167" s="16"/>
      <c r="S1167" s="16"/>
    </row>
    <row r="1168" spans="1:19" ht="13.2" hidden="1" x14ac:dyDescent="0.25">
      <c r="A1168" s="9"/>
      <c r="C1168" s="16"/>
      <c r="D1168" s="16"/>
      <c r="E1168" s="16"/>
      <c r="F1168" s="18"/>
      <c r="G1168" s="16"/>
      <c r="H1168" s="19"/>
      <c r="I1168" s="20"/>
      <c r="J1168" s="20"/>
      <c r="K1168" s="20"/>
      <c r="L1168" s="16"/>
      <c r="N1168" s="1"/>
      <c r="O1168" s="18"/>
      <c r="P1168" s="16"/>
      <c r="Q1168" s="16"/>
      <c r="R1168" s="16"/>
      <c r="S1168" s="16"/>
    </row>
    <row r="1169" spans="1:19" ht="13.2" hidden="1" x14ac:dyDescent="0.25">
      <c r="A1169" s="9"/>
      <c r="C1169" s="16"/>
      <c r="D1169" s="16"/>
      <c r="E1169" s="16"/>
      <c r="F1169" s="18"/>
      <c r="G1169" s="16"/>
      <c r="H1169" s="19"/>
      <c r="I1169" s="20"/>
      <c r="J1169" s="20"/>
      <c r="K1169" s="20"/>
      <c r="L1169" s="16"/>
      <c r="N1169" s="1"/>
      <c r="O1169" s="18"/>
      <c r="P1169" s="16"/>
      <c r="Q1169" s="16"/>
      <c r="R1169" s="16"/>
      <c r="S1169" s="16"/>
    </row>
    <row r="1170" spans="1:19" ht="13.2" hidden="1" x14ac:dyDescent="0.25">
      <c r="A1170" s="9"/>
      <c r="C1170" s="16"/>
      <c r="D1170" s="16"/>
      <c r="E1170" s="16"/>
      <c r="F1170" s="18"/>
      <c r="G1170" s="16"/>
      <c r="H1170" s="19"/>
      <c r="I1170" s="20"/>
      <c r="J1170" s="20"/>
      <c r="K1170" s="20"/>
      <c r="L1170" s="16"/>
      <c r="N1170" s="1"/>
      <c r="O1170" s="18"/>
      <c r="P1170" s="16"/>
      <c r="Q1170" s="16"/>
      <c r="R1170" s="16"/>
      <c r="S1170" s="16"/>
    </row>
    <row r="1171" spans="1:19" ht="13.2" hidden="1" x14ac:dyDescent="0.25">
      <c r="A1171" s="9"/>
      <c r="C1171" s="16"/>
      <c r="D1171" s="16"/>
      <c r="E1171" s="16"/>
      <c r="F1171" s="18"/>
      <c r="G1171" s="16"/>
      <c r="H1171" s="19"/>
      <c r="I1171" s="20"/>
      <c r="J1171" s="20"/>
      <c r="K1171" s="20"/>
      <c r="L1171" s="16"/>
      <c r="N1171" s="1"/>
      <c r="O1171" s="18"/>
      <c r="P1171" s="16"/>
      <c r="Q1171" s="16"/>
      <c r="R1171" s="16"/>
      <c r="S1171" s="16"/>
    </row>
    <row r="1172" spans="1:19" ht="13.2" hidden="1" x14ac:dyDescent="0.25">
      <c r="A1172" s="9"/>
      <c r="C1172" s="16"/>
      <c r="D1172" s="16"/>
      <c r="E1172" s="16"/>
      <c r="F1172" s="18"/>
      <c r="G1172" s="16"/>
      <c r="H1172" s="19"/>
      <c r="I1172" s="20"/>
      <c r="J1172" s="20"/>
      <c r="K1172" s="20"/>
      <c r="L1172" s="16"/>
      <c r="N1172" s="1"/>
      <c r="O1172" s="18"/>
      <c r="P1172" s="16"/>
      <c r="Q1172" s="16"/>
      <c r="R1172" s="16"/>
      <c r="S1172" s="16"/>
    </row>
    <row r="1173" spans="1:19" ht="13.2" hidden="1" x14ac:dyDescent="0.25">
      <c r="A1173" s="9"/>
      <c r="C1173" s="16"/>
      <c r="D1173" s="16"/>
      <c r="E1173" s="16"/>
      <c r="F1173" s="18"/>
      <c r="G1173" s="16"/>
      <c r="H1173" s="19"/>
      <c r="I1173" s="20"/>
      <c r="J1173" s="20"/>
      <c r="K1173" s="20"/>
      <c r="L1173" s="16"/>
      <c r="N1173" s="1"/>
      <c r="O1173" s="18"/>
      <c r="P1173" s="16"/>
      <c r="Q1173" s="16"/>
      <c r="R1173" s="16"/>
      <c r="S1173" s="16"/>
    </row>
    <row r="1174" spans="1:19" ht="13.2" hidden="1" x14ac:dyDescent="0.25">
      <c r="A1174" s="9"/>
      <c r="C1174" s="16"/>
      <c r="D1174" s="16"/>
      <c r="E1174" s="16"/>
      <c r="F1174" s="18"/>
      <c r="G1174" s="16"/>
      <c r="H1174" s="19"/>
      <c r="I1174" s="20"/>
      <c r="J1174" s="20"/>
      <c r="K1174" s="20"/>
      <c r="L1174" s="16"/>
      <c r="N1174" s="1"/>
      <c r="O1174" s="18"/>
      <c r="P1174" s="16"/>
      <c r="Q1174" s="16"/>
      <c r="R1174" s="16"/>
      <c r="S1174" s="16"/>
    </row>
    <row r="1175" spans="1:19" ht="13.2" hidden="1" x14ac:dyDescent="0.25">
      <c r="A1175" s="9"/>
      <c r="C1175" s="16"/>
      <c r="D1175" s="16"/>
      <c r="E1175" s="16"/>
      <c r="F1175" s="18"/>
      <c r="G1175" s="16"/>
      <c r="H1175" s="19"/>
      <c r="I1175" s="20"/>
      <c r="J1175" s="20"/>
      <c r="K1175" s="20"/>
      <c r="L1175" s="16"/>
      <c r="N1175" s="1"/>
      <c r="O1175" s="18"/>
      <c r="P1175" s="16"/>
      <c r="Q1175" s="16"/>
      <c r="R1175" s="16"/>
      <c r="S1175" s="16"/>
    </row>
    <row r="1176" spans="1:19" ht="13.2" hidden="1" x14ac:dyDescent="0.25">
      <c r="A1176" s="9"/>
      <c r="C1176" s="16"/>
      <c r="D1176" s="16"/>
      <c r="E1176" s="16"/>
      <c r="F1176" s="18"/>
      <c r="G1176" s="16"/>
      <c r="H1176" s="19"/>
      <c r="I1176" s="20"/>
      <c r="J1176" s="20"/>
      <c r="K1176" s="20"/>
      <c r="L1176" s="16"/>
      <c r="N1176" s="1"/>
      <c r="O1176" s="18"/>
      <c r="P1176" s="16"/>
      <c r="Q1176" s="16"/>
      <c r="R1176" s="16"/>
      <c r="S1176" s="16"/>
    </row>
    <row r="1177" spans="1:19" ht="13.2" hidden="1" x14ac:dyDescent="0.25">
      <c r="A1177" s="9"/>
      <c r="C1177" s="16"/>
      <c r="D1177" s="16"/>
      <c r="E1177" s="16"/>
      <c r="F1177" s="18"/>
      <c r="G1177" s="16"/>
      <c r="H1177" s="19"/>
      <c r="I1177" s="20"/>
      <c r="J1177" s="20"/>
      <c r="K1177" s="20"/>
      <c r="L1177" s="16"/>
      <c r="N1177" s="1"/>
      <c r="O1177" s="18"/>
      <c r="P1177" s="16"/>
      <c r="Q1177" s="16"/>
      <c r="R1177" s="16"/>
      <c r="S1177" s="16"/>
    </row>
    <row r="1178" spans="1:19" ht="13.2" hidden="1" x14ac:dyDescent="0.25">
      <c r="A1178" s="9"/>
      <c r="C1178" s="16"/>
      <c r="D1178" s="16"/>
      <c r="E1178" s="16"/>
      <c r="F1178" s="18"/>
      <c r="G1178" s="16"/>
      <c r="H1178" s="19"/>
      <c r="I1178" s="20"/>
      <c r="J1178" s="20"/>
      <c r="K1178" s="20"/>
      <c r="L1178" s="16"/>
      <c r="N1178" s="1"/>
      <c r="O1178" s="18"/>
      <c r="P1178" s="16"/>
      <c r="Q1178" s="16"/>
      <c r="R1178" s="16"/>
      <c r="S1178" s="16"/>
    </row>
    <row r="1179" spans="1:19" ht="13.2" hidden="1" x14ac:dyDescent="0.25">
      <c r="A1179" s="9"/>
      <c r="C1179" s="16"/>
      <c r="D1179" s="16"/>
      <c r="E1179" s="16"/>
      <c r="F1179" s="18"/>
      <c r="G1179" s="16"/>
      <c r="H1179" s="19"/>
      <c r="I1179" s="20"/>
      <c r="J1179" s="20"/>
      <c r="K1179" s="20"/>
      <c r="L1179" s="16"/>
      <c r="N1179" s="1"/>
      <c r="O1179" s="18"/>
      <c r="P1179" s="16"/>
      <c r="Q1179" s="16"/>
      <c r="R1179" s="16"/>
      <c r="S1179" s="16"/>
    </row>
    <row r="1180" spans="1:19" ht="13.2" hidden="1" x14ac:dyDescent="0.25">
      <c r="A1180" s="9"/>
      <c r="C1180" s="16"/>
      <c r="D1180" s="16"/>
      <c r="E1180" s="16"/>
      <c r="F1180" s="18"/>
      <c r="G1180" s="16"/>
      <c r="H1180" s="19"/>
      <c r="I1180" s="20"/>
      <c r="J1180" s="20"/>
      <c r="K1180" s="20"/>
      <c r="L1180" s="16"/>
      <c r="N1180" s="1"/>
      <c r="O1180" s="18"/>
      <c r="P1180" s="16"/>
      <c r="Q1180" s="16"/>
      <c r="R1180" s="16"/>
      <c r="S1180" s="16"/>
    </row>
    <row r="1181" spans="1:19" ht="13.2" hidden="1" x14ac:dyDescent="0.25">
      <c r="A1181" s="9"/>
      <c r="C1181" s="16"/>
      <c r="D1181" s="16"/>
      <c r="E1181" s="16"/>
      <c r="F1181" s="18"/>
      <c r="G1181" s="16"/>
      <c r="H1181" s="19"/>
      <c r="I1181" s="20"/>
      <c r="J1181" s="20"/>
      <c r="K1181" s="20"/>
      <c r="L1181" s="16"/>
      <c r="N1181" s="1"/>
      <c r="O1181" s="18"/>
      <c r="P1181" s="16"/>
      <c r="Q1181" s="16"/>
      <c r="R1181" s="16"/>
      <c r="S1181" s="16"/>
    </row>
    <row r="1182" spans="1:19" ht="13.2" hidden="1" x14ac:dyDescent="0.25">
      <c r="A1182" s="9"/>
      <c r="C1182" s="16"/>
      <c r="D1182" s="16"/>
      <c r="E1182" s="16"/>
      <c r="F1182" s="18"/>
      <c r="G1182" s="16"/>
      <c r="H1182" s="19"/>
      <c r="I1182" s="20"/>
      <c r="J1182" s="20"/>
      <c r="K1182" s="20"/>
      <c r="L1182" s="16"/>
      <c r="N1182" s="1"/>
      <c r="O1182" s="18"/>
      <c r="P1182" s="16"/>
      <c r="Q1182" s="16"/>
      <c r="R1182" s="16"/>
      <c r="S1182" s="16"/>
    </row>
    <row r="1183" spans="1:19" ht="13.2" hidden="1" x14ac:dyDescent="0.25">
      <c r="A1183" s="9"/>
      <c r="C1183" s="16"/>
      <c r="D1183" s="16"/>
      <c r="E1183" s="16"/>
      <c r="F1183" s="18"/>
      <c r="G1183" s="16"/>
      <c r="H1183" s="19"/>
      <c r="I1183" s="20"/>
      <c r="J1183" s="20"/>
      <c r="K1183" s="20"/>
      <c r="L1183" s="16"/>
      <c r="N1183" s="1"/>
      <c r="O1183" s="18"/>
      <c r="P1183" s="16"/>
      <c r="Q1183" s="16"/>
      <c r="R1183" s="16"/>
      <c r="S1183" s="16"/>
    </row>
    <row r="1184" spans="1:19" ht="13.2" hidden="1" x14ac:dyDescent="0.25">
      <c r="A1184" s="9"/>
      <c r="C1184" s="16"/>
      <c r="D1184" s="16"/>
      <c r="E1184" s="16"/>
      <c r="F1184" s="18"/>
      <c r="G1184" s="16"/>
      <c r="H1184" s="19"/>
      <c r="I1184" s="20"/>
      <c r="J1184" s="20"/>
      <c r="K1184" s="20"/>
      <c r="L1184" s="16"/>
      <c r="N1184" s="1"/>
      <c r="O1184" s="18"/>
      <c r="P1184" s="16"/>
      <c r="Q1184" s="16"/>
      <c r="R1184" s="16"/>
      <c r="S1184" s="16"/>
    </row>
    <row r="1185" spans="1:19" ht="13.2" hidden="1" x14ac:dyDescent="0.25">
      <c r="A1185" s="9"/>
      <c r="C1185" s="16"/>
      <c r="D1185" s="16"/>
      <c r="E1185" s="16"/>
      <c r="F1185" s="18"/>
      <c r="G1185" s="16"/>
      <c r="H1185" s="19"/>
      <c r="I1185" s="20"/>
      <c r="J1185" s="20"/>
      <c r="K1185" s="20"/>
      <c r="L1185" s="16"/>
      <c r="N1185" s="1"/>
      <c r="O1185" s="18"/>
      <c r="P1185" s="16"/>
      <c r="Q1185" s="16"/>
      <c r="R1185" s="16"/>
      <c r="S1185" s="16"/>
    </row>
    <row r="1186" spans="1:19" ht="13.2" hidden="1" x14ac:dyDescent="0.25">
      <c r="A1186" s="9"/>
      <c r="C1186" s="16"/>
      <c r="D1186" s="16"/>
      <c r="E1186" s="16"/>
      <c r="F1186" s="18"/>
      <c r="G1186" s="16"/>
      <c r="H1186" s="19"/>
      <c r="I1186" s="20"/>
      <c r="J1186" s="20"/>
      <c r="K1186" s="20"/>
      <c r="L1186" s="16"/>
      <c r="N1186" s="1"/>
      <c r="O1186" s="18"/>
      <c r="P1186" s="16"/>
      <c r="Q1186" s="16"/>
      <c r="R1186" s="16"/>
      <c r="S1186" s="16"/>
    </row>
    <row r="1187" spans="1:19" ht="13.2" hidden="1" x14ac:dyDescent="0.25">
      <c r="A1187" s="9"/>
      <c r="C1187" s="16"/>
      <c r="D1187" s="16"/>
      <c r="E1187" s="16"/>
      <c r="F1187" s="18"/>
      <c r="G1187" s="16"/>
      <c r="H1187" s="19"/>
      <c r="I1187" s="20"/>
      <c r="J1187" s="20"/>
      <c r="K1187" s="20"/>
      <c r="L1187" s="16"/>
      <c r="N1187" s="1"/>
      <c r="O1187" s="18"/>
      <c r="P1187" s="16"/>
      <c r="Q1187" s="16"/>
      <c r="R1187" s="16"/>
      <c r="S1187" s="16"/>
    </row>
    <row r="1188" spans="1:19" ht="13.2" hidden="1" x14ac:dyDescent="0.25">
      <c r="A1188" s="9"/>
      <c r="C1188" s="16"/>
      <c r="D1188" s="16"/>
      <c r="E1188" s="16"/>
      <c r="F1188" s="18"/>
      <c r="G1188" s="16"/>
      <c r="H1188" s="19"/>
      <c r="I1188" s="20"/>
      <c r="J1188" s="20"/>
      <c r="K1188" s="20"/>
      <c r="L1188" s="16"/>
      <c r="N1188" s="1"/>
      <c r="O1188" s="18"/>
      <c r="P1188" s="16"/>
      <c r="Q1188" s="16"/>
      <c r="R1188" s="16"/>
      <c r="S1188" s="16"/>
    </row>
    <row r="1189" spans="1:19" ht="13.2" hidden="1" x14ac:dyDescent="0.25">
      <c r="A1189" s="9"/>
      <c r="C1189" s="16"/>
      <c r="D1189" s="16"/>
      <c r="E1189" s="16"/>
      <c r="F1189" s="18"/>
      <c r="G1189" s="16"/>
      <c r="H1189" s="19"/>
      <c r="I1189" s="20"/>
      <c r="J1189" s="20"/>
      <c r="K1189" s="20"/>
      <c r="L1189" s="16"/>
      <c r="N1189" s="1"/>
      <c r="O1189" s="18"/>
      <c r="P1189" s="16"/>
      <c r="Q1189" s="16"/>
      <c r="R1189" s="16"/>
      <c r="S1189" s="16"/>
    </row>
    <row r="1190" spans="1:19" ht="13.2" hidden="1" x14ac:dyDescent="0.25">
      <c r="A1190" s="9"/>
      <c r="C1190" s="16"/>
      <c r="D1190" s="16"/>
      <c r="E1190" s="16"/>
      <c r="F1190" s="18"/>
      <c r="G1190" s="16"/>
      <c r="H1190" s="19"/>
      <c r="I1190" s="20"/>
      <c r="J1190" s="20"/>
      <c r="K1190" s="20"/>
      <c r="L1190" s="16"/>
      <c r="N1190" s="1"/>
      <c r="O1190" s="18"/>
      <c r="P1190" s="16"/>
      <c r="Q1190" s="16"/>
      <c r="R1190" s="16"/>
      <c r="S1190" s="16"/>
    </row>
    <row r="1191" spans="1:19" ht="13.2" hidden="1" x14ac:dyDescent="0.25">
      <c r="A1191" s="9"/>
      <c r="C1191" s="16"/>
      <c r="D1191" s="16"/>
      <c r="E1191" s="16"/>
      <c r="F1191" s="18"/>
      <c r="G1191" s="16"/>
      <c r="H1191" s="19"/>
      <c r="I1191" s="20"/>
      <c r="J1191" s="20"/>
      <c r="K1191" s="20"/>
      <c r="L1191" s="16"/>
      <c r="N1191" s="1"/>
      <c r="O1191" s="18"/>
      <c r="P1191" s="16"/>
      <c r="Q1191" s="16"/>
      <c r="R1191" s="16"/>
      <c r="S1191" s="16"/>
    </row>
    <row r="1192" spans="1:19" ht="13.2" hidden="1" x14ac:dyDescent="0.25">
      <c r="A1192" s="9"/>
      <c r="C1192" s="16"/>
      <c r="D1192" s="16"/>
      <c r="E1192" s="16"/>
      <c r="F1192" s="18"/>
      <c r="G1192" s="16"/>
      <c r="H1192" s="19"/>
      <c r="I1192" s="20"/>
      <c r="J1192" s="20"/>
      <c r="K1192" s="20"/>
      <c r="L1192" s="16"/>
      <c r="N1192" s="1"/>
      <c r="O1192" s="18"/>
      <c r="P1192" s="16"/>
      <c r="Q1192" s="16"/>
      <c r="R1192" s="16"/>
      <c r="S1192" s="16"/>
    </row>
    <row r="1193" spans="1:19" ht="13.2" hidden="1" x14ac:dyDescent="0.25">
      <c r="A1193" s="9"/>
      <c r="C1193" s="16"/>
      <c r="D1193" s="16"/>
      <c r="E1193" s="16"/>
      <c r="F1193" s="18"/>
      <c r="G1193" s="16"/>
      <c r="H1193" s="19"/>
      <c r="I1193" s="20"/>
      <c r="J1193" s="20"/>
      <c r="K1193" s="20"/>
      <c r="L1193" s="16"/>
      <c r="N1193" s="1"/>
      <c r="O1193" s="18"/>
      <c r="P1193" s="16"/>
      <c r="Q1193" s="16"/>
      <c r="R1193" s="16"/>
      <c r="S1193" s="16"/>
    </row>
    <row r="1194" spans="1:19" ht="13.2" hidden="1" x14ac:dyDescent="0.25">
      <c r="A1194" s="9"/>
      <c r="C1194" s="16"/>
      <c r="D1194" s="16"/>
      <c r="E1194" s="16"/>
      <c r="F1194" s="18"/>
      <c r="G1194" s="16"/>
      <c r="H1194" s="19"/>
      <c r="I1194" s="20"/>
      <c r="J1194" s="20"/>
      <c r="K1194" s="20"/>
      <c r="L1194" s="16"/>
      <c r="N1194" s="1"/>
      <c r="O1194" s="18"/>
      <c r="P1194" s="16"/>
      <c r="Q1194" s="16"/>
      <c r="R1194" s="16"/>
      <c r="S1194" s="16"/>
    </row>
    <row r="1195" spans="1:19" ht="13.2" hidden="1" x14ac:dyDescent="0.25">
      <c r="A1195" s="9"/>
      <c r="C1195" s="16"/>
      <c r="D1195" s="16"/>
      <c r="E1195" s="16"/>
      <c r="F1195" s="18"/>
      <c r="G1195" s="16"/>
      <c r="H1195" s="19"/>
      <c r="I1195" s="20"/>
      <c r="J1195" s="20"/>
      <c r="K1195" s="20"/>
      <c r="L1195" s="16"/>
      <c r="N1195" s="1"/>
      <c r="O1195" s="18"/>
      <c r="P1195" s="16"/>
      <c r="Q1195" s="16"/>
      <c r="R1195" s="16"/>
      <c r="S1195" s="16"/>
    </row>
    <row r="1196" spans="1:19" ht="13.2" hidden="1" x14ac:dyDescent="0.25">
      <c r="A1196" s="9"/>
      <c r="C1196" s="16"/>
      <c r="D1196" s="16"/>
      <c r="E1196" s="16"/>
      <c r="F1196" s="18"/>
      <c r="G1196" s="16"/>
      <c r="H1196" s="19"/>
      <c r="I1196" s="20"/>
      <c r="J1196" s="20"/>
      <c r="K1196" s="20"/>
      <c r="L1196" s="16"/>
      <c r="N1196" s="1"/>
      <c r="O1196" s="18"/>
      <c r="P1196" s="16"/>
      <c r="Q1196" s="16"/>
      <c r="R1196" s="16"/>
      <c r="S1196" s="16"/>
    </row>
    <row r="1197" spans="1:19" ht="13.2" hidden="1" x14ac:dyDescent="0.25">
      <c r="A1197" s="9"/>
      <c r="C1197" s="16"/>
      <c r="D1197" s="16"/>
      <c r="E1197" s="16"/>
      <c r="F1197" s="18"/>
      <c r="G1197" s="16"/>
      <c r="H1197" s="19"/>
      <c r="I1197" s="20"/>
      <c r="J1197" s="20"/>
      <c r="K1197" s="20"/>
      <c r="L1197" s="16"/>
      <c r="N1197" s="1"/>
      <c r="O1197" s="18"/>
      <c r="P1197" s="16"/>
      <c r="Q1197" s="16"/>
      <c r="R1197" s="16"/>
      <c r="S1197" s="16"/>
    </row>
    <row r="1198" spans="1:19" ht="13.2" hidden="1" x14ac:dyDescent="0.25">
      <c r="A1198" s="9"/>
      <c r="C1198" s="16"/>
      <c r="D1198" s="16"/>
      <c r="E1198" s="16"/>
      <c r="F1198" s="18"/>
      <c r="G1198" s="16"/>
      <c r="H1198" s="19"/>
      <c r="I1198" s="20"/>
      <c r="J1198" s="20"/>
      <c r="K1198" s="20"/>
      <c r="L1198" s="16"/>
      <c r="N1198" s="1"/>
      <c r="O1198" s="18"/>
      <c r="P1198" s="16"/>
      <c r="Q1198" s="16"/>
      <c r="R1198" s="16"/>
      <c r="S1198" s="16"/>
    </row>
    <row r="1199" spans="1:19" ht="13.2" hidden="1" x14ac:dyDescent="0.25">
      <c r="A1199" s="9"/>
      <c r="C1199" s="16"/>
      <c r="D1199" s="16"/>
      <c r="E1199" s="16"/>
      <c r="F1199" s="18"/>
      <c r="G1199" s="16"/>
      <c r="H1199" s="19"/>
      <c r="I1199" s="20"/>
      <c r="J1199" s="20"/>
      <c r="K1199" s="20"/>
      <c r="L1199" s="16"/>
      <c r="N1199" s="1"/>
      <c r="O1199" s="18"/>
      <c r="P1199" s="16"/>
      <c r="Q1199" s="16"/>
      <c r="R1199" s="16"/>
      <c r="S1199" s="16"/>
    </row>
    <row r="1200" spans="1:19" ht="13.2" hidden="1" x14ac:dyDescent="0.25">
      <c r="A1200" s="9"/>
      <c r="C1200" s="16"/>
      <c r="D1200" s="16"/>
      <c r="E1200" s="16"/>
      <c r="F1200" s="18"/>
      <c r="G1200" s="16"/>
      <c r="H1200" s="19"/>
      <c r="I1200" s="20"/>
      <c r="J1200" s="20"/>
      <c r="K1200" s="20"/>
      <c r="L1200" s="16"/>
      <c r="N1200" s="1"/>
      <c r="O1200" s="18"/>
      <c r="P1200" s="16"/>
      <c r="Q1200" s="16"/>
      <c r="R1200" s="16"/>
      <c r="S1200" s="16"/>
    </row>
    <row r="1201" spans="1:19" ht="13.2" hidden="1" x14ac:dyDescent="0.25">
      <c r="A1201" s="9"/>
      <c r="C1201" s="16"/>
      <c r="D1201" s="16"/>
      <c r="E1201" s="16"/>
      <c r="F1201" s="18"/>
      <c r="G1201" s="16"/>
      <c r="H1201" s="19"/>
      <c r="I1201" s="20"/>
      <c r="J1201" s="20"/>
      <c r="K1201" s="20"/>
      <c r="L1201" s="16"/>
      <c r="N1201" s="1"/>
      <c r="O1201" s="18"/>
      <c r="P1201" s="16"/>
      <c r="Q1201" s="16"/>
      <c r="R1201" s="16"/>
      <c r="S1201" s="16"/>
    </row>
    <row r="1202" spans="1:19" ht="13.2" hidden="1" x14ac:dyDescent="0.25">
      <c r="A1202" s="9"/>
      <c r="C1202" s="16"/>
      <c r="D1202" s="16"/>
      <c r="E1202" s="16"/>
      <c r="F1202" s="18"/>
      <c r="G1202" s="16"/>
      <c r="H1202" s="19"/>
      <c r="I1202" s="20"/>
      <c r="J1202" s="20"/>
      <c r="K1202" s="20"/>
      <c r="L1202" s="16"/>
      <c r="N1202" s="1"/>
      <c r="O1202" s="18"/>
      <c r="P1202" s="16"/>
      <c r="Q1202" s="16"/>
      <c r="R1202" s="16"/>
      <c r="S1202" s="16"/>
    </row>
    <row r="1203" spans="1:19" ht="13.2" hidden="1" x14ac:dyDescent="0.25">
      <c r="A1203" s="9"/>
      <c r="C1203" s="16"/>
      <c r="D1203" s="16"/>
      <c r="E1203" s="16"/>
      <c r="F1203" s="18"/>
      <c r="G1203" s="16"/>
      <c r="H1203" s="19"/>
      <c r="I1203" s="20"/>
      <c r="J1203" s="20"/>
      <c r="K1203" s="20"/>
      <c r="L1203" s="16"/>
      <c r="N1203" s="1"/>
      <c r="O1203" s="18"/>
      <c r="P1203" s="16"/>
      <c r="Q1203" s="16"/>
      <c r="R1203" s="16"/>
      <c r="S1203" s="16"/>
    </row>
    <row r="1204" spans="1:19" ht="13.2" hidden="1" x14ac:dyDescent="0.25">
      <c r="A1204" s="9"/>
      <c r="C1204" s="16"/>
      <c r="D1204" s="16"/>
      <c r="E1204" s="16"/>
      <c r="F1204" s="18"/>
      <c r="G1204" s="16"/>
      <c r="H1204" s="19"/>
      <c r="I1204" s="20"/>
      <c r="J1204" s="20"/>
      <c r="K1204" s="20"/>
      <c r="L1204" s="16"/>
      <c r="N1204" s="1"/>
      <c r="O1204" s="18"/>
      <c r="P1204" s="16"/>
      <c r="Q1204" s="16"/>
      <c r="R1204" s="16"/>
      <c r="S1204" s="16"/>
    </row>
    <row r="1205" spans="1:19" ht="13.2" hidden="1" x14ac:dyDescent="0.25">
      <c r="A1205" s="9"/>
      <c r="C1205" s="16"/>
      <c r="D1205" s="16"/>
      <c r="E1205" s="16"/>
      <c r="F1205" s="18"/>
      <c r="G1205" s="16"/>
      <c r="H1205" s="19"/>
      <c r="I1205" s="20"/>
      <c r="J1205" s="20"/>
      <c r="K1205" s="20"/>
      <c r="L1205" s="16"/>
      <c r="N1205" s="1"/>
      <c r="O1205" s="18"/>
      <c r="P1205" s="16"/>
      <c r="Q1205" s="16"/>
      <c r="R1205" s="16"/>
      <c r="S1205" s="16"/>
    </row>
    <row r="1206" spans="1:19" ht="13.2" hidden="1" x14ac:dyDescent="0.25">
      <c r="A1206" s="9"/>
      <c r="C1206" s="16"/>
      <c r="D1206" s="16"/>
      <c r="E1206" s="16"/>
      <c r="F1206" s="18"/>
      <c r="G1206" s="16"/>
      <c r="H1206" s="19"/>
      <c r="I1206" s="20"/>
      <c r="J1206" s="20"/>
      <c r="K1206" s="20"/>
      <c r="L1206" s="16"/>
      <c r="N1206" s="1"/>
      <c r="O1206" s="18"/>
      <c r="P1206" s="16"/>
      <c r="Q1206" s="16"/>
      <c r="R1206" s="16"/>
      <c r="S1206" s="16"/>
    </row>
    <row r="1207" spans="1:19" ht="13.2" hidden="1" x14ac:dyDescent="0.25">
      <c r="A1207" s="9"/>
      <c r="C1207" s="16"/>
      <c r="D1207" s="16"/>
      <c r="E1207" s="16"/>
      <c r="F1207" s="18"/>
      <c r="G1207" s="16"/>
      <c r="H1207" s="19"/>
      <c r="I1207" s="20"/>
      <c r="J1207" s="20"/>
      <c r="K1207" s="20"/>
      <c r="L1207" s="16"/>
      <c r="N1207" s="1"/>
      <c r="O1207" s="18"/>
      <c r="P1207" s="16"/>
      <c r="Q1207" s="16"/>
      <c r="R1207" s="16"/>
      <c r="S1207" s="16"/>
    </row>
    <row r="1208" spans="1:19" ht="13.2" hidden="1" x14ac:dyDescent="0.25">
      <c r="A1208" s="9"/>
      <c r="C1208" s="16"/>
      <c r="D1208" s="16"/>
      <c r="E1208" s="16"/>
      <c r="F1208" s="18"/>
      <c r="G1208" s="16"/>
      <c r="H1208" s="19"/>
      <c r="I1208" s="20"/>
      <c r="J1208" s="20"/>
      <c r="K1208" s="20"/>
      <c r="L1208" s="16"/>
      <c r="N1208" s="1"/>
      <c r="O1208" s="18"/>
      <c r="P1208" s="16"/>
      <c r="Q1208" s="16"/>
      <c r="R1208" s="16"/>
      <c r="S1208" s="16"/>
    </row>
    <row r="1209" spans="1:19" ht="13.2" hidden="1" x14ac:dyDescent="0.25">
      <c r="A1209" s="9"/>
      <c r="C1209" s="16"/>
      <c r="D1209" s="16"/>
      <c r="E1209" s="16"/>
      <c r="F1209" s="18"/>
      <c r="G1209" s="16"/>
      <c r="H1209" s="19"/>
      <c r="I1209" s="20"/>
      <c r="J1209" s="20"/>
      <c r="K1209" s="20"/>
      <c r="L1209" s="16"/>
      <c r="N1209" s="1"/>
      <c r="O1209" s="18"/>
      <c r="P1209" s="16"/>
      <c r="Q1209" s="16"/>
      <c r="R1209" s="16"/>
      <c r="S1209" s="16"/>
    </row>
    <row r="1210" spans="1:19" ht="13.2" hidden="1" x14ac:dyDescent="0.25">
      <c r="A1210" s="9"/>
      <c r="C1210" s="16"/>
      <c r="D1210" s="16"/>
      <c r="E1210" s="16"/>
      <c r="F1210" s="18"/>
      <c r="G1210" s="16"/>
      <c r="H1210" s="19"/>
      <c r="I1210" s="20"/>
      <c r="J1210" s="20"/>
      <c r="K1210" s="20"/>
      <c r="L1210" s="16"/>
      <c r="N1210" s="1"/>
      <c r="O1210" s="18"/>
      <c r="P1210" s="16"/>
      <c r="Q1210" s="16"/>
      <c r="R1210" s="16"/>
      <c r="S1210" s="16"/>
    </row>
    <row r="1211" spans="1:19" ht="13.2" hidden="1" x14ac:dyDescent="0.25">
      <c r="A1211" s="9"/>
      <c r="C1211" s="16"/>
      <c r="D1211" s="16"/>
      <c r="E1211" s="16"/>
      <c r="F1211" s="18"/>
      <c r="G1211" s="16"/>
      <c r="H1211" s="19"/>
      <c r="I1211" s="20"/>
      <c r="J1211" s="20"/>
      <c r="K1211" s="20"/>
      <c r="L1211" s="16"/>
      <c r="N1211" s="1"/>
      <c r="O1211" s="18"/>
      <c r="P1211" s="16"/>
      <c r="Q1211" s="16"/>
      <c r="R1211" s="16"/>
      <c r="S1211" s="16"/>
    </row>
    <row r="1212" spans="1:19" ht="13.2" hidden="1" x14ac:dyDescent="0.25">
      <c r="A1212" s="9"/>
      <c r="C1212" s="16"/>
      <c r="D1212" s="16"/>
      <c r="E1212" s="16"/>
      <c r="F1212" s="18"/>
      <c r="G1212" s="16"/>
      <c r="H1212" s="19"/>
      <c r="I1212" s="20"/>
      <c r="J1212" s="20"/>
      <c r="K1212" s="20"/>
      <c r="L1212" s="16"/>
      <c r="N1212" s="1"/>
      <c r="O1212" s="18"/>
      <c r="P1212" s="16"/>
      <c r="Q1212" s="16"/>
      <c r="R1212" s="16"/>
      <c r="S1212" s="16"/>
    </row>
    <row r="1213" spans="1:19" ht="13.2" hidden="1" x14ac:dyDescent="0.25">
      <c r="A1213" s="9"/>
      <c r="C1213" s="16"/>
      <c r="D1213" s="16"/>
      <c r="E1213" s="16"/>
      <c r="F1213" s="18"/>
      <c r="G1213" s="16"/>
      <c r="H1213" s="19"/>
      <c r="I1213" s="20"/>
      <c r="J1213" s="20"/>
      <c r="K1213" s="20"/>
      <c r="L1213" s="16"/>
      <c r="N1213" s="1"/>
      <c r="O1213" s="18"/>
      <c r="P1213" s="16"/>
      <c r="Q1213" s="16"/>
      <c r="R1213" s="16"/>
      <c r="S1213" s="16"/>
    </row>
    <row r="1214" spans="1:19" ht="13.2" hidden="1" x14ac:dyDescent="0.25">
      <c r="A1214" s="9"/>
      <c r="C1214" s="16"/>
      <c r="D1214" s="16"/>
      <c r="E1214" s="16"/>
      <c r="F1214" s="18"/>
      <c r="G1214" s="16"/>
      <c r="H1214" s="19"/>
      <c r="I1214" s="20"/>
      <c r="J1214" s="20"/>
      <c r="K1214" s="20"/>
      <c r="L1214" s="16"/>
      <c r="N1214" s="1"/>
      <c r="O1214" s="18"/>
      <c r="P1214" s="16"/>
      <c r="Q1214" s="16"/>
      <c r="R1214" s="16"/>
      <c r="S1214" s="16"/>
    </row>
    <row r="1215" spans="1:19" ht="13.2" hidden="1" x14ac:dyDescent="0.25">
      <c r="A1215" s="9"/>
      <c r="C1215" s="16"/>
      <c r="D1215" s="16"/>
      <c r="E1215" s="16"/>
      <c r="F1215" s="18"/>
      <c r="G1215" s="16"/>
      <c r="H1215" s="19"/>
      <c r="I1215" s="20"/>
      <c r="J1215" s="20"/>
      <c r="K1215" s="20"/>
      <c r="L1215" s="16"/>
      <c r="N1215" s="1"/>
      <c r="O1215" s="18"/>
      <c r="P1215" s="16"/>
      <c r="Q1215" s="16"/>
      <c r="R1215" s="16"/>
      <c r="S1215" s="16"/>
    </row>
    <row r="1216" spans="1:19" ht="13.2" hidden="1" x14ac:dyDescent="0.25">
      <c r="A1216" s="9"/>
      <c r="C1216" s="16"/>
      <c r="D1216" s="16"/>
      <c r="E1216" s="16"/>
      <c r="F1216" s="18"/>
      <c r="G1216" s="16"/>
      <c r="H1216" s="19"/>
      <c r="I1216" s="20"/>
      <c r="J1216" s="20"/>
      <c r="K1216" s="20"/>
      <c r="L1216" s="16"/>
      <c r="N1216" s="1"/>
      <c r="O1216" s="18"/>
      <c r="P1216" s="16"/>
      <c r="Q1216" s="16"/>
      <c r="R1216" s="16"/>
      <c r="S1216" s="16"/>
    </row>
    <row r="1217" spans="1:19" ht="13.2" hidden="1" x14ac:dyDescent="0.25">
      <c r="A1217" s="9"/>
      <c r="C1217" s="16"/>
      <c r="D1217" s="16"/>
      <c r="E1217" s="16"/>
      <c r="F1217" s="18"/>
      <c r="G1217" s="16"/>
      <c r="H1217" s="19"/>
      <c r="I1217" s="20"/>
      <c r="J1217" s="20"/>
      <c r="K1217" s="20"/>
      <c r="L1217" s="16"/>
      <c r="N1217" s="1"/>
      <c r="O1217" s="18"/>
      <c r="P1217" s="16"/>
      <c r="Q1217" s="16"/>
      <c r="R1217" s="16"/>
      <c r="S1217" s="16"/>
    </row>
    <row r="1218" spans="1:19" ht="13.2" hidden="1" x14ac:dyDescent="0.25">
      <c r="A1218" s="9"/>
      <c r="C1218" s="16"/>
      <c r="D1218" s="16"/>
      <c r="E1218" s="16"/>
      <c r="F1218" s="18"/>
      <c r="G1218" s="16"/>
      <c r="H1218" s="19"/>
      <c r="I1218" s="20"/>
      <c r="J1218" s="20"/>
      <c r="K1218" s="20"/>
      <c r="L1218" s="16"/>
      <c r="N1218" s="1"/>
      <c r="O1218" s="18"/>
      <c r="P1218" s="16"/>
      <c r="Q1218" s="16"/>
      <c r="R1218" s="16"/>
      <c r="S1218" s="16"/>
    </row>
    <row r="1219" spans="1:19" ht="13.2" hidden="1" x14ac:dyDescent="0.25">
      <c r="A1219" s="9"/>
      <c r="C1219" s="16"/>
      <c r="D1219" s="16"/>
      <c r="E1219" s="16"/>
      <c r="F1219" s="18"/>
      <c r="G1219" s="16"/>
      <c r="H1219" s="19"/>
      <c r="I1219" s="20"/>
      <c r="J1219" s="20"/>
      <c r="K1219" s="20"/>
      <c r="L1219" s="16"/>
      <c r="N1219" s="1"/>
      <c r="O1219" s="18"/>
      <c r="P1219" s="16"/>
      <c r="Q1219" s="16"/>
      <c r="R1219" s="16"/>
      <c r="S1219" s="16"/>
    </row>
    <row r="1220" spans="1:19" ht="13.2" hidden="1" x14ac:dyDescent="0.25">
      <c r="A1220" s="9"/>
      <c r="C1220" s="16"/>
      <c r="D1220" s="16"/>
      <c r="E1220" s="16"/>
      <c r="F1220" s="18"/>
      <c r="G1220" s="16"/>
      <c r="H1220" s="19"/>
      <c r="I1220" s="20"/>
      <c r="J1220" s="20"/>
      <c r="K1220" s="20"/>
      <c r="L1220" s="16"/>
      <c r="N1220" s="1"/>
      <c r="O1220" s="18"/>
      <c r="P1220" s="16"/>
      <c r="Q1220" s="16"/>
      <c r="R1220" s="16"/>
      <c r="S1220" s="16"/>
    </row>
    <row r="1221" spans="1:19" ht="13.2" hidden="1" x14ac:dyDescent="0.25">
      <c r="A1221" s="9"/>
      <c r="C1221" s="16"/>
      <c r="D1221" s="16"/>
      <c r="E1221" s="16"/>
      <c r="F1221" s="18"/>
      <c r="G1221" s="16"/>
      <c r="H1221" s="19"/>
      <c r="I1221" s="20"/>
      <c r="J1221" s="20"/>
      <c r="K1221" s="20"/>
      <c r="L1221" s="16"/>
      <c r="N1221" s="1"/>
      <c r="O1221" s="18"/>
      <c r="P1221" s="16"/>
      <c r="Q1221" s="16"/>
      <c r="R1221" s="16"/>
      <c r="S1221" s="16"/>
    </row>
    <row r="1222" spans="1:19" ht="13.2" hidden="1" x14ac:dyDescent="0.25">
      <c r="A1222" s="9"/>
      <c r="C1222" s="16"/>
      <c r="D1222" s="16"/>
      <c r="E1222" s="16"/>
      <c r="F1222" s="18"/>
      <c r="G1222" s="16"/>
      <c r="H1222" s="19"/>
      <c r="I1222" s="20"/>
      <c r="J1222" s="20"/>
      <c r="K1222" s="20"/>
      <c r="L1222" s="16"/>
      <c r="N1222" s="1"/>
      <c r="O1222" s="18"/>
      <c r="P1222" s="16"/>
      <c r="Q1222" s="16"/>
      <c r="R1222" s="16"/>
      <c r="S1222" s="16"/>
    </row>
    <row r="1223" spans="1:19" ht="13.2" hidden="1" x14ac:dyDescent="0.25">
      <c r="A1223" s="9"/>
      <c r="C1223" s="16"/>
      <c r="D1223" s="16"/>
      <c r="E1223" s="16"/>
      <c r="F1223" s="18"/>
      <c r="G1223" s="16"/>
      <c r="H1223" s="19"/>
      <c r="I1223" s="20"/>
      <c r="J1223" s="20"/>
      <c r="K1223" s="20"/>
      <c r="L1223" s="16"/>
      <c r="N1223" s="1"/>
      <c r="O1223" s="18"/>
      <c r="P1223" s="16"/>
      <c r="Q1223" s="16"/>
      <c r="R1223" s="16"/>
      <c r="S1223" s="16"/>
    </row>
    <row r="1224" spans="1:19" ht="13.2" hidden="1" x14ac:dyDescent="0.25">
      <c r="A1224" s="9"/>
      <c r="C1224" s="16"/>
      <c r="D1224" s="16"/>
      <c r="E1224" s="16"/>
      <c r="F1224" s="18"/>
      <c r="G1224" s="16"/>
      <c r="H1224" s="19"/>
      <c r="I1224" s="20"/>
      <c r="J1224" s="20"/>
      <c r="K1224" s="20"/>
      <c r="L1224" s="16"/>
      <c r="N1224" s="1"/>
      <c r="O1224" s="18"/>
      <c r="P1224" s="16"/>
      <c r="Q1224" s="16"/>
      <c r="R1224" s="16"/>
      <c r="S1224" s="16"/>
    </row>
    <row r="1225" spans="1:19" ht="13.2" hidden="1" x14ac:dyDescent="0.25">
      <c r="A1225" s="9"/>
      <c r="C1225" s="16"/>
      <c r="D1225" s="16"/>
      <c r="E1225" s="16"/>
      <c r="F1225" s="18"/>
      <c r="G1225" s="16"/>
      <c r="H1225" s="19"/>
      <c r="I1225" s="20"/>
      <c r="J1225" s="20"/>
      <c r="K1225" s="20"/>
      <c r="L1225" s="16"/>
      <c r="N1225" s="1"/>
      <c r="O1225" s="18"/>
      <c r="P1225" s="16"/>
      <c r="Q1225" s="16"/>
      <c r="R1225" s="16"/>
      <c r="S1225" s="16"/>
    </row>
    <row r="1226" spans="1:19" ht="13.2" hidden="1" x14ac:dyDescent="0.25">
      <c r="A1226" s="9"/>
      <c r="C1226" s="16"/>
      <c r="D1226" s="16"/>
      <c r="E1226" s="16"/>
      <c r="F1226" s="18"/>
      <c r="G1226" s="16"/>
      <c r="H1226" s="19"/>
      <c r="I1226" s="20"/>
      <c r="J1226" s="20"/>
      <c r="K1226" s="20"/>
      <c r="L1226" s="16"/>
      <c r="N1226" s="1"/>
      <c r="O1226" s="18"/>
      <c r="P1226" s="16"/>
      <c r="Q1226" s="16"/>
      <c r="R1226" s="16"/>
      <c r="S1226" s="16"/>
    </row>
    <row r="1227" spans="1:19" ht="13.2" hidden="1" x14ac:dyDescent="0.25">
      <c r="A1227" s="9"/>
      <c r="C1227" s="16"/>
      <c r="D1227" s="16"/>
      <c r="E1227" s="16"/>
      <c r="F1227" s="18"/>
      <c r="G1227" s="16"/>
      <c r="H1227" s="19"/>
      <c r="I1227" s="20"/>
      <c r="J1227" s="20"/>
      <c r="K1227" s="20"/>
      <c r="L1227" s="16"/>
      <c r="N1227" s="1"/>
      <c r="O1227" s="18"/>
      <c r="P1227" s="16"/>
      <c r="Q1227" s="16"/>
      <c r="R1227" s="16"/>
      <c r="S1227" s="16"/>
    </row>
    <row r="1228" spans="1:19" ht="13.2" hidden="1" x14ac:dyDescent="0.25">
      <c r="A1228" s="9"/>
      <c r="C1228" s="16"/>
      <c r="D1228" s="16"/>
      <c r="E1228" s="16"/>
      <c r="F1228" s="18"/>
      <c r="G1228" s="16"/>
      <c r="H1228" s="19"/>
      <c r="I1228" s="20"/>
      <c r="J1228" s="20"/>
      <c r="K1228" s="20"/>
      <c r="L1228" s="16"/>
      <c r="N1228" s="1"/>
      <c r="O1228" s="18"/>
      <c r="P1228" s="16"/>
      <c r="Q1228" s="16"/>
      <c r="R1228" s="16"/>
      <c r="S1228" s="16"/>
    </row>
    <row r="1229" spans="1:19" ht="13.2" hidden="1" x14ac:dyDescent="0.25">
      <c r="A1229" s="9"/>
      <c r="C1229" s="16"/>
      <c r="D1229" s="16"/>
      <c r="E1229" s="16"/>
      <c r="F1229" s="18"/>
      <c r="G1229" s="16"/>
      <c r="H1229" s="19"/>
      <c r="I1229" s="20"/>
      <c r="J1229" s="20"/>
      <c r="K1229" s="20"/>
      <c r="L1229" s="16"/>
      <c r="N1229" s="1"/>
      <c r="O1229" s="18"/>
      <c r="P1229" s="16"/>
      <c r="Q1229" s="16"/>
      <c r="R1229" s="16"/>
      <c r="S1229" s="16"/>
    </row>
    <row r="1230" spans="1:19" ht="13.2" hidden="1" x14ac:dyDescent="0.25">
      <c r="A1230" s="9"/>
      <c r="C1230" s="16"/>
      <c r="D1230" s="16"/>
      <c r="E1230" s="16"/>
      <c r="F1230" s="18"/>
      <c r="G1230" s="16"/>
      <c r="H1230" s="19"/>
      <c r="I1230" s="20"/>
      <c r="J1230" s="20"/>
      <c r="K1230" s="20"/>
      <c r="L1230" s="16"/>
      <c r="N1230" s="1"/>
      <c r="O1230" s="18"/>
      <c r="P1230" s="16"/>
      <c r="Q1230" s="16"/>
      <c r="R1230" s="16"/>
      <c r="S1230" s="16"/>
    </row>
    <row r="1231" spans="1:19" ht="13.2" hidden="1" x14ac:dyDescent="0.25">
      <c r="A1231" s="9"/>
      <c r="C1231" s="16"/>
      <c r="D1231" s="16"/>
      <c r="E1231" s="16"/>
      <c r="F1231" s="18"/>
      <c r="G1231" s="16"/>
      <c r="H1231" s="19"/>
      <c r="I1231" s="20"/>
      <c r="J1231" s="20"/>
      <c r="K1231" s="20"/>
      <c r="L1231" s="16"/>
      <c r="N1231" s="1"/>
      <c r="O1231" s="18"/>
      <c r="P1231" s="16"/>
      <c r="Q1231" s="16"/>
      <c r="R1231" s="16"/>
      <c r="S1231" s="16"/>
    </row>
    <row r="1232" spans="1:19" ht="13.2" hidden="1" x14ac:dyDescent="0.25">
      <c r="A1232" s="9"/>
      <c r="C1232" s="16"/>
      <c r="D1232" s="16"/>
      <c r="E1232" s="16"/>
      <c r="F1232" s="18"/>
      <c r="G1232" s="16"/>
      <c r="H1232" s="19"/>
      <c r="I1232" s="20"/>
      <c r="J1232" s="20"/>
      <c r="K1232" s="20"/>
      <c r="L1232" s="16"/>
      <c r="N1232" s="1"/>
      <c r="O1232" s="18"/>
      <c r="P1232" s="16"/>
      <c r="Q1232" s="16"/>
      <c r="R1232" s="16"/>
      <c r="S1232" s="16"/>
    </row>
    <row r="1233" spans="1:19" ht="13.2" hidden="1" x14ac:dyDescent="0.25">
      <c r="A1233" s="9"/>
      <c r="C1233" s="16"/>
      <c r="D1233" s="16"/>
      <c r="E1233" s="16"/>
      <c r="F1233" s="18"/>
      <c r="G1233" s="16"/>
      <c r="H1233" s="19"/>
      <c r="I1233" s="20"/>
      <c r="J1233" s="20"/>
      <c r="K1233" s="20"/>
      <c r="L1233" s="16"/>
      <c r="N1233" s="1"/>
      <c r="O1233" s="18"/>
      <c r="P1233" s="16"/>
      <c r="Q1233" s="16"/>
      <c r="R1233" s="16"/>
      <c r="S1233" s="16"/>
    </row>
    <row r="1234" spans="1:19" ht="13.2" hidden="1" x14ac:dyDescent="0.25">
      <c r="A1234" s="9"/>
      <c r="C1234" s="16"/>
      <c r="D1234" s="16"/>
      <c r="E1234" s="16"/>
      <c r="F1234" s="18"/>
      <c r="G1234" s="16"/>
      <c r="H1234" s="19"/>
      <c r="I1234" s="20"/>
      <c r="J1234" s="20"/>
      <c r="K1234" s="20"/>
      <c r="L1234" s="16"/>
      <c r="N1234" s="1"/>
      <c r="O1234" s="18"/>
      <c r="P1234" s="16"/>
      <c r="Q1234" s="16"/>
      <c r="R1234" s="16"/>
      <c r="S1234" s="16"/>
    </row>
    <row r="1235" spans="1:19" ht="13.2" hidden="1" x14ac:dyDescent="0.25">
      <c r="A1235" s="9"/>
      <c r="C1235" s="16"/>
      <c r="D1235" s="16"/>
      <c r="E1235" s="16"/>
      <c r="F1235" s="18"/>
      <c r="G1235" s="16"/>
      <c r="H1235" s="19"/>
      <c r="I1235" s="20"/>
      <c r="J1235" s="20"/>
      <c r="K1235" s="20"/>
      <c r="L1235" s="16"/>
      <c r="N1235" s="1"/>
      <c r="O1235" s="18"/>
      <c r="P1235" s="16"/>
      <c r="Q1235" s="16"/>
      <c r="R1235" s="16"/>
      <c r="S1235" s="16"/>
    </row>
    <row r="1236" spans="1:19" ht="13.2" hidden="1" x14ac:dyDescent="0.25">
      <c r="A1236" s="9"/>
      <c r="C1236" s="16"/>
      <c r="D1236" s="16"/>
      <c r="E1236" s="16"/>
      <c r="F1236" s="18"/>
      <c r="G1236" s="16"/>
      <c r="H1236" s="19"/>
      <c r="I1236" s="20"/>
      <c r="J1236" s="20"/>
      <c r="K1236" s="20"/>
      <c r="L1236" s="16"/>
      <c r="N1236" s="1"/>
      <c r="O1236" s="18"/>
      <c r="P1236" s="16"/>
      <c r="Q1236" s="16"/>
      <c r="R1236" s="16"/>
      <c r="S1236" s="16"/>
    </row>
    <row r="1237" spans="1:19" ht="13.2" hidden="1" x14ac:dyDescent="0.25">
      <c r="A1237" s="9"/>
      <c r="C1237" s="16"/>
      <c r="D1237" s="16"/>
      <c r="E1237" s="16"/>
      <c r="F1237" s="18"/>
      <c r="G1237" s="16"/>
      <c r="H1237" s="19"/>
      <c r="I1237" s="20"/>
      <c r="J1237" s="20"/>
      <c r="K1237" s="20"/>
      <c r="L1237" s="16"/>
      <c r="N1237" s="1"/>
      <c r="O1237" s="18"/>
      <c r="P1237" s="16"/>
      <c r="Q1237" s="16"/>
      <c r="R1237" s="16"/>
      <c r="S1237" s="16"/>
    </row>
    <row r="1238" spans="1:19" ht="13.2" hidden="1" x14ac:dyDescent="0.25">
      <c r="A1238" s="9"/>
      <c r="C1238" s="16"/>
      <c r="D1238" s="16"/>
      <c r="E1238" s="16"/>
      <c r="F1238" s="18"/>
      <c r="G1238" s="16"/>
      <c r="H1238" s="19"/>
      <c r="I1238" s="20"/>
      <c r="J1238" s="20"/>
      <c r="K1238" s="20"/>
      <c r="L1238" s="16"/>
      <c r="N1238" s="1"/>
      <c r="O1238" s="18"/>
      <c r="P1238" s="16"/>
      <c r="Q1238" s="16"/>
      <c r="R1238" s="16"/>
      <c r="S1238" s="16"/>
    </row>
    <row r="1239" spans="1:19" ht="13.2" hidden="1" x14ac:dyDescent="0.25">
      <c r="A1239" s="9"/>
      <c r="C1239" s="16"/>
      <c r="D1239" s="16"/>
      <c r="E1239" s="16"/>
      <c r="F1239" s="18"/>
      <c r="G1239" s="16"/>
      <c r="H1239" s="19"/>
      <c r="I1239" s="20"/>
      <c r="J1239" s="20"/>
      <c r="K1239" s="20"/>
      <c r="L1239" s="16"/>
      <c r="N1239" s="1"/>
      <c r="O1239" s="18"/>
      <c r="P1239" s="16"/>
      <c r="Q1239" s="16"/>
      <c r="R1239" s="16"/>
      <c r="S1239" s="16"/>
    </row>
    <row r="1240" spans="1:19" ht="13.2" hidden="1" x14ac:dyDescent="0.25">
      <c r="A1240" s="9"/>
      <c r="C1240" s="16"/>
      <c r="D1240" s="16"/>
      <c r="E1240" s="16"/>
      <c r="F1240" s="18"/>
      <c r="G1240" s="16"/>
      <c r="H1240" s="19"/>
      <c r="I1240" s="20"/>
      <c r="J1240" s="20"/>
      <c r="K1240" s="20"/>
      <c r="L1240" s="16"/>
      <c r="N1240" s="1"/>
      <c r="O1240" s="18"/>
      <c r="P1240" s="16"/>
      <c r="Q1240" s="16"/>
      <c r="R1240" s="16"/>
      <c r="S1240" s="16"/>
    </row>
    <row r="1241" spans="1:19" ht="13.2" hidden="1" x14ac:dyDescent="0.25">
      <c r="A1241" s="9"/>
      <c r="C1241" s="16"/>
      <c r="D1241" s="16"/>
      <c r="E1241" s="16"/>
      <c r="F1241" s="18"/>
      <c r="G1241" s="16"/>
      <c r="H1241" s="19"/>
      <c r="I1241" s="20"/>
      <c r="J1241" s="20"/>
      <c r="K1241" s="20"/>
      <c r="L1241" s="16"/>
      <c r="N1241" s="1"/>
      <c r="O1241" s="18"/>
      <c r="P1241" s="16"/>
      <c r="Q1241" s="16"/>
      <c r="R1241" s="16"/>
      <c r="S1241" s="16"/>
    </row>
    <row r="1242" spans="1:19" ht="13.2" hidden="1" x14ac:dyDescent="0.25">
      <c r="A1242" s="9"/>
      <c r="C1242" s="16"/>
      <c r="D1242" s="16"/>
      <c r="E1242" s="16"/>
      <c r="F1242" s="18"/>
      <c r="G1242" s="16"/>
      <c r="H1242" s="19"/>
      <c r="I1242" s="20"/>
      <c r="J1242" s="20"/>
      <c r="K1242" s="20"/>
      <c r="L1242" s="16"/>
      <c r="N1242" s="1"/>
      <c r="O1242" s="18"/>
      <c r="P1242" s="16"/>
      <c r="Q1242" s="16"/>
      <c r="R1242" s="16"/>
      <c r="S1242" s="16"/>
    </row>
    <row r="1243" spans="1:19" ht="13.2" hidden="1" x14ac:dyDescent="0.25">
      <c r="A1243" s="9"/>
      <c r="C1243" s="16"/>
      <c r="D1243" s="16"/>
      <c r="E1243" s="16"/>
      <c r="F1243" s="18"/>
      <c r="G1243" s="16"/>
      <c r="H1243" s="19"/>
      <c r="I1243" s="20"/>
      <c r="J1243" s="20"/>
      <c r="K1243" s="20"/>
      <c r="L1243" s="16"/>
      <c r="N1243" s="1"/>
      <c r="O1243" s="18"/>
      <c r="P1243" s="16"/>
      <c r="Q1243" s="16"/>
      <c r="R1243" s="16"/>
      <c r="S1243" s="16"/>
    </row>
    <row r="1244" spans="1:19" ht="13.2" hidden="1" x14ac:dyDescent="0.25">
      <c r="A1244" s="9"/>
      <c r="C1244" s="16"/>
      <c r="D1244" s="16"/>
      <c r="E1244" s="16"/>
      <c r="F1244" s="18"/>
      <c r="G1244" s="16"/>
      <c r="H1244" s="19"/>
      <c r="I1244" s="20"/>
      <c r="J1244" s="20"/>
      <c r="K1244" s="20"/>
      <c r="L1244" s="16"/>
      <c r="N1244" s="1"/>
      <c r="O1244" s="18"/>
      <c r="P1244" s="16"/>
      <c r="Q1244" s="16"/>
      <c r="R1244" s="16"/>
      <c r="S1244" s="16"/>
    </row>
    <row r="1245" spans="1:19" ht="13.2" hidden="1" x14ac:dyDescent="0.25">
      <c r="A1245" s="9"/>
      <c r="C1245" s="16"/>
      <c r="D1245" s="16"/>
      <c r="E1245" s="16"/>
      <c r="F1245" s="18"/>
      <c r="G1245" s="16"/>
      <c r="H1245" s="19"/>
      <c r="I1245" s="20"/>
      <c r="J1245" s="20"/>
      <c r="K1245" s="20"/>
      <c r="L1245" s="16"/>
      <c r="N1245" s="1"/>
      <c r="O1245" s="18"/>
      <c r="P1245" s="16"/>
      <c r="Q1245" s="16"/>
      <c r="R1245" s="16"/>
      <c r="S1245" s="16"/>
    </row>
    <row r="1246" spans="1:19" ht="13.2" hidden="1" x14ac:dyDescent="0.25">
      <c r="A1246" s="9"/>
      <c r="C1246" s="16"/>
      <c r="D1246" s="16"/>
      <c r="E1246" s="16"/>
      <c r="F1246" s="18"/>
      <c r="G1246" s="16"/>
      <c r="H1246" s="19"/>
      <c r="I1246" s="20"/>
      <c r="J1246" s="20"/>
      <c r="K1246" s="20"/>
      <c r="L1246" s="16"/>
      <c r="N1246" s="1"/>
      <c r="O1246" s="18"/>
      <c r="P1246" s="16"/>
      <c r="Q1246" s="16"/>
      <c r="R1246" s="16"/>
      <c r="S1246" s="16"/>
    </row>
    <row r="1247" spans="1:19" ht="13.2" hidden="1" x14ac:dyDescent="0.25">
      <c r="A1247" s="9"/>
      <c r="C1247" s="16"/>
      <c r="D1247" s="16"/>
      <c r="E1247" s="16"/>
      <c r="F1247" s="18"/>
      <c r="G1247" s="16"/>
      <c r="H1247" s="19"/>
      <c r="I1247" s="20"/>
      <c r="J1247" s="20"/>
      <c r="K1247" s="20"/>
      <c r="L1247" s="16"/>
      <c r="N1247" s="1"/>
      <c r="O1247" s="18"/>
      <c r="P1247" s="16"/>
      <c r="Q1247" s="16"/>
      <c r="R1247" s="16"/>
      <c r="S1247" s="16"/>
    </row>
    <row r="1248" spans="1:19" ht="13.2" hidden="1" x14ac:dyDescent="0.25">
      <c r="A1248" s="9"/>
      <c r="C1248" s="16"/>
      <c r="D1248" s="16"/>
      <c r="E1248" s="16"/>
      <c r="F1248" s="18"/>
      <c r="G1248" s="16"/>
      <c r="H1248" s="19"/>
      <c r="I1248" s="20"/>
      <c r="J1248" s="20"/>
      <c r="K1248" s="20"/>
      <c r="L1248" s="16"/>
      <c r="N1248" s="1"/>
      <c r="O1248" s="18"/>
      <c r="P1248" s="16"/>
      <c r="Q1248" s="16"/>
      <c r="R1248" s="16"/>
      <c r="S1248" s="16"/>
    </row>
    <row r="1249" spans="1:19" ht="13.2" hidden="1" x14ac:dyDescent="0.25">
      <c r="A1249" s="9"/>
      <c r="C1249" s="16"/>
      <c r="D1249" s="16"/>
      <c r="E1249" s="16"/>
      <c r="F1249" s="18"/>
      <c r="G1249" s="16"/>
      <c r="H1249" s="19"/>
      <c r="I1249" s="20"/>
      <c r="J1249" s="20"/>
      <c r="K1249" s="20"/>
      <c r="L1249" s="16"/>
      <c r="N1249" s="1"/>
      <c r="O1249" s="18"/>
      <c r="P1249" s="16"/>
      <c r="Q1249" s="16"/>
      <c r="R1249" s="16"/>
      <c r="S1249" s="16"/>
    </row>
    <row r="1250" spans="1:19" ht="13.2" hidden="1" x14ac:dyDescent="0.25">
      <c r="A1250" s="9"/>
      <c r="C1250" s="16"/>
      <c r="D1250" s="16"/>
      <c r="E1250" s="16"/>
      <c r="F1250" s="18"/>
      <c r="G1250" s="16"/>
      <c r="H1250" s="19"/>
      <c r="I1250" s="20"/>
      <c r="J1250" s="20"/>
      <c r="K1250" s="20"/>
      <c r="L1250" s="16"/>
      <c r="N1250" s="1"/>
      <c r="O1250" s="18"/>
      <c r="P1250" s="16"/>
      <c r="Q1250" s="16"/>
      <c r="R1250" s="16"/>
      <c r="S1250" s="16"/>
    </row>
    <row r="1251" spans="1:19" ht="13.2" hidden="1" x14ac:dyDescent="0.25">
      <c r="A1251" s="9"/>
      <c r="C1251" s="16"/>
      <c r="D1251" s="16"/>
      <c r="E1251" s="16"/>
      <c r="F1251" s="18"/>
      <c r="G1251" s="16"/>
      <c r="H1251" s="19"/>
      <c r="I1251" s="20"/>
      <c r="J1251" s="20"/>
      <c r="K1251" s="20"/>
      <c r="L1251" s="16"/>
      <c r="N1251" s="1"/>
      <c r="O1251" s="18"/>
      <c r="P1251" s="16"/>
      <c r="Q1251" s="16"/>
      <c r="R1251" s="16"/>
      <c r="S1251" s="16"/>
    </row>
    <row r="1252" spans="1:19" ht="13.2" hidden="1" x14ac:dyDescent="0.25">
      <c r="A1252" s="9"/>
      <c r="C1252" s="16"/>
      <c r="D1252" s="16"/>
      <c r="E1252" s="16"/>
      <c r="F1252" s="18"/>
      <c r="G1252" s="16"/>
      <c r="H1252" s="19"/>
      <c r="I1252" s="20"/>
      <c r="J1252" s="20"/>
      <c r="K1252" s="20"/>
      <c r="L1252" s="16"/>
      <c r="N1252" s="1"/>
      <c r="O1252" s="18"/>
      <c r="P1252" s="16"/>
      <c r="Q1252" s="16"/>
      <c r="R1252" s="16"/>
      <c r="S1252" s="16"/>
    </row>
    <row r="1253" spans="1:19" ht="13.2" hidden="1" x14ac:dyDescent="0.25">
      <c r="A1253" s="9"/>
      <c r="C1253" s="16"/>
      <c r="D1253" s="16"/>
      <c r="E1253" s="16"/>
      <c r="F1253" s="18"/>
      <c r="G1253" s="16"/>
      <c r="H1253" s="19"/>
      <c r="I1253" s="20"/>
      <c r="J1253" s="20"/>
      <c r="K1253" s="20"/>
      <c r="L1253" s="16"/>
      <c r="N1253" s="1"/>
      <c r="O1253" s="18"/>
      <c r="P1253" s="16"/>
      <c r="Q1253" s="16"/>
      <c r="R1253" s="16"/>
      <c r="S1253" s="16"/>
    </row>
    <row r="1254" spans="1:19" ht="13.2" hidden="1" x14ac:dyDescent="0.25">
      <c r="A1254" s="9"/>
      <c r="C1254" s="16"/>
      <c r="D1254" s="16"/>
      <c r="E1254" s="16"/>
      <c r="F1254" s="18"/>
      <c r="G1254" s="16"/>
      <c r="H1254" s="19"/>
      <c r="I1254" s="20"/>
      <c r="J1254" s="20"/>
      <c r="K1254" s="20"/>
      <c r="L1254" s="16"/>
      <c r="N1254" s="1"/>
      <c r="O1254" s="18"/>
      <c r="P1254" s="16"/>
      <c r="Q1254" s="16"/>
      <c r="R1254" s="16"/>
      <c r="S1254" s="16"/>
    </row>
    <row r="1255" spans="1:19" ht="13.2" hidden="1" x14ac:dyDescent="0.25">
      <c r="A1255" s="9"/>
      <c r="C1255" s="16"/>
      <c r="D1255" s="16"/>
      <c r="E1255" s="16"/>
      <c r="F1255" s="18"/>
      <c r="G1255" s="16"/>
      <c r="H1255" s="19"/>
      <c r="I1255" s="20"/>
      <c r="J1255" s="20"/>
      <c r="K1255" s="20"/>
      <c r="L1255" s="16"/>
      <c r="N1255" s="1"/>
      <c r="O1255" s="18"/>
      <c r="P1255" s="16"/>
      <c r="Q1255" s="16"/>
      <c r="R1255" s="16"/>
      <c r="S1255" s="16"/>
    </row>
    <row r="1256" spans="1:19" ht="13.2" hidden="1" x14ac:dyDescent="0.25">
      <c r="A1256" s="9"/>
      <c r="C1256" s="16"/>
      <c r="D1256" s="16"/>
      <c r="E1256" s="16"/>
      <c r="F1256" s="18"/>
      <c r="G1256" s="16"/>
      <c r="H1256" s="19"/>
      <c r="I1256" s="20"/>
      <c r="J1256" s="20"/>
      <c r="K1256" s="20"/>
      <c r="L1256" s="16"/>
      <c r="N1256" s="1"/>
      <c r="O1256" s="18"/>
      <c r="P1256" s="16"/>
      <c r="Q1256" s="16"/>
      <c r="R1256" s="16"/>
      <c r="S1256" s="16"/>
    </row>
    <row r="1257" spans="1:19" ht="13.2" hidden="1" x14ac:dyDescent="0.25">
      <c r="A1257" s="9"/>
      <c r="C1257" s="16"/>
      <c r="D1257" s="16"/>
      <c r="E1257" s="16"/>
      <c r="F1257" s="18"/>
      <c r="G1257" s="16"/>
      <c r="H1257" s="19"/>
      <c r="I1257" s="20"/>
      <c r="J1257" s="20"/>
      <c r="K1257" s="20"/>
      <c r="L1257" s="16"/>
      <c r="N1257" s="1"/>
      <c r="O1257" s="18"/>
      <c r="P1257" s="16"/>
      <c r="Q1257" s="16"/>
      <c r="R1257" s="16"/>
      <c r="S1257" s="16"/>
    </row>
    <row r="1258" spans="1:19" ht="13.2" hidden="1" x14ac:dyDescent="0.25">
      <c r="A1258" s="9"/>
      <c r="C1258" s="16"/>
      <c r="D1258" s="16"/>
      <c r="E1258" s="16"/>
      <c r="F1258" s="18"/>
      <c r="G1258" s="16"/>
      <c r="H1258" s="19"/>
      <c r="I1258" s="20"/>
      <c r="J1258" s="20"/>
      <c r="K1258" s="20"/>
      <c r="L1258" s="16"/>
      <c r="N1258" s="1"/>
      <c r="O1258" s="18"/>
      <c r="P1258" s="16"/>
      <c r="Q1258" s="16"/>
      <c r="R1258" s="16"/>
      <c r="S1258" s="16"/>
    </row>
    <row r="1259" spans="1:19" ht="13.2" hidden="1" x14ac:dyDescent="0.25">
      <c r="A1259" s="9"/>
      <c r="C1259" s="16"/>
      <c r="D1259" s="16"/>
      <c r="E1259" s="16"/>
      <c r="F1259" s="18"/>
      <c r="G1259" s="16"/>
      <c r="H1259" s="19"/>
      <c r="I1259" s="20"/>
      <c r="J1259" s="20"/>
      <c r="K1259" s="20"/>
      <c r="L1259" s="16"/>
      <c r="N1259" s="1"/>
      <c r="O1259" s="18"/>
      <c r="P1259" s="16"/>
      <c r="Q1259" s="16"/>
      <c r="R1259" s="16"/>
      <c r="S1259" s="16"/>
    </row>
    <row r="1260" spans="1:19" ht="13.2" hidden="1" x14ac:dyDescent="0.25">
      <c r="A1260" s="9"/>
      <c r="C1260" s="16"/>
      <c r="D1260" s="16"/>
      <c r="E1260" s="16"/>
      <c r="F1260" s="18"/>
      <c r="G1260" s="16"/>
      <c r="H1260" s="19"/>
      <c r="I1260" s="20"/>
      <c r="J1260" s="20"/>
      <c r="K1260" s="20"/>
      <c r="L1260" s="16"/>
      <c r="N1260" s="1"/>
      <c r="O1260" s="18"/>
      <c r="P1260" s="16"/>
      <c r="Q1260" s="16"/>
      <c r="R1260" s="16"/>
      <c r="S1260" s="16"/>
    </row>
    <row r="1261" spans="1:19" ht="13.2" hidden="1" x14ac:dyDescent="0.25">
      <c r="A1261" s="9"/>
      <c r="C1261" s="16"/>
      <c r="D1261" s="16"/>
      <c r="E1261" s="16"/>
      <c r="F1261" s="18"/>
      <c r="G1261" s="16"/>
      <c r="H1261" s="19"/>
      <c r="I1261" s="20"/>
      <c r="J1261" s="20"/>
      <c r="K1261" s="20"/>
      <c r="L1261" s="16"/>
      <c r="N1261" s="1"/>
      <c r="O1261" s="18"/>
      <c r="P1261" s="16"/>
      <c r="Q1261" s="16"/>
      <c r="R1261" s="16"/>
      <c r="S1261" s="16"/>
    </row>
    <row r="1262" spans="1:19" ht="13.2" hidden="1" x14ac:dyDescent="0.25">
      <c r="A1262" s="9"/>
      <c r="C1262" s="16"/>
      <c r="D1262" s="16"/>
      <c r="E1262" s="16"/>
      <c r="F1262" s="18"/>
      <c r="G1262" s="16"/>
      <c r="H1262" s="19"/>
      <c r="I1262" s="20"/>
      <c r="J1262" s="20"/>
      <c r="K1262" s="20"/>
      <c r="L1262" s="16"/>
      <c r="N1262" s="1"/>
      <c r="O1262" s="18"/>
      <c r="P1262" s="16"/>
      <c r="Q1262" s="16"/>
      <c r="R1262" s="16"/>
      <c r="S1262" s="16"/>
    </row>
    <row r="1263" spans="1:19" ht="13.2" hidden="1" x14ac:dyDescent="0.25">
      <c r="A1263" s="9"/>
      <c r="C1263" s="16"/>
      <c r="D1263" s="16"/>
      <c r="E1263" s="16"/>
      <c r="F1263" s="18"/>
      <c r="G1263" s="16"/>
      <c r="H1263" s="19"/>
      <c r="I1263" s="20"/>
      <c r="J1263" s="20"/>
      <c r="K1263" s="20"/>
      <c r="L1263" s="16"/>
      <c r="N1263" s="1"/>
      <c r="O1263" s="18"/>
      <c r="P1263" s="16"/>
      <c r="Q1263" s="16"/>
      <c r="R1263" s="16"/>
      <c r="S1263" s="16"/>
    </row>
    <row r="1264" spans="1:19" ht="13.2" hidden="1" x14ac:dyDescent="0.25">
      <c r="A1264" s="9"/>
      <c r="C1264" s="16"/>
      <c r="D1264" s="16"/>
      <c r="E1264" s="16"/>
      <c r="F1264" s="18"/>
      <c r="G1264" s="16"/>
      <c r="H1264" s="19"/>
      <c r="I1264" s="20"/>
      <c r="J1264" s="20"/>
      <c r="K1264" s="20"/>
      <c r="L1264" s="16"/>
      <c r="N1264" s="1"/>
      <c r="O1264" s="18"/>
      <c r="P1264" s="16"/>
      <c r="Q1264" s="16"/>
      <c r="R1264" s="16"/>
      <c r="S1264" s="16"/>
    </row>
    <row r="1265" spans="1:19" ht="13.2" hidden="1" x14ac:dyDescent="0.25">
      <c r="A1265" s="9"/>
      <c r="C1265" s="16"/>
      <c r="D1265" s="16"/>
      <c r="E1265" s="16"/>
      <c r="F1265" s="18"/>
      <c r="G1265" s="16"/>
      <c r="H1265" s="19"/>
      <c r="I1265" s="20"/>
      <c r="J1265" s="20"/>
      <c r="K1265" s="20"/>
      <c r="L1265" s="16"/>
      <c r="N1265" s="1"/>
      <c r="O1265" s="18"/>
      <c r="P1265" s="16"/>
      <c r="Q1265" s="16"/>
      <c r="R1265" s="16"/>
      <c r="S1265" s="16"/>
    </row>
    <row r="1266" spans="1:19" ht="13.2" hidden="1" x14ac:dyDescent="0.25">
      <c r="A1266" s="9"/>
      <c r="C1266" s="16"/>
      <c r="D1266" s="16"/>
      <c r="E1266" s="16"/>
      <c r="F1266" s="18"/>
      <c r="G1266" s="16"/>
      <c r="H1266" s="19"/>
      <c r="I1266" s="20"/>
      <c r="J1266" s="20"/>
      <c r="K1266" s="20"/>
      <c r="L1266" s="16"/>
      <c r="N1266" s="1"/>
      <c r="O1266" s="18"/>
      <c r="P1266" s="16"/>
      <c r="Q1266" s="16"/>
      <c r="R1266" s="16"/>
      <c r="S1266" s="16"/>
    </row>
    <row r="1267" spans="1:19" ht="13.2" hidden="1" x14ac:dyDescent="0.25">
      <c r="A1267" s="9"/>
      <c r="C1267" s="16"/>
      <c r="D1267" s="16"/>
      <c r="E1267" s="16"/>
      <c r="F1267" s="18"/>
      <c r="G1267" s="16"/>
      <c r="H1267" s="19"/>
      <c r="I1267" s="20"/>
      <c r="J1267" s="20"/>
      <c r="K1267" s="20"/>
      <c r="L1267" s="16"/>
      <c r="N1267" s="1"/>
      <c r="O1267" s="18"/>
      <c r="P1267" s="16"/>
      <c r="Q1267" s="16"/>
      <c r="R1267" s="16"/>
      <c r="S1267" s="16"/>
    </row>
    <row r="1268" spans="1:19" ht="13.2" hidden="1" x14ac:dyDescent="0.25">
      <c r="A1268" s="9"/>
      <c r="C1268" s="16"/>
      <c r="D1268" s="16"/>
      <c r="E1268" s="16"/>
      <c r="F1268" s="18"/>
      <c r="G1268" s="16"/>
      <c r="H1268" s="19"/>
      <c r="I1268" s="20"/>
      <c r="J1268" s="20"/>
      <c r="K1268" s="20"/>
      <c r="L1268" s="16"/>
      <c r="N1268" s="1"/>
      <c r="O1268" s="18"/>
      <c r="P1268" s="16"/>
      <c r="Q1268" s="16"/>
      <c r="R1268" s="16"/>
      <c r="S1268" s="16"/>
    </row>
    <row r="1269" spans="1:19" ht="13.2" hidden="1" x14ac:dyDescent="0.25">
      <c r="A1269" s="9"/>
      <c r="C1269" s="16"/>
      <c r="D1269" s="16"/>
      <c r="E1269" s="16"/>
      <c r="F1269" s="18"/>
      <c r="G1269" s="16"/>
      <c r="H1269" s="19"/>
      <c r="I1269" s="20"/>
      <c r="J1269" s="20"/>
      <c r="K1269" s="20"/>
      <c r="L1269" s="16"/>
      <c r="N1269" s="1"/>
      <c r="O1269" s="18"/>
      <c r="P1269" s="16"/>
      <c r="Q1269" s="16"/>
      <c r="R1269" s="16"/>
      <c r="S1269" s="16"/>
    </row>
    <row r="1270" spans="1:19" ht="13.2" hidden="1" x14ac:dyDescent="0.25">
      <c r="A1270" s="9"/>
      <c r="C1270" s="16"/>
      <c r="D1270" s="16"/>
      <c r="E1270" s="16"/>
      <c r="F1270" s="18"/>
      <c r="G1270" s="16"/>
      <c r="H1270" s="19"/>
      <c r="I1270" s="20"/>
      <c r="J1270" s="20"/>
      <c r="K1270" s="20"/>
      <c r="L1270" s="16"/>
      <c r="N1270" s="1"/>
      <c r="O1270" s="18"/>
      <c r="P1270" s="16"/>
      <c r="Q1270" s="16"/>
      <c r="R1270" s="16"/>
      <c r="S1270" s="16"/>
    </row>
    <row r="1271" spans="1:19" ht="13.2" hidden="1" x14ac:dyDescent="0.25">
      <c r="A1271" s="9"/>
      <c r="C1271" s="16"/>
      <c r="D1271" s="16"/>
      <c r="E1271" s="16"/>
      <c r="F1271" s="18"/>
      <c r="G1271" s="16"/>
      <c r="H1271" s="19"/>
      <c r="I1271" s="20"/>
      <c r="J1271" s="20"/>
      <c r="K1271" s="20"/>
      <c r="L1271" s="16"/>
      <c r="N1271" s="1"/>
      <c r="O1271" s="18"/>
      <c r="P1271" s="16"/>
      <c r="Q1271" s="16"/>
      <c r="R1271" s="16"/>
      <c r="S1271" s="16"/>
    </row>
    <row r="1272" spans="1:19" ht="13.2" hidden="1" x14ac:dyDescent="0.25">
      <c r="A1272" s="9"/>
      <c r="C1272" s="16"/>
      <c r="D1272" s="16"/>
      <c r="E1272" s="16"/>
      <c r="F1272" s="18"/>
      <c r="G1272" s="16"/>
      <c r="H1272" s="19"/>
      <c r="I1272" s="20"/>
      <c r="J1272" s="20"/>
      <c r="K1272" s="20"/>
      <c r="L1272" s="16"/>
      <c r="N1272" s="1"/>
      <c r="O1272" s="18"/>
      <c r="P1272" s="16"/>
      <c r="Q1272" s="16"/>
      <c r="R1272" s="16"/>
      <c r="S1272" s="16"/>
    </row>
    <row r="1273" spans="1:19" ht="13.2" hidden="1" x14ac:dyDescent="0.25">
      <c r="A1273" s="9"/>
      <c r="C1273" s="16"/>
      <c r="D1273" s="16"/>
      <c r="E1273" s="16"/>
      <c r="F1273" s="18"/>
      <c r="G1273" s="16"/>
      <c r="H1273" s="19"/>
      <c r="I1273" s="20"/>
      <c r="J1273" s="20"/>
      <c r="K1273" s="20"/>
      <c r="L1273" s="16"/>
      <c r="N1273" s="1"/>
      <c r="O1273" s="18"/>
      <c r="P1273" s="16"/>
      <c r="Q1273" s="16"/>
      <c r="R1273" s="16"/>
      <c r="S1273" s="16"/>
    </row>
    <row r="1274" spans="1:19" ht="13.2" hidden="1" x14ac:dyDescent="0.25">
      <c r="A1274" s="9"/>
      <c r="C1274" s="16"/>
      <c r="D1274" s="16"/>
      <c r="E1274" s="16"/>
      <c r="F1274" s="18"/>
      <c r="G1274" s="16"/>
      <c r="H1274" s="19"/>
      <c r="I1274" s="20"/>
      <c r="J1274" s="20"/>
      <c r="K1274" s="20"/>
      <c r="L1274" s="16"/>
      <c r="N1274" s="1"/>
      <c r="O1274" s="18"/>
      <c r="P1274" s="16"/>
      <c r="Q1274" s="16"/>
      <c r="R1274" s="16"/>
      <c r="S1274" s="16"/>
    </row>
    <row r="1275" spans="1:19" ht="13.2" hidden="1" x14ac:dyDescent="0.25">
      <c r="A1275" s="9"/>
      <c r="C1275" s="16"/>
      <c r="D1275" s="16"/>
      <c r="E1275" s="16"/>
      <c r="F1275" s="18"/>
      <c r="G1275" s="16"/>
      <c r="H1275" s="19"/>
      <c r="I1275" s="20"/>
      <c r="J1275" s="20"/>
      <c r="K1275" s="20"/>
      <c r="L1275" s="16"/>
      <c r="N1275" s="1"/>
      <c r="O1275" s="18"/>
      <c r="P1275" s="16"/>
      <c r="Q1275" s="16"/>
      <c r="R1275" s="16"/>
      <c r="S1275" s="16"/>
    </row>
    <row r="1276" spans="1:19" ht="13.2" hidden="1" x14ac:dyDescent="0.25">
      <c r="A1276" s="9"/>
      <c r="C1276" s="16"/>
      <c r="D1276" s="16"/>
      <c r="E1276" s="16"/>
      <c r="F1276" s="18"/>
      <c r="G1276" s="16"/>
      <c r="H1276" s="19"/>
      <c r="I1276" s="20"/>
      <c r="J1276" s="20"/>
      <c r="K1276" s="20"/>
      <c r="L1276" s="16"/>
      <c r="N1276" s="1"/>
      <c r="O1276" s="18"/>
      <c r="P1276" s="16"/>
      <c r="Q1276" s="16"/>
      <c r="R1276" s="16"/>
      <c r="S1276" s="16"/>
    </row>
    <row r="1277" spans="1:19" ht="13.2" hidden="1" x14ac:dyDescent="0.25">
      <c r="A1277" s="9"/>
      <c r="C1277" s="16"/>
      <c r="D1277" s="16"/>
      <c r="E1277" s="16"/>
      <c r="F1277" s="18"/>
      <c r="G1277" s="16"/>
      <c r="H1277" s="19"/>
      <c r="I1277" s="20"/>
      <c r="J1277" s="20"/>
      <c r="K1277" s="20"/>
      <c r="L1277" s="16"/>
      <c r="N1277" s="1"/>
      <c r="O1277" s="18"/>
      <c r="P1277" s="16"/>
      <c r="Q1277" s="16"/>
      <c r="R1277" s="16"/>
      <c r="S1277" s="16"/>
    </row>
    <row r="1278" spans="1:19" ht="13.2" hidden="1" x14ac:dyDescent="0.25">
      <c r="A1278" s="9"/>
      <c r="C1278" s="16"/>
      <c r="D1278" s="16"/>
      <c r="E1278" s="16"/>
      <c r="F1278" s="18"/>
      <c r="G1278" s="16"/>
      <c r="H1278" s="19"/>
      <c r="I1278" s="20"/>
      <c r="J1278" s="20"/>
      <c r="K1278" s="20"/>
      <c r="L1278" s="16"/>
      <c r="N1278" s="1"/>
      <c r="O1278" s="18"/>
      <c r="P1278" s="16"/>
      <c r="Q1278" s="16"/>
      <c r="R1278" s="16"/>
      <c r="S1278" s="16"/>
    </row>
    <row r="1279" spans="1:19" ht="13.2" hidden="1" x14ac:dyDescent="0.25">
      <c r="A1279" s="9"/>
      <c r="C1279" s="16"/>
      <c r="D1279" s="16"/>
      <c r="E1279" s="16"/>
      <c r="F1279" s="18"/>
      <c r="G1279" s="16"/>
      <c r="H1279" s="19"/>
      <c r="I1279" s="20"/>
      <c r="J1279" s="20"/>
      <c r="K1279" s="20"/>
      <c r="L1279" s="16"/>
      <c r="N1279" s="1"/>
      <c r="O1279" s="18"/>
      <c r="P1279" s="16"/>
      <c r="Q1279" s="16"/>
      <c r="R1279" s="16"/>
      <c r="S1279" s="16"/>
    </row>
    <row r="1280" spans="1:19" ht="13.2" hidden="1" x14ac:dyDescent="0.25">
      <c r="A1280" s="9"/>
      <c r="C1280" s="16"/>
      <c r="D1280" s="16"/>
      <c r="E1280" s="16"/>
      <c r="F1280" s="18"/>
      <c r="G1280" s="16"/>
      <c r="H1280" s="19"/>
      <c r="I1280" s="20"/>
      <c r="J1280" s="20"/>
      <c r="K1280" s="20"/>
      <c r="L1280" s="16"/>
      <c r="N1280" s="1"/>
      <c r="O1280" s="18"/>
      <c r="P1280" s="16"/>
      <c r="Q1280" s="16"/>
      <c r="R1280" s="16"/>
      <c r="S1280" s="16"/>
    </row>
    <row r="1281" spans="1:19" ht="13.2" hidden="1" x14ac:dyDescent="0.25">
      <c r="A1281" s="9"/>
      <c r="C1281" s="16"/>
      <c r="D1281" s="16"/>
      <c r="E1281" s="16"/>
      <c r="F1281" s="18"/>
      <c r="G1281" s="16"/>
      <c r="H1281" s="19"/>
      <c r="I1281" s="20"/>
      <c r="J1281" s="20"/>
      <c r="K1281" s="20"/>
      <c r="L1281" s="16"/>
      <c r="N1281" s="1"/>
      <c r="O1281" s="18"/>
      <c r="P1281" s="16"/>
      <c r="Q1281" s="16"/>
      <c r="R1281" s="16"/>
      <c r="S1281" s="16"/>
    </row>
    <row r="1282" spans="1:19" ht="13.2" hidden="1" x14ac:dyDescent="0.25">
      <c r="A1282" s="9"/>
      <c r="C1282" s="16"/>
      <c r="D1282" s="16"/>
      <c r="E1282" s="16"/>
      <c r="F1282" s="18"/>
      <c r="G1282" s="16"/>
      <c r="H1282" s="19"/>
      <c r="I1282" s="20"/>
      <c r="J1282" s="20"/>
      <c r="K1282" s="20"/>
      <c r="L1282" s="16"/>
      <c r="N1282" s="1"/>
      <c r="O1282" s="18"/>
      <c r="P1282" s="16"/>
      <c r="Q1282" s="16"/>
      <c r="R1282" s="16"/>
      <c r="S1282" s="16"/>
    </row>
    <row r="1283" spans="1:19" ht="13.2" hidden="1" x14ac:dyDescent="0.25">
      <c r="A1283" s="9"/>
      <c r="C1283" s="16"/>
      <c r="D1283" s="16"/>
      <c r="E1283" s="16"/>
      <c r="F1283" s="18"/>
      <c r="G1283" s="16"/>
      <c r="H1283" s="19"/>
      <c r="I1283" s="20"/>
      <c r="J1283" s="20"/>
      <c r="K1283" s="20"/>
      <c r="L1283" s="16"/>
      <c r="N1283" s="1"/>
      <c r="O1283" s="18"/>
      <c r="P1283" s="16"/>
      <c r="Q1283" s="16"/>
      <c r="R1283" s="16"/>
      <c r="S1283" s="16"/>
    </row>
    <row r="1284" spans="1:19" ht="13.2" hidden="1" x14ac:dyDescent="0.25">
      <c r="A1284" s="9"/>
      <c r="C1284" s="16"/>
      <c r="D1284" s="16"/>
      <c r="E1284" s="16"/>
      <c r="F1284" s="18"/>
      <c r="G1284" s="16"/>
      <c r="H1284" s="19"/>
      <c r="I1284" s="20"/>
      <c r="J1284" s="20"/>
      <c r="K1284" s="20"/>
      <c r="L1284" s="16"/>
      <c r="N1284" s="1"/>
      <c r="O1284" s="18"/>
      <c r="P1284" s="16"/>
      <c r="Q1284" s="16"/>
      <c r="R1284" s="16"/>
      <c r="S1284" s="16"/>
    </row>
    <row r="1285" spans="1:19" ht="13.2" hidden="1" x14ac:dyDescent="0.25">
      <c r="A1285" s="9"/>
      <c r="C1285" s="16"/>
      <c r="D1285" s="16"/>
      <c r="E1285" s="16"/>
      <c r="F1285" s="18"/>
      <c r="G1285" s="16"/>
      <c r="H1285" s="19"/>
      <c r="I1285" s="20"/>
      <c r="J1285" s="20"/>
      <c r="K1285" s="20"/>
      <c r="L1285" s="16"/>
      <c r="N1285" s="1"/>
      <c r="O1285" s="18"/>
      <c r="P1285" s="16"/>
      <c r="Q1285" s="16"/>
      <c r="R1285" s="16"/>
      <c r="S1285" s="16"/>
    </row>
    <row r="1286" spans="1:19" ht="13.2" hidden="1" x14ac:dyDescent="0.25">
      <c r="A1286" s="9"/>
      <c r="C1286" s="16"/>
      <c r="D1286" s="16"/>
      <c r="E1286" s="16"/>
      <c r="F1286" s="18"/>
      <c r="G1286" s="16"/>
      <c r="H1286" s="19"/>
      <c r="I1286" s="20"/>
      <c r="J1286" s="20"/>
      <c r="K1286" s="20"/>
      <c r="L1286" s="16"/>
      <c r="N1286" s="1"/>
      <c r="O1286" s="18"/>
      <c r="P1286" s="16"/>
      <c r="Q1286" s="16"/>
      <c r="R1286" s="16"/>
      <c r="S1286" s="16"/>
    </row>
    <row r="1287" spans="1:19" ht="13.2" hidden="1" x14ac:dyDescent="0.25">
      <c r="A1287" s="9"/>
      <c r="C1287" s="16"/>
      <c r="D1287" s="16"/>
      <c r="E1287" s="16"/>
      <c r="F1287" s="18"/>
      <c r="G1287" s="16"/>
      <c r="H1287" s="19"/>
      <c r="I1287" s="20"/>
      <c r="J1287" s="20"/>
      <c r="K1287" s="20"/>
      <c r="L1287" s="16"/>
      <c r="N1287" s="1"/>
      <c r="O1287" s="18"/>
      <c r="P1287" s="16"/>
      <c r="Q1287" s="16"/>
      <c r="R1287" s="16"/>
      <c r="S1287" s="16"/>
    </row>
    <row r="1288" spans="1:19" ht="13.2" hidden="1" x14ac:dyDescent="0.25">
      <c r="A1288" s="9"/>
      <c r="C1288" s="16"/>
      <c r="D1288" s="16"/>
      <c r="E1288" s="16"/>
      <c r="F1288" s="18"/>
      <c r="G1288" s="16"/>
      <c r="H1288" s="19"/>
      <c r="I1288" s="20"/>
      <c r="J1288" s="20"/>
      <c r="K1288" s="20"/>
      <c r="L1288" s="16"/>
      <c r="N1288" s="1"/>
      <c r="O1288" s="18"/>
      <c r="P1288" s="16"/>
      <c r="Q1288" s="16"/>
      <c r="R1288" s="16"/>
      <c r="S1288" s="16"/>
    </row>
    <row r="1289" spans="1:19" ht="13.2" hidden="1" x14ac:dyDescent="0.25">
      <c r="A1289" s="9"/>
      <c r="C1289" s="16"/>
      <c r="D1289" s="16"/>
      <c r="E1289" s="16"/>
      <c r="F1289" s="18"/>
      <c r="G1289" s="16"/>
      <c r="H1289" s="19"/>
      <c r="I1289" s="20"/>
      <c r="J1289" s="20"/>
      <c r="K1289" s="20"/>
      <c r="L1289" s="16"/>
      <c r="N1289" s="1"/>
      <c r="O1289" s="18"/>
      <c r="P1289" s="16"/>
      <c r="Q1289" s="16"/>
      <c r="R1289" s="16"/>
      <c r="S1289" s="16"/>
    </row>
    <row r="1290" spans="1:19" ht="13.2" hidden="1" x14ac:dyDescent="0.25">
      <c r="A1290" s="9"/>
      <c r="C1290" s="16"/>
      <c r="D1290" s="16"/>
      <c r="E1290" s="16"/>
      <c r="F1290" s="18"/>
      <c r="G1290" s="16"/>
      <c r="H1290" s="19"/>
      <c r="I1290" s="20"/>
      <c r="J1290" s="20"/>
      <c r="K1290" s="20"/>
      <c r="L1290" s="16"/>
      <c r="N1290" s="1"/>
      <c r="O1290" s="18"/>
      <c r="P1290" s="16"/>
      <c r="Q1290" s="16"/>
      <c r="R1290" s="16"/>
      <c r="S1290" s="16"/>
    </row>
    <row r="1291" spans="1:19" ht="13.2" hidden="1" x14ac:dyDescent="0.25">
      <c r="A1291" s="9"/>
      <c r="C1291" s="16"/>
      <c r="D1291" s="16"/>
      <c r="E1291" s="16"/>
      <c r="F1291" s="18"/>
      <c r="G1291" s="16"/>
      <c r="H1291" s="19"/>
      <c r="I1291" s="20"/>
      <c r="J1291" s="20"/>
      <c r="K1291" s="20"/>
      <c r="L1291" s="16"/>
      <c r="N1291" s="1"/>
      <c r="O1291" s="18"/>
      <c r="P1291" s="16"/>
      <c r="Q1291" s="16"/>
      <c r="R1291" s="16"/>
      <c r="S1291" s="16"/>
    </row>
    <row r="1292" spans="1:19" ht="13.2" hidden="1" x14ac:dyDescent="0.25">
      <c r="A1292" s="9"/>
      <c r="C1292" s="16"/>
      <c r="D1292" s="16"/>
      <c r="E1292" s="16"/>
      <c r="F1292" s="18"/>
      <c r="G1292" s="16"/>
      <c r="H1292" s="19"/>
      <c r="I1292" s="20"/>
      <c r="J1292" s="20"/>
      <c r="K1292" s="20"/>
      <c r="L1292" s="16"/>
      <c r="N1292" s="1"/>
      <c r="O1292" s="18"/>
      <c r="P1292" s="16"/>
      <c r="Q1292" s="16"/>
      <c r="R1292" s="16"/>
      <c r="S1292" s="16"/>
    </row>
    <row r="1293" spans="1:19" ht="13.2" hidden="1" x14ac:dyDescent="0.25">
      <c r="A1293" s="9"/>
      <c r="C1293" s="16"/>
      <c r="D1293" s="16"/>
      <c r="E1293" s="16"/>
      <c r="F1293" s="18"/>
      <c r="G1293" s="16"/>
      <c r="H1293" s="19"/>
      <c r="I1293" s="20"/>
      <c r="J1293" s="20"/>
      <c r="K1293" s="20"/>
      <c r="L1293" s="16"/>
      <c r="N1293" s="1"/>
      <c r="O1293" s="18"/>
      <c r="P1293" s="16"/>
      <c r="Q1293" s="16"/>
      <c r="R1293" s="16"/>
      <c r="S1293" s="16"/>
    </row>
    <row r="1294" spans="1:19" ht="13.2" hidden="1" x14ac:dyDescent="0.25">
      <c r="A1294" s="9"/>
      <c r="C1294" s="16"/>
      <c r="D1294" s="16"/>
      <c r="E1294" s="16"/>
      <c r="F1294" s="18"/>
      <c r="G1294" s="16"/>
      <c r="H1294" s="19"/>
      <c r="I1294" s="20"/>
      <c r="J1294" s="20"/>
      <c r="K1294" s="20"/>
      <c r="L1294" s="16"/>
      <c r="N1294" s="1"/>
      <c r="O1294" s="18"/>
      <c r="P1294" s="16"/>
      <c r="Q1294" s="16"/>
      <c r="R1294" s="16"/>
      <c r="S1294" s="16"/>
    </row>
    <row r="1295" spans="1:19" ht="13.2" hidden="1" x14ac:dyDescent="0.25">
      <c r="A1295" s="9"/>
      <c r="C1295" s="16"/>
      <c r="D1295" s="16"/>
      <c r="E1295" s="16"/>
      <c r="F1295" s="18"/>
      <c r="G1295" s="16"/>
      <c r="H1295" s="19"/>
      <c r="I1295" s="20"/>
      <c r="J1295" s="20"/>
      <c r="K1295" s="20"/>
      <c r="L1295" s="16"/>
      <c r="N1295" s="1"/>
      <c r="O1295" s="18"/>
      <c r="P1295" s="16"/>
      <c r="Q1295" s="16"/>
      <c r="R1295" s="16"/>
      <c r="S1295" s="16"/>
    </row>
    <row r="1296" spans="1:19" ht="13.2" hidden="1" x14ac:dyDescent="0.25">
      <c r="A1296" s="9"/>
      <c r="C1296" s="16"/>
      <c r="D1296" s="16"/>
      <c r="E1296" s="16"/>
      <c r="F1296" s="18"/>
      <c r="G1296" s="16"/>
      <c r="H1296" s="19"/>
      <c r="I1296" s="20"/>
      <c r="J1296" s="20"/>
      <c r="K1296" s="20"/>
      <c r="L1296" s="16"/>
      <c r="N1296" s="1"/>
      <c r="O1296" s="18"/>
      <c r="P1296" s="16"/>
      <c r="Q1296" s="16"/>
      <c r="R1296" s="16"/>
      <c r="S1296" s="16"/>
    </row>
    <row r="1297" spans="1:19" ht="13.2" hidden="1" x14ac:dyDescent="0.25">
      <c r="A1297" s="9"/>
      <c r="C1297" s="16"/>
      <c r="D1297" s="16"/>
      <c r="E1297" s="16"/>
      <c r="F1297" s="18"/>
      <c r="G1297" s="16"/>
      <c r="H1297" s="19"/>
      <c r="I1297" s="20"/>
      <c r="J1297" s="20"/>
      <c r="K1297" s="20"/>
      <c r="L1297" s="16"/>
      <c r="N1297" s="1"/>
      <c r="O1297" s="18"/>
      <c r="P1297" s="16"/>
      <c r="Q1297" s="16"/>
      <c r="R1297" s="16"/>
      <c r="S1297" s="16"/>
    </row>
    <row r="1298" spans="1:19" ht="13.2" hidden="1" x14ac:dyDescent="0.25">
      <c r="A1298" s="9"/>
      <c r="C1298" s="16"/>
      <c r="D1298" s="16"/>
      <c r="E1298" s="16"/>
      <c r="F1298" s="18"/>
      <c r="G1298" s="16"/>
      <c r="H1298" s="19"/>
      <c r="I1298" s="20"/>
      <c r="J1298" s="20"/>
      <c r="K1298" s="20"/>
      <c r="L1298" s="16"/>
      <c r="N1298" s="1"/>
      <c r="O1298" s="18"/>
      <c r="P1298" s="16"/>
      <c r="Q1298" s="16"/>
      <c r="R1298" s="16"/>
      <c r="S1298" s="16"/>
    </row>
    <row r="1299" spans="1:19" ht="13.2" hidden="1" x14ac:dyDescent="0.25">
      <c r="A1299" s="9"/>
      <c r="C1299" s="16"/>
      <c r="D1299" s="16"/>
      <c r="E1299" s="16"/>
      <c r="F1299" s="18"/>
      <c r="G1299" s="16"/>
      <c r="H1299" s="19"/>
      <c r="I1299" s="20"/>
      <c r="J1299" s="20"/>
      <c r="K1299" s="20"/>
      <c r="L1299" s="16"/>
      <c r="N1299" s="1"/>
      <c r="O1299" s="18"/>
      <c r="P1299" s="16"/>
      <c r="Q1299" s="16"/>
      <c r="R1299" s="16"/>
      <c r="S1299" s="16"/>
    </row>
    <row r="1300" spans="1:19" ht="13.2" hidden="1" x14ac:dyDescent="0.25">
      <c r="A1300" s="9"/>
      <c r="C1300" s="16"/>
      <c r="D1300" s="16"/>
      <c r="E1300" s="16"/>
      <c r="F1300" s="18"/>
      <c r="G1300" s="16"/>
      <c r="H1300" s="19"/>
      <c r="I1300" s="20"/>
      <c r="J1300" s="20"/>
      <c r="K1300" s="20"/>
      <c r="L1300" s="16"/>
      <c r="N1300" s="1"/>
      <c r="O1300" s="18"/>
      <c r="P1300" s="16"/>
      <c r="Q1300" s="16"/>
      <c r="R1300" s="16"/>
      <c r="S1300" s="16"/>
    </row>
    <row r="1301" spans="1:19" ht="13.2" hidden="1" x14ac:dyDescent="0.25">
      <c r="A1301" s="9"/>
      <c r="C1301" s="16"/>
      <c r="D1301" s="16"/>
      <c r="E1301" s="16"/>
      <c r="F1301" s="18"/>
      <c r="G1301" s="16"/>
      <c r="H1301" s="19"/>
      <c r="I1301" s="20"/>
      <c r="J1301" s="20"/>
      <c r="K1301" s="20"/>
      <c r="L1301" s="16"/>
      <c r="N1301" s="1"/>
      <c r="O1301" s="18"/>
      <c r="P1301" s="16"/>
      <c r="Q1301" s="16"/>
      <c r="R1301" s="16"/>
      <c r="S1301" s="16"/>
    </row>
    <row r="1302" spans="1:19" ht="13.2" hidden="1" x14ac:dyDescent="0.25">
      <c r="A1302" s="9"/>
      <c r="C1302" s="16"/>
      <c r="D1302" s="16"/>
      <c r="E1302" s="16"/>
      <c r="F1302" s="18"/>
      <c r="G1302" s="16"/>
      <c r="H1302" s="19"/>
      <c r="I1302" s="20"/>
      <c r="J1302" s="20"/>
      <c r="K1302" s="20"/>
      <c r="L1302" s="16"/>
      <c r="N1302" s="1"/>
      <c r="O1302" s="18"/>
      <c r="P1302" s="16"/>
      <c r="Q1302" s="16"/>
      <c r="R1302" s="16"/>
      <c r="S1302" s="16"/>
    </row>
    <row r="1303" spans="1:19" ht="13.2" hidden="1" x14ac:dyDescent="0.25">
      <c r="A1303" s="9"/>
      <c r="C1303" s="16"/>
      <c r="D1303" s="16"/>
      <c r="E1303" s="16"/>
      <c r="F1303" s="18"/>
      <c r="G1303" s="16"/>
      <c r="H1303" s="19"/>
      <c r="I1303" s="20"/>
      <c r="J1303" s="20"/>
      <c r="K1303" s="20"/>
      <c r="L1303" s="16"/>
      <c r="N1303" s="1"/>
      <c r="O1303" s="18"/>
      <c r="P1303" s="16"/>
      <c r="Q1303" s="16"/>
      <c r="R1303" s="16"/>
      <c r="S1303" s="16"/>
    </row>
    <row r="1304" spans="1:19" ht="13.2" hidden="1" x14ac:dyDescent="0.25">
      <c r="A1304" s="9"/>
      <c r="C1304" s="16"/>
      <c r="D1304" s="16"/>
      <c r="E1304" s="16"/>
      <c r="F1304" s="18"/>
      <c r="G1304" s="16"/>
      <c r="H1304" s="19"/>
      <c r="I1304" s="20"/>
      <c r="J1304" s="20"/>
      <c r="K1304" s="20"/>
      <c r="L1304" s="16"/>
      <c r="N1304" s="1"/>
      <c r="O1304" s="18"/>
      <c r="P1304" s="16"/>
      <c r="Q1304" s="16"/>
      <c r="R1304" s="16"/>
      <c r="S1304" s="16"/>
    </row>
    <row r="1305" spans="1:19" ht="13.2" hidden="1" x14ac:dyDescent="0.25">
      <c r="A1305" s="9"/>
      <c r="C1305" s="16"/>
      <c r="D1305" s="16"/>
      <c r="E1305" s="16"/>
      <c r="F1305" s="18"/>
      <c r="G1305" s="16"/>
      <c r="H1305" s="19"/>
      <c r="I1305" s="20"/>
      <c r="J1305" s="20"/>
      <c r="K1305" s="20"/>
      <c r="L1305" s="16"/>
      <c r="N1305" s="1"/>
      <c r="O1305" s="18"/>
      <c r="P1305" s="16"/>
      <c r="Q1305" s="16"/>
      <c r="R1305" s="16"/>
      <c r="S1305" s="16"/>
    </row>
    <row r="1306" spans="1:19" ht="13.2" hidden="1" x14ac:dyDescent="0.25">
      <c r="A1306" s="9"/>
      <c r="C1306" s="16"/>
      <c r="D1306" s="16"/>
      <c r="E1306" s="16"/>
      <c r="F1306" s="18"/>
      <c r="G1306" s="16"/>
      <c r="H1306" s="19"/>
      <c r="I1306" s="20"/>
      <c r="J1306" s="20"/>
      <c r="K1306" s="20"/>
      <c r="L1306" s="16"/>
      <c r="N1306" s="1"/>
      <c r="O1306" s="18"/>
      <c r="P1306" s="16"/>
      <c r="Q1306" s="16"/>
      <c r="R1306" s="16"/>
      <c r="S1306" s="16"/>
    </row>
    <row r="1307" spans="1:19" ht="13.2" hidden="1" x14ac:dyDescent="0.25">
      <c r="A1307" s="9"/>
      <c r="C1307" s="16"/>
      <c r="D1307" s="16"/>
      <c r="E1307" s="16"/>
      <c r="F1307" s="18"/>
      <c r="G1307" s="16"/>
      <c r="H1307" s="19"/>
      <c r="I1307" s="20"/>
      <c r="J1307" s="20"/>
      <c r="K1307" s="20"/>
      <c r="L1307" s="16"/>
      <c r="N1307" s="1"/>
      <c r="O1307" s="18"/>
      <c r="P1307" s="16"/>
      <c r="Q1307" s="16"/>
      <c r="R1307" s="16"/>
      <c r="S1307" s="16"/>
    </row>
    <row r="1308" spans="1:19" ht="13.2" hidden="1" x14ac:dyDescent="0.25">
      <c r="A1308" s="9"/>
      <c r="C1308" s="16"/>
      <c r="D1308" s="16"/>
      <c r="E1308" s="16"/>
      <c r="F1308" s="18"/>
      <c r="G1308" s="16"/>
      <c r="H1308" s="19"/>
      <c r="I1308" s="20"/>
      <c r="J1308" s="20"/>
      <c r="K1308" s="20"/>
      <c r="L1308" s="16"/>
      <c r="N1308" s="1"/>
      <c r="O1308" s="18"/>
      <c r="P1308" s="16"/>
      <c r="Q1308" s="16"/>
      <c r="R1308" s="16"/>
      <c r="S1308" s="16"/>
    </row>
    <row r="1309" spans="1:19" ht="13.2" hidden="1" x14ac:dyDescent="0.25">
      <c r="A1309" s="9"/>
      <c r="C1309" s="16"/>
      <c r="D1309" s="16"/>
      <c r="E1309" s="16"/>
      <c r="F1309" s="18"/>
      <c r="G1309" s="16"/>
      <c r="H1309" s="19"/>
      <c r="I1309" s="20"/>
      <c r="J1309" s="20"/>
      <c r="K1309" s="20"/>
      <c r="L1309" s="16"/>
      <c r="N1309" s="1"/>
      <c r="O1309" s="18"/>
      <c r="P1309" s="16"/>
      <c r="Q1309" s="16"/>
      <c r="R1309" s="16"/>
      <c r="S1309" s="16"/>
    </row>
    <row r="1310" spans="1:19" ht="13.2" hidden="1" x14ac:dyDescent="0.25">
      <c r="A1310" s="9"/>
      <c r="C1310" s="16"/>
      <c r="D1310" s="16"/>
      <c r="E1310" s="16"/>
      <c r="F1310" s="18"/>
      <c r="G1310" s="16"/>
      <c r="H1310" s="19"/>
      <c r="I1310" s="20"/>
      <c r="J1310" s="20"/>
      <c r="K1310" s="20"/>
      <c r="L1310" s="16"/>
      <c r="N1310" s="1"/>
      <c r="O1310" s="18"/>
      <c r="P1310" s="16"/>
      <c r="Q1310" s="16"/>
      <c r="R1310" s="16"/>
      <c r="S1310" s="16"/>
    </row>
    <row r="1311" spans="1:19" ht="13.2" hidden="1" x14ac:dyDescent="0.25">
      <c r="A1311" s="9"/>
      <c r="C1311" s="16"/>
      <c r="D1311" s="16"/>
      <c r="E1311" s="16"/>
      <c r="F1311" s="18"/>
      <c r="G1311" s="16"/>
      <c r="H1311" s="19"/>
      <c r="I1311" s="20"/>
      <c r="J1311" s="20"/>
      <c r="K1311" s="20"/>
      <c r="L1311" s="16"/>
      <c r="N1311" s="1"/>
      <c r="O1311" s="18"/>
      <c r="P1311" s="16"/>
      <c r="Q1311" s="16"/>
      <c r="R1311" s="16"/>
      <c r="S1311" s="16"/>
    </row>
    <row r="1312" spans="1:19" ht="13.2" hidden="1" x14ac:dyDescent="0.25">
      <c r="A1312" s="9"/>
      <c r="C1312" s="16"/>
      <c r="D1312" s="16"/>
      <c r="E1312" s="16"/>
      <c r="F1312" s="18"/>
      <c r="G1312" s="16"/>
      <c r="H1312" s="19"/>
      <c r="I1312" s="20"/>
      <c r="J1312" s="20"/>
      <c r="K1312" s="20"/>
      <c r="L1312" s="16"/>
      <c r="N1312" s="1"/>
      <c r="O1312" s="18"/>
      <c r="P1312" s="16"/>
      <c r="Q1312" s="16"/>
      <c r="R1312" s="16"/>
      <c r="S1312" s="16"/>
    </row>
    <row r="1313" spans="1:19" ht="13.2" hidden="1" x14ac:dyDescent="0.25">
      <c r="A1313" s="9"/>
      <c r="C1313" s="16"/>
      <c r="D1313" s="16"/>
      <c r="E1313" s="16"/>
      <c r="F1313" s="18"/>
      <c r="G1313" s="16"/>
      <c r="H1313" s="19"/>
      <c r="I1313" s="20"/>
      <c r="J1313" s="20"/>
      <c r="K1313" s="20"/>
      <c r="L1313" s="16"/>
      <c r="N1313" s="1"/>
      <c r="O1313" s="18"/>
      <c r="P1313" s="16"/>
      <c r="Q1313" s="16"/>
      <c r="R1313" s="16"/>
      <c r="S1313" s="16"/>
    </row>
    <row r="1314" spans="1:19" ht="13.2" hidden="1" x14ac:dyDescent="0.25">
      <c r="A1314" s="9"/>
      <c r="C1314" s="16"/>
      <c r="D1314" s="16"/>
      <c r="E1314" s="16"/>
      <c r="F1314" s="18"/>
      <c r="G1314" s="16"/>
      <c r="H1314" s="19"/>
      <c r="I1314" s="20"/>
      <c r="J1314" s="20"/>
      <c r="K1314" s="20"/>
      <c r="L1314" s="16"/>
      <c r="N1314" s="1"/>
      <c r="O1314" s="18"/>
      <c r="P1314" s="16"/>
      <c r="Q1314" s="16"/>
      <c r="R1314" s="16"/>
      <c r="S1314" s="16"/>
    </row>
    <row r="1315" spans="1:19" ht="13.2" hidden="1" x14ac:dyDescent="0.25">
      <c r="A1315" s="9"/>
      <c r="C1315" s="16"/>
      <c r="D1315" s="16"/>
      <c r="E1315" s="16"/>
      <c r="F1315" s="18"/>
      <c r="G1315" s="16"/>
      <c r="H1315" s="19"/>
      <c r="I1315" s="20"/>
      <c r="J1315" s="20"/>
      <c r="K1315" s="20"/>
      <c r="L1315" s="16"/>
      <c r="N1315" s="1"/>
      <c r="O1315" s="18"/>
      <c r="P1315" s="16"/>
      <c r="Q1315" s="16"/>
      <c r="R1315" s="16"/>
      <c r="S1315" s="16"/>
    </row>
    <row r="1316" spans="1:19" ht="13.2" hidden="1" x14ac:dyDescent="0.25">
      <c r="A1316" s="9"/>
      <c r="C1316" s="16"/>
      <c r="D1316" s="16"/>
      <c r="E1316" s="16"/>
      <c r="F1316" s="18"/>
      <c r="G1316" s="16"/>
      <c r="H1316" s="19"/>
      <c r="I1316" s="20"/>
      <c r="J1316" s="20"/>
      <c r="K1316" s="20"/>
      <c r="L1316" s="16"/>
      <c r="N1316" s="1"/>
      <c r="O1316" s="18"/>
      <c r="P1316" s="16"/>
      <c r="Q1316" s="16"/>
      <c r="R1316" s="16"/>
      <c r="S1316" s="16"/>
    </row>
    <row r="1317" spans="1:19" ht="13.2" hidden="1" x14ac:dyDescent="0.25">
      <c r="A1317" s="9"/>
      <c r="C1317" s="16"/>
      <c r="D1317" s="16"/>
      <c r="E1317" s="16"/>
      <c r="F1317" s="18"/>
      <c r="G1317" s="16"/>
      <c r="H1317" s="19"/>
      <c r="I1317" s="20"/>
      <c r="J1317" s="20"/>
      <c r="K1317" s="20"/>
      <c r="L1317" s="16"/>
      <c r="N1317" s="1"/>
      <c r="O1317" s="18"/>
      <c r="P1317" s="16"/>
      <c r="Q1317" s="16"/>
      <c r="R1317" s="16"/>
      <c r="S1317" s="16"/>
    </row>
    <row r="1318" spans="1:19" ht="13.2" hidden="1" x14ac:dyDescent="0.25">
      <c r="A1318" s="9"/>
      <c r="C1318" s="16"/>
      <c r="D1318" s="16"/>
      <c r="E1318" s="16"/>
      <c r="F1318" s="18"/>
      <c r="G1318" s="16"/>
      <c r="H1318" s="19"/>
      <c r="I1318" s="20"/>
      <c r="J1318" s="20"/>
      <c r="K1318" s="20"/>
      <c r="L1318" s="16"/>
      <c r="N1318" s="1"/>
      <c r="O1318" s="18"/>
      <c r="P1318" s="16"/>
      <c r="Q1318" s="16"/>
      <c r="R1318" s="16"/>
      <c r="S1318" s="16"/>
    </row>
    <row r="1319" spans="1:19" ht="13.2" hidden="1" x14ac:dyDescent="0.25">
      <c r="A1319" s="9"/>
      <c r="C1319" s="16"/>
      <c r="D1319" s="16"/>
      <c r="E1319" s="16"/>
      <c r="F1319" s="18"/>
      <c r="G1319" s="16"/>
      <c r="H1319" s="19"/>
      <c r="I1319" s="20"/>
      <c r="J1319" s="20"/>
      <c r="K1319" s="20"/>
      <c r="L1319" s="16"/>
      <c r="N1319" s="1"/>
      <c r="O1319" s="18"/>
      <c r="P1319" s="16"/>
      <c r="Q1319" s="16"/>
      <c r="R1319" s="16"/>
      <c r="S1319" s="16"/>
    </row>
    <row r="1320" spans="1:19" ht="13.2" hidden="1" x14ac:dyDescent="0.25">
      <c r="A1320" s="9"/>
      <c r="C1320" s="16"/>
      <c r="D1320" s="16"/>
      <c r="E1320" s="16"/>
      <c r="F1320" s="18"/>
      <c r="G1320" s="16"/>
      <c r="H1320" s="19"/>
      <c r="I1320" s="20"/>
      <c r="J1320" s="20"/>
      <c r="K1320" s="20"/>
      <c r="L1320" s="16"/>
      <c r="N1320" s="1"/>
      <c r="O1320" s="18"/>
      <c r="P1320" s="16"/>
      <c r="Q1320" s="16"/>
      <c r="R1320" s="16"/>
      <c r="S1320" s="16"/>
    </row>
    <row r="1321" spans="1:19" ht="13.2" hidden="1" x14ac:dyDescent="0.25">
      <c r="A1321" s="9"/>
      <c r="C1321" s="16"/>
      <c r="D1321" s="16"/>
      <c r="E1321" s="16"/>
      <c r="F1321" s="18"/>
      <c r="G1321" s="16"/>
      <c r="H1321" s="19"/>
      <c r="I1321" s="20"/>
      <c r="J1321" s="20"/>
      <c r="K1321" s="20"/>
      <c r="L1321" s="16"/>
      <c r="N1321" s="1"/>
      <c r="O1321" s="18"/>
      <c r="P1321" s="16"/>
      <c r="Q1321" s="16"/>
      <c r="R1321" s="16"/>
      <c r="S1321" s="16"/>
    </row>
    <row r="1322" spans="1:19" ht="13.2" hidden="1" x14ac:dyDescent="0.25">
      <c r="A1322" s="9"/>
      <c r="C1322" s="16"/>
      <c r="D1322" s="16"/>
      <c r="E1322" s="16"/>
      <c r="F1322" s="18"/>
      <c r="G1322" s="16"/>
      <c r="H1322" s="19"/>
      <c r="I1322" s="20"/>
      <c r="J1322" s="20"/>
      <c r="K1322" s="20"/>
      <c r="L1322" s="16"/>
      <c r="N1322" s="1"/>
      <c r="O1322" s="18"/>
      <c r="P1322" s="16"/>
      <c r="Q1322" s="16"/>
      <c r="R1322" s="16"/>
      <c r="S1322" s="16"/>
    </row>
    <row r="1323" spans="1:19" ht="13.2" hidden="1" x14ac:dyDescent="0.25">
      <c r="A1323" s="9"/>
      <c r="C1323" s="16"/>
      <c r="D1323" s="16"/>
      <c r="E1323" s="16"/>
      <c r="F1323" s="18"/>
      <c r="G1323" s="16"/>
      <c r="H1323" s="19"/>
      <c r="I1323" s="20"/>
      <c r="J1323" s="20"/>
      <c r="K1323" s="20"/>
      <c r="L1323" s="16"/>
      <c r="N1323" s="1"/>
      <c r="O1323" s="18"/>
      <c r="P1323" s="16"/>
      <c r="Q1323" s="16"/>
      <c r="R1323" s="16"/>
      <c r="S1323" s="16"/>
    </row>
    <row r="1324" spans="1:19" ht="13.2" hidden="1" x14ac:dyDescent="0.25">
      <c r="A1324" s="9"/>
      <c r="C1324" s="16"/>
      <c r="D1324" s="16"/>
      <c r="E1324" s="16"/>
      <c r="F1324" s="18"/>
      <c r="G1324" s="16"/>
      <c r="H1324" s="19"/>
      <c r="I1324" s="20"/>
      <c r="J1324" s="20"/>
      <c r="K1324" s="20"/>
      <c r="L1324" s="16"/>
      <c r="N1324" s="1"/>
      <c r="O1324" s="18"/>
      <c r="P1324" s="16"/>
      <c r="Q1324" s="16"/>
      <c r="R1324" s="16"/>
      <c r="S1324" s="16"/>
    </row>
    <row r="1325" spans="1:19" ht="13.2" hidden="1" x14ac:dyDescent="0.25">
      <c r="A1325" s="9"/>
      <c r="C1325" s="16"/>
      <c r="D1325" s="16"/>
      <c r="E1325" s="16"/>
      <c r="F1325" s="18"/>
      <c r="G1325" s="16"/>
      <c r="H1325" s="19"/>
      <c r="I1325" s="20"/>
      <c r="J1325" s="20"/>
      <c r="K1325" s="20"/>
      <c r="L1325" s="16"/>
      <c r="N1325" s="1"/>
      <c r="O1325" s="18"/>
      <c r="P1325" s="16"/>
      <c r="Q1325" s="16"/>
      <c r="R1325" s="16"/>
      <c r="S1325" s="16"/>
    </row>
    <row r="1326" spans="1:19" ht="13.2" hidden="1" x14ac:dyDescent="0.25">
      <c r="A1326" s="9"/>
      <c r="C1326" s="16"/>
      <c r="D1326" s="16"/>
      <c r="E1326" s="16"/>
      <c r="F1326" s="18"/>
      <c r="G1326" s="16"/>
      <c r="H1326" s="19"/>
      <c r="I1326" s="20"/>
      <c r="J1326" s="20"/>
      <c r="K1326" s="20"/>
      <c r="L1326" s="16"/>
      <c r="N1326" s="1"/>
      <c r="O1326" s="18"/>
      <c r="P1326" s="16"/>
      <c r="Q1326" s="16"/>
      <c r="R1326" s="16"/>
      <c r="S1326" s="16"/>
    </row>
    <row r="1327" spans="1:19" ht="13.2" hidden="1" x14ac:dyDescent="0.25">
      <c r="A1327" s="9"/>
      <c r="C1327" s="16"/>
      <c r="D1327" s="16"/>
      <c r="E1327" s="16"/>
      <c r="F1327" s="18"/>
      <c r="G1327" s="16"/>
      <c r="H1327" s="19"/>
      <c r="I1327" s="20"/>
      <c r="J1327" s="20"/>
      <c r="K1327" s="20"/>
      <c r="L1327" s="16"/>
      <c r="N1327" s="1"/>
      <c r="O1327" s="18"/>
      <c r="P1327" s="16"/>
      <c r="Q1327" s="16"/>
      <c r="R1327" s="16"/>
      <c r="S1327" s="16"/>
    </row>
    <row r="1328" spans="1:19" ht="13.2" hidden="1" x14ac:dyDescent="0.25">
      <c r="A1328" s="9"/>
      <c r="C1328" s="16"/>
      <c r="D1328" s="16"/>
      <c r="E1328" s="16"/>
      <c r="F1328" s="18"/>
      <c r="G1328" s="16"/>
      <c r="H1328" s="19"/>
      <c r="I1328" s="20"/>
      <c r="J1328" s="20"/>
      <c r="K1328" s="20"/>
      <c r="L1328" s="16"/>
      <c r="N1328" s="1"/>
      <c r="O1328" s="18"/>
      <c r="P1328" s="16"/>
      <c r="Q1328" s="16"/>
      <c r="R1328" s="16"/>
      <c r="S1328" s="16"/>
    </row>
    <row r="1329" spans="1:19" ht="13.2" hidden="1" x14ac:dyDescent="0.25">
      <c r="A1329" s="9"/>
      <c r="C1329" s="16"/>
      <c r="D1329" s="16"/>
      <c r="E1329" s="16"/>
      <c r="F1329" s="18"/>
      <c r="G1329" s="16"/>
      <c r="H1329" s="19"/>
      <c r="I1329" s="20"/>
      <c r="J1329" s="20"/>
      <c r="K1329" s="20"/>
      <c r="L1329" s="16"/>
      <c r="N1329" s="1"/>
      <c r="O1329" s="18"/>
      <c r="P1329" s="16"/>
      <c r="Q1329" s="16"/>
      <c r="R1329" s="16"/>
      <c r="S1329" s="16"/>
    </row>
    <row r="1330" spans="1:19" ht="13.2" hidden="1" x14ac:dyDescent="0.25">
      <c r="A1330" s="9"/>
      <c r="C1330" s="16"/>
      <c r="D1330" s="16"/>
      <c r="E1330" s="16"/>
      <c r="F1330" s="18"/>
      <c r="G1330" s="16"/>
      <c r="H1330" s="19"/>
      <c r="I1330" s="20"/>
      <c r="J1330" s="20"/>
      <c r="K1330" s="20"/>
      <c r="L1330" s="16"/>
      <c r="N1330" s="1"/>
      <c r="O1330" s="18"/>
      <c r="P1330" s="16"/>
      <c r="Q1330" s="16"/>
      <c r="R1330" s="16"/>
      <c r="S1330" s="16"/>
    </row>
    <row r="1331" spans="1:19" ht="13.2" hidden="1" x14ac:dyDescent="0.25">
      <c r="A1331" s="9"/>
      <c r="C1331" s="16"/>
      <c r="D1331" s="16"/>
      <c r="E1331" s="16"/>
      <c r="F1331" s="18"/>
      <c r="G1331" s="16"/>
      <c r="H1331" s="19"/>
      <c r="I1331" s="20"/>
      <c r="J1331" s="20"/>
      <c r="K1331" s="20"/>
      <c r="L1331" s="16"/>
      <c r="N1331" s="1"/>
      <c r="O1331" s="18"/>
      <c r="P1331" s="16"/>
      <c r="Q1331" s="16"/>
      <c r="R1331" s="16"/>
      <c r="S1331" s="16"/>
    </row>
    <row r="1332" spans="1:19" ht="13.2" hidden="1" x14ac:dyDescent="0.25">
      <c r="A1332" s="9"/>
      <c r="C1332" s="16"/>
      <c r="D1332" s="16"/>
      <c r="E1332" s="16"/>
      <c r="F1332" s="18"/>
      <c r="G1332" s="16"/>
      <c r="H1332" s="19"/>
      <c r="I1332" s="20"/>
      <c r="J1332" s="20"/>
      <c r="K1332" s="20"/>
      <c r="L1332" s="16"/>
      <c r="N1332" s="1"/>
      <c r="O1332" s="18"/>
      <c r="P1332" s="16"/>
      <c r="Q1332" s="16"/>
      <c r="R1332" s="16"/>
      <c r="S1332" s="16"/>
    </row>
    <row r="1333" spans="1:19" ht="13.2" hidden="1" x14ac:dyDescent="0.25">
      <c r="A1333" s="9"/>
      <c r="C1333" s="16"/>
      <c r="D1333" s="16"/>
      <c r="E1333" s="16"/>
      <c r="F1333" s="18"/>
      <c r="G1333" s="16"/>
      <c r="H1333" s="19"/>
      <c r="I1333" s="20"/>
      <c r="J1333" s="20"/>
      <c r="K1333" s="20"/>
      <c r="L1333" s="16"/>
      <c r="N1333" s="1"/>
      <c r="O1333" s="18"/>
      <c r="P1333" s="16"/>
      <c r="Q1333" s="16"/>
      <c r="R1333" s="16"/>
      <c r="S1333" s="16"/>
    </row>
    <row r="1334" spans="1:19" ht="13.2" hidden="1" x14ac:dyDescent="0.25">
      <c r="A1334" s="9"/>
      <c r="C1334" s="16"/>
      <c r="D1334" s="16"/>
      <c r="E1334" s="16"/>
      <c r="F1334" s="18"/>
      <c r="G1334" s="16"/>
      <c r="H1334" s="19"/>
      <c r="I1334" s="20"/>
      <c r="J1334" s="20"/>
      <c r="K1334" s="20"/>
      <c r="L1334" s="16"/>
      <c r="N1334" s="1"/>
      <c r="O1334" s="18"/>
      <c r="P1334" s="16"/>
      <c r="Q1334" s="16"/>
      <c r="R1334" s="16"/>
      <c r="S1334" s="16"/>
    </row>
    <row r="1335" spans="1:19" ht="13.2" hidden="1" x14ac:dyDescent="0.25">
      <c r="A1335" s="9"/>
      <c r="C1335" s="16"/>
      <c r="D1335" s="16"/>
      <c r="E1335" s="16"/>
      <c r="F1335" s="18"/>
      <c r="G1335" s="16"/>
      <c r="H1335" s="19"/>
      <c r="I1335" s="20"/>
      <c r="J1335" s="20"/>
      <c r="K1335" s="20"/>
      <c r="L1335" s="16"/>
      <c r="N1335" s="1"/>
      <c r="O1335" s="18"/>
      <c r="P1335" s="16"/>
      <c r="Q1335" s="16"/>
      <c r="R1335" s="16"/>
      <c r="S1335" s="16"/>
    </row>
    <row r="1336" spans="1:19" ht="13.2" hidden="1" x14ac:dyDescent="0.25">
      <c r="A1336" s="9"/>
      <c r="C1336" s="16"/>
      <c r="D1336" s="16"/>
      <c r="E1336" s="16"/>
      <c r="F1336" s="18"/>
      <c r="G1336" s="16"/>
      <c r="H1336" s="19"/>
      <c r="I1336" s="20"/>
      <c r="J1336" s="20"/>
      <c r="K1336" s="20"/>
      <c r="L1336" s="16"/>
      <c r="N1336" s="1"/>
      <c r="O1336" s="18"/>
      <c r="P1336" s="16"/>
      <c r="Q1336" s="16"/>
      <c r="R1336" s="16"/>
      <c r="S1336" s="16"/>
    </row>
    <row r="1337" spans="1:19" ht="13.2" hidden="1" x14ac:dyDescent="0.25">
      <c r="A1337" s="9"/>
      <c r="C1337" s="16"/>
      <c r="D1337" s="16"/>
      <c r="E1337" s="16"/>
      <c r="F1337" s="18"/>
      <c r="G1337" s="16"/>
      <c r="H1337" s="19"/>
      <c r="I1337" s="20"/>
      <c r="J1337" s="20"/>
      <c r="K1337" s="20"/>
      <c r="L1337" s="16"/>
      <c r="N1337" s="1"/>
      <c r="O1337" s="18"/>
      <c r="P1337" s="16"/>
      <c r="Q1337" s="16"/>
      <c r="R1337" s="16"/>
      <c r="S1337" s="16"/>
    </row>
    <row r="1338" spans="1:19" ht="13.2" hidden="1" x14ac:dyDescent="0.25">
      <c r="A1338" s="9"/>
      <c r="C1338" s="16"/>
      <c r="D1338" s="16"/>
      <c r="E1338" s="16"/>
      <c r="F1338" s="18"/>
      <c r="G1338" s="16"/>
      <c r="H1338" s="19"/>
      <c r="I1338" s="20"/>
      <c r="J1338" s="20"/>
      <c r="K1338" s="20"/>
      <c r="L1338" s="16"/>
      <c r="N1338" s="1"/>
      <c r="O1338" s="18"/>
      <c r="P1338" s="16"/>
      <c r="Q1338" s="16"/>
      <c r="R1338" s="16"/>
      <c r="S1338" s="16"/>
    </row>
    <row r="1339" spans="1:19" ht="13.2" hidden="1" x14ac:dyDescent="0.25">
      <c r="A1339" s="9"/>
      <c r="C1339" s="16"/>
      <c r="D1339" s="16"/>
      <c r="E1339" s="16"/>
      <c r="F1339" s="18"/>
      <c r="G1339" s="16"/>
      <c r="H1339" s="19"/>
      <c r="I1339" s="20"/>
      <c r="J1339" s="20"/>
      <c r="K1339" s="20"/>
      <c r="L1339" s="16"/>
      <c r="N1339" s="1"/>
      <c r="O1339" s="18"/>
      <c r="P1339" s="16"/>
      <c r="Q1339" s="16"/>
      <c r="R1339" s="16"/>
      <c r="S1339" s="16"/>
    </row>
    <row r="1340" spans="1:19" ht="13.2" hidden="1" x14ac:dyDescent="0.25">
      <c r="A1340" s="9"/>
      <c r="C1340" s="16"/>
      <c r="D1340" s="16"/>
      <c r="E1340" s="16"/>
      <c r="F1340" s="18"/>
      <c r="G1340" s="16"/>
      <c r="H1340" s="19"/>
      <c r="I1340" s="20"/>
      <c r="J1340" s="20"/>
      <c r="K1340" s="20"/>
      <c r="L1340" s="16"/>
      <c r="N1340" s="1"/>
      <c r="O1340" s="18"/>
      <c r="P1340" s="16"/>
      <c r="Q1340" s="16"/>
      <c r="R1340" s="16"/>
      <c r="S1340" s="16"/>
    </row>
    <row r="1341" spans="1:19" ht="13.2" hidden="1" x14ac:dyDescent="0.25">
      <c r="A1341" s="9"/>
      <c r="C1341" s="16"/>
      <c r="D1341" s="16"/>
      <c r="E1341" s="16"/>
      <c r="F1341" s="18"/>
      <c r="G1341" s="16"/>
      <c r="H1341" s="19"/>
      <c r="I1341" s="20"/>
      <c r="J1341" s="20"/>
      <c r="K1341" s="20"/>
      <c r="L1341" s="16"/>
      <c r="N1341" s="1"/>
      <c r="O1341" s="18"/>
      <c r="P1341" s="16"/>
      <c r="Q1341" s="16"/>
      <c r="R1341" s="16"/>
      <c r="S1341" s="16"/>
    </row>
    <row r="1342" spans="1:19" ht="13.2" hidden="1" x14ac:dyDescent="0.25">
      <c r="A1342" s="9"/>
      <c r="C1342" s="16"/>
      <c r="D1342" s="16"/>
      <c r="E1342" s="16"/>
      <c r="F1342" s="18"/>
      <c r="G1342" s="16"/>
      <c r="H1342" s="19"/>
      <c r="I1342" s="20"/>
      <c r="J1342" s="20"/>
      <c r="K1342" s="20"/>
      <c r="L1342" s="16"/>
      <c r="N1342" s="1"/>
      <c r="O1342" s="18"/>
      <c r="P1342" s="16"/>
      <c r="Q1342" s="16"/>
      <c r="R1342" s="16"/>
      <c r="S1342" s="16"/>
    </row>
    <row r="1343" spans="1:19" ht="13.2" hidden="1" x14ac:dyDescent="0.25">
      <c r="A1343" s="9"/>
      <c r="C1343" s="16"/>
      <c r="D1343" s="16"/>
      <c r="E1343" s="16"/>
      <c r="F1343" s="18"/>
      <c r="G1343" s="16"/>
      <c r="H1343" s="19"/>
      <c r="I1343" s="20"/>
      <c r="J1343" s="20"/>
      <c r="K1343" s="20"/>
      <c r="L1343" s="16"/>
      <c r="N1343" s="1"/>
      <c r="O1343" s="18"/>
      <c r="P1343" s="16"/>
      <c r="Q1343" s="16"/>
      <c r="R1343" s="16"/>
      <c r="S1343" s="16"/>
    </row>
    <row r="1344" spans="1:19" ht="13.2" hidden="1" x14ac:dyDescent="0.25">
      <c r="A1344" s="9"/>
      <c r="C1344" s="16"/>
      <c r="D1344" s="16"/>
      <c r="E1344" s="16"/>
      <c r="F1344" s="18"/>
      <c r="G1344" s="16"/>
      <c r="H1344" s="19"/>
      <c r="I1344" s="20"/>
      <c r="J1344" s="20"/>
      <c r="K1344" s="20"/>
      <c r="L1344" s="16"/>
      <c r="N1344" s="1"/>
      <c r="O1344" s="18"/>
      <c r="P1344" s="16"/>
      <c r="Q1344" s="16"/>
      <c r="R1344" s="16"/>
      <c r="S1344" s="16"/>
    </row>
    <row r="1345" spans="1:19" ht="13.2" hidden="1" x14ac:dyDescent="0.25">
      <c r="A1345" s="9"/>
      <c r="C1345" s="16"/>
      <c r="D1345" s="16"/>
      <c r="E1345" s="16"/>
      <c r="F1345" s="18"/>
      <c r="G1345" s="16"/>
      <c r="H1345" s="19"/>
      <c r="I1345" s="20"/>
      <c r="J1345" s="20"/>
      <c r="K1345" s="20"/>
      <c r="L1345" s="16"/>
      <c r="N1345" s="1"/>
      <c r="O1345" s="18"/>
      <c r="P1345" s="16"/>
      <c r="Q1345" s="16"/>
      <c r="R1345" s="16"/>
      <c r="S1345" s="16"/>
    </row>
    <row r="1346" spans="1:19" ht="13.2" hidden="1" x14ac:dyDescent="0.25">
      <c r="A1346" s="9"/>
      <c r="C1346" s="16"/>
      <c r="D1346" s="16"/>
      <c r="E1346" s="16"/>
      <c r="F1346" s="18"/>
      <c r="G1346" s="16"/>
      <c r="H1346" s="19"/>
      <c r="I1346" s="20"/>
      <c r="J1346" s="20"/>
      <c r="K1346" s="20"/>
      <c r="L1346" s="16"/>
      <c r="N1346" s="1"/>
      <c r="O1346" s="18"/>
      <c r="P1346" s="16"/>
      <c r="Q1346" s="16"/>
      <c r="R1346" s="16"/>
      <c r="S1346" s="16"/>
    </row>
    <row r="1347" spans="1:19" ht="13.2" hidden="1" x14ac:dyDescent="0.25">
      <c r="A1347" s="9"/>
      <c r="C1347" s="16"/>
      <c r="D1347" s="16"/>
      <c r="E1347" s="16"/>
      <c r="F1347" s="18"/>
      <c r="G1347" s="16"/>
      <c r="H1347" s="19"/>
      <c r="I1347" s="20"/>
      <c r="J1347" s="20"/>
      <c r="K1347" s="20"/>
      <c r="L1347" s="16"/>
      <c r="N1347" s="1"/>
      <c r="O1347" s="18"/>
      <c r="P1347" s="16"/>
      <c r="Q1347" s="16"/>
      <c r="R1347" s="16"/>
      <c r="S1347" s="16"/>
    </row>
    <row r="1348" spans="1:19" ht="13.2" hidden="1" x14ac:dyDescent="0.25">
      <c r="A1348" s="9"/>
      <c r="C1348" s="16"/>
      <c r="D1348" s="16"/>
      <c r="E1348" s="16"/>
      <c r="F1348" s="18"/>
      <c r="G1348" s="16"/>
      <c r="H1348" s="19"/>
      <c r="I1348" s="20"/>
      <c r="J1348" s="20"/>
      <c r="K1348" s="20"/>
      <c r="L1348" s="16"/>
      <c r="N1348" s="1"/>
      <c r="O1348" s="18"/>
      <c r="P1348" s="16"/>
      <c r="Q1348" s="16"/>
      <c r="R1348" s="16"/>
      <c r="S1348" s="16"/>
    </row>
    <row r="1349" spans="1:19" ht="13.2" hidden="1" x14ac:dyDescent="0.25">
      <c r="A1349" s="9"/>
      <c r="C1349" s="16"/>
      <c r="D1349" s="16"/>
      <c r="E1349" s="16"/>
      <c r="F1349" s="18"/>
      <c r="G1349" s="16"/>
      <c r="H1349" s="19"/>
      <c r="I1349" s="20"/>
      <c r="J1349" s="20"/>
      <c r="K1349" s="20"/>
      <c r="L1349" s="16"/>
      <c r="N1349" s="1"/>
      <c r="O1349" s="18"/>
      <c r="P1349" s="16"/>
      <c r="Q1349" s="16"/>
      <c r="R1349" s="16"/>
      <c r="S1349" s="16"/>
    </row>
    <row r="1350" spans="1:19" ht="13.2" hidden="1" x14ac:dyDescent="0.25">
      <c r="A1350" s="9"/>
      <c r="C1350" s="16"/>
      <c r="D1350" s="16"/>
      <c r="E1350" s="16"/>
      <c r="F1350" s="18"/>
      <c r="G1350" s="16"/>
      <c r="H1350" s="19"/>
      <c r="I1350" s="20"/>
      <c r="J1350" s="20"/>
      <c r="K1350" s="20"/>
      <c r="L1350" s="16"/>
      <c r="N1350" s="1"/>
      <c r="O1350" s="18"/>
      <c r="P1350" s="16"/>
      <c r="Q1350" s="16"/>
      <c r="R1350" s="16"/>
      <c r="S1350" s="16"/>
    </row>
    <row r="1351" spans="1:19" ht="13.2" hidden="1" x14ac:dyDescent="0.25">
      <c r="A1351" s="9"/>
      <c r="C1351" s="16"/>
      <c r="D1351" s="16"/>
      <c r="E1351" s="16"/>
      <c r="F1351" s="18"/>
      <c r="G1351" s="16"/>
      <c r="H1351" s="19"/>
      <c r="I1351" s="20"/>
      <c r="J1351" s="20"/>
      <c r="K1351" s="20"/>
      <c r="L1351" s="16"/>
      <c r="N1351" s="1"/>
      <c r="O1351" s="18"/>
      <c r="P1351" s="16"/>
      <c r="Q1351" s="16"/>
      <c r="R1351" s="16"/>
      <c r="S1351" s="16"/>
    </row>
    <row r="1352" spans="1:19" ht="13.2" hidden="1" x14ac:dyDescent="0.25">
      <c r="A1352" s="9"/>
      <c r="C1352" s="16"/>
      <c r="D1352" s="16"/>
      <c r="E1352" s="16"/>
      <c r="F1352" s="18"/>
      <c r="G1352" s="16"/>
      <c r="H1352" s="19"/>
      <c r="I1352" s="20"/>
      <c r="J1352" s="20"/>
      <c r="K1352" s="20"/>
      <c r="L1352" s="16"/>
      <c r="N1352" s="1"/>
      <c r="O1352" s="18"/>
      <c r="P1352" s="16"/>
      <c r="Q1352" s="16"/>
      <c r="R1352" s="16"/>
      <c r="S1352" s="16"/>
    </row>
    <row r="1353" spans="1:19" ht="13.2" hidden="1" x14ac:dyDescent="0.25">
      <c r="A1353" s="9"/>
      <c r="C1353" s="16"/>
      <c r="D1353" s="16"/>
      <c r="E1353" s="16"/>
      <c r="F1353" s="18"/>
      <c r="G1353" s="16"/>
      <c r="H1353" s="19"/>
      <c r="I1353" s="20"/>
      <c r="J1353" s="20"/>
      <c r="K1353" s="20"/>
      <c r="L1353" s="16"/>
      <c r="N1353" s="1"/>
      <c r="O1353" s="18"/>
      <c r="P1353" s="16"/>
      <c r="Q1353" s="16"/>
      <c r="R1353" s="16"/>
      <c r="S1353" s="16"/>
    </row>
    <row r="1354" spans="1:19" ht="13.2" hidden="1" x14ac:dyDescent="0.25">
      <c r="A1354" s="9"/>
      <c r="C1354" s="16"/>
      <c r="D1354" s="16"/>
      <c r="E1354" s="16"/>
      <c r="F1354" s="18"/>
      <c r="G1354" s="16"/>
      <c r="H1354" s="19"/>
      <c r="I1354" s="20"/>
      <c r="J1354" s="20"/>
      <c r="K1354" s="20"/>
      <c r="L1354" s="16"/>
      <c r="N1354" s="1"/>
      <c r="O1354" s="18"/>
      <c r="P1354" s="16"/>
      <c r="Q1354" s="16"/>
      <c r="R1354" s="16"/>
      <c r="S1354" s="16"/>
    </row>
    <row r="1355" spans="1:19" ht="13.2" hidden="1" x14ac:dyDescent="0.25">
      <c r="A1355" s="9"/>
      <c r="C1355" s="16"/>
      <c r="D1355" s="16"/>
      <c r="E1355" s="16"/>
      <c r="F1355" s="18"/>
      <c r="G1355" s="16"/>
      <c r="H1355" s="19"/>
      <c r="I1355" s="20"/>
      <c r="J1355" s="20"/>
      <c r="K1355" s="20"/>
      <c r="L1355" s="16"/>
      <c r="N1355" s="1"/>
      <c r="O1355" s="18"/>
      <c r="P1355" s="16"/>
      <c r="Q1355" s="16"/>
      <c r="R1355" s="16"/>
      <c r="S1355" s="16"/>
    </row>
    <row r="1356" spans="1:19" ht="13.2" hidden="1" x14ac:dyDescent="0.25">
      <c r="A1356" s="9"/>
      <c r="C1356" s="16"/>
      <c r="D1356" s="16"/>
      <c r="E1356" s="16"/>
      <c r="F1356" s="18"/>
      <c r="G1356" s="16"/>
      <c r="H1356" s="19"/>
      <c r="I1356" s="20"/>
      <c r="J1356" s="20"/>
      <c r="K1356" s="20"/>
      <c r="L1356" s="16"/>
      <c r="N1356" s="1"/>
      <c r="O1356" s="18"/>
      <c r="P1356" s="16"/>
      <c r="Q1356" s="16"/>
      <c r="R1356" s="16"/>
      <c r="S1356" s="16"/>
    </row>
    <row r="1357" spans="1:19" ht="13.2" hidden="1" x14ac:dyDescent="0.25">
      <c r="A1357" s="9"/>
      <c r="C1357" s="16"/>
      <c r="D1357" s="16"/>
      <c r="E1357" s="16"/>
      <c r="F1357" s="18"/>
      <c r="G1357" s="16"/>
      <c r="H1357" s="19"/>
      <c r="I1357" s="20"/>
      <c r="J1357" s="20"/>
      <c r="K1357" s="20"/>
      <c r="L1357" s="16"/>
      <c r="N1357" s="1"/>
      <c r="O1357" s="18"/>
      <c r="P1357" s="16"/>
      <c r="Q1357" s="16"/>
      <c r="R1357" s="16"/>
      <c r="S1357" s="16"/>
    </row>
    <row r="1358" spans="1:19" ht="13.2" hidden="1" x14ac:dyDescent="0.25">
      <c r="A1358" s="9"/>
      <c r="C1358" s="16"/>
      <c r="D1358" s="16"/>
      <c r="E1358" s="16"/>
      <c r="F1358" s="18"/>
      <c r="G1358" s="16"/>
      <c r="H1358" s="19"/>
      <c r="I1358" s="20"/>
      <c r="J1358" s="20"/>
      <c r="K1358" s="20"/>
      <c r="L1358" s="16"/>
      <c r="N1358" s="1"/>
      <c r="O1358" s="18"/>
      <c r="P1358" s="16"/>
      <c r="Q1358" s="16"/>
      <c r="R1358" s="16"/>
      <c r="S1358" s="16"/>
    </row>
    <row r="1359" spans="1:19" ht="13.2" hidden="1" x14ac:dyDescent="0.25">
      <c r="A1359" s="9"/>
      <c r="C1359" s="16"/>
      <c r="D1359" s="16"/>
      <c r="E1359" s="16"/>
      <c r="F1359" s="18"/>
      <c r="G1359" s="16"/>
      <c r="H1359" s="19"/>
      <c r="I1359" s="20"/>
      <c r="J1359" s="20"/>
      <c r="K1359" s="20"/>
      <c r="L1359" s="16"/>
      <c r="N1359" s="1"/>
      <c r="O1359" s="18"/>
      <c r="P1359" s="16"/>
      <c r="Q1359" s="16"/>
      <c r="R1359" s="16"/>
      <c r="S1359" s="16"/>
    </row>
    <row r="1360" spans="1:19" ht="13.2" hidden="1" x14ac:dyDescent="0.25">
      <c r="A1360" s="9"/>
      <c r="C1360" s="16"/>
      <c r="D1360" s="16"/>
      <c r="E1360" s="16"/>
      <c r="F1360" s="18"/>
      <c r="G1360" s="16"/>
      <c r="H1360" s="19"/>
      <c r="I1360" s="20"/>
      <c r="J1360" s="20"/>
      <c r="K1360" s="20"/>
      <c r="L1360" s="16"/>
      <c r="N1360" s="1"/>
      <c r="O1360" s="18"/>
      <c r="P1360" s="16"/>
      <c r="Q1360" s="16"/>
      <c r="R1360" s="16"/>
      <c r="S1360" s="16"/>
    </row>
    <row r="1361" spans="1:19" ht="13.2" hidden="1" x14ac:dyDescent="0.25">
      <c r="A1361" s="9"/>
      <c r="C1361" s="16"/>
      <c r="D1361" s="16"/>
      <c r="E1361" s="16"/>
      <c r="F1361" s="18"/>
      <c r="G1361" s="16"/>
      <c r="H1361" s="19"/>
      <c r="I1361" s="20"/>
      <c r="J1361" s="20"/>
      <c r="K1361" s="20"/>
      <c r="L1361" s="16"/>
      <c r="N1361" s="1"/>
      <c r="O1361" s="18"/>
      <c r="P1361" s="16"/>
      <c r="Q1361" s="16"/>
      <c r="R1361" s="16"/>
      <c r="S1361" s="16"/>
    </row>
    <row r="1362" spans="1:19" ht="13.2" hidden="1" x14ac:dyDescent="0.25">
      <c r="A1362" s="9"/>
      <c r="C1362" s="16"/>
      <c r="D1362" s="16"/>
      <c r="E1362" s="16"/>
      <c r="F1362" s="18"/>
      <c r="G1362" s="16"/>
      <c r="H1362" s="19"/>
      <c r="I1362" s="20"/>
      <c r="J1362" s="20"/>
      <c r="K1362" s="20"/>
      <c r="L1362" s="16"/>
      <c r="N1362" s="1"/>
      <c r="O1362" s="18"/>
      <c r="P1362" s="16"/>
      <c r="Q1362" s="16"/>
      <c r="R1362" s="16"/>
      <c r="S1362" s="16"/>
    </row>
    <row r="1363" spans="1:19" ht="13.2" hidden="1" x14ac:dyDescent="0.25">
      <c r="A1363" s="9"/>
      <c r="C1363" s="16"/>
      <c r="D1363" s="16"/>
      <c r="E1363" s="16"/>
      <c r="F1363" s="18"/>
      <c r="G1363" s="16"/>
      <c r="H1363" s="19"/>
      <c r="I1363" s="20"/>
      <c r="J1363" s="20"/>
      <c r="K1363" s="20"/>
      <c r="L1363" s="16"/>
      <c r="N1363" s="1"/>
      <c r="O1363" s="18"/>
      <c r="P1363" s="16"/>
      <c r="Q1363" s="16"/>
      <c r="R1363" s="16"/>
      <c r="S1363" s="16"/>
    </row>
    <row r="1364" spans="1:19" ht="13.2" hidden="1" x14ac:dyDescent="0.25">
      <c r="A1364" s="9"/>
      <c r="C1364" s="16"/>
      <c r="D1364" s="16"/>
      <c r="E1364" s="16"/>
      <c r="F1364" s="18"/>
      <c r="G1364" s="16"/>
      <c r="H1364" s="19"/>
      <c r="I1364" s="20"/>
      <c r="J1364" s="20"/>
      <c r="K1364" s="20"/>
      <c r="L1364" s="16"/>
      <c r="N1364" s="1"/>
      <c r="O1364" s="18"/>
      <c r="P1364" s="16"/>
      <c r="Q1364" s="16"/>
      <c r="R1364" s="16"/>
      <c r="S1364" s="16"/>
    </row>
    <row r="1365" spans="1:19" ht="13.2" hidden="1" x14ac:dyDescent="0.25">
      <c r="A1365" s="9"/>
      <c r="C1365" s="16"/>
      <c r="D1365" s="16"/>
      <c r="E1365" s="16"/>
      <c r="F1365" s="18"/>
      <c r="G1365" s="16"/>
      <c r="H1365" s="19"/>
      <c r="I1365" s="20"/>
      <c r="J1365" s="20"/>
      <c r="K1365" s="20"/>
      <c r="L1365" s="16"/>
      <c r="N1365" s="1"/>
      <c r="O1365" s="18"/>
      <c r="P1365" s="16"/>
      <c r="Q1365" s="16"/>
      <c r="R1365" s="16"/>
      <c r="S1365" s="16"/>
    </row>
    <row r="1366" spans="1:19" ht="13.2" hidden="1" x14ac:dyDescent="0.25">
      <c r="A1366" s="9"/>
      <c r="C1366" s="16"/>
      <c r="D1366" s="16"/>
      <c r="E1366" s="16"/>
      <c r="F1366" s="18"/>
      <c r="G1366" s="16"/>
      <c r="H1366" s="19"/>
      <c r="I1366" s="20"/>
      <c r="J1366" s="20"/>
      <c r="K1366" s="20"/>
      <c r="L1366" s="16"/>
      <c r="N1366" s="1"/>
      <c r="O1366" s="18"/>
      <c r="P1366" s="16"/>
      <c r="Q1366" s="16"/>
      <c r="R1366" s="16"/>
      <c r="S1366" s="16"/>
    </row>
    <row r="1367" spans="1:19" ht="13.2" hidden="1" x14ac:dyDescent="0.25">
      <c r="A1367" s="9"/>
      <c r="C1367" s="16"/>
      <c r="D1367" s="16"/>
      <c r="E1367" s="16"/>
      <c r="F1367" s="18"/>
      <c r="G1367" s="16"/>
      <c r="H1367" s="19"/>
      <c r="I1367" s="20"/>
      <c r="J1367" s="20"/>
      <c r="K1367" s="20"/>
      <c r="L1367" s="16"/>
      <c r="N1367" s="1"/>
      <c r="O1367" s="18"/>
      <c r="P1367" s="16"/>
      <c r="Q1367" s="16"/>
      <c r="R1367" s="16"/>
      <c r="S1367" s="16"/>
    </row>
    <row r="1368" spans="1:19" ht="13.2" hidden="1" x14ac:dyDescent="0.25">
      <c r="A1368" s="9"/>
      <c r="C1368" s="16"/>
      <c r="D1368" s="16"/>
      <c r="E1368" s="16"/>
      <c r="F1368" s="18"/>
      <c r="G1368" s="16"/>
      <c r="H1368" s="19"/>
      <c r="I1368" s="20"/>
      <c r="J1368" s="20"/>
      <c r="K1368" s="20"/>
      <c r="L1368" s="16"/>
      <c r="N1368" s="1"/>
      <c r="O1368" s="18"/>
      <c r="P1368" s="16"/>
      <c r="Q1368" s="16"/>
      <c r="R1368" s="16"/>
      <c r="S1368" s="16"/>
    </row>
    <row r="1369" spans="1:19" ht="13.2" hidden="1" x14ac:dyDescent="0.25">
      <c r="A1369" s="9"/>
      <c r="C1369" s="16"/>
      <c r="D1369" s="16"/>
      <c r="E1369" s="16"/>
      <c r="F1369" s="18"/>
      <c r="G1369" s="16"/>
      <c r="H1369" s="19"/>
      <c r="I1369" s="20"/>
      <c r="J1369" s="20"/>
      <c r="K1369" s="20"/>
      <c r="L1369" s="16"/>
      <c r="N1369" s="1"/>
      <c r="O1369" s="18"/>
      <c r="P1369" s="16"/>
      <c r="Q1369" s="16"/>
      <c r="R1369" s="16"/>
      <c r="S1369" s="16"/>
    </row>
    <row r="1370" spans="1:19" ht="13.2" hidden="1" x14ac:dyDescent="0.25">
      <c r="A1370" s="9"/>
      <c r="C1370" s="16"/>
      <c r="D1370" s="16"/>
      <c r="E1370" s="16"/>
      <c r="F1370" s="18"/>
      <c r="G1370" s="16"/>
      <c r="H1370" s="19"/>
      <c r="I1370" s="20"/>
      <c r="J1370" s="20"/>
      <c r="K1370" s="20"/>
      <c r="L1370" s="16"/>
      <c r="N1370" s="1"/>
      <c r="O1370" s="18"/>
      <c r="P1370" s="16"/>
      <c r="Q1370" s="16"/>
      <c r="R1370" s="16"/>
      <c r="S1370" s="16"/>
    </row>
    <row r="1371" spans="1:19" ht="13.2" hidden="1" x14ac:dyDescent="0.25">
      <c r="A1371" s="9"/>
      <c r="C1371" s="16"/>
      <c r="D1371" s="16"/>
      <c r="E1371" s="16"/>
      <c r="F1371" s="18"/>
      <c r="G1371" s="16"/>
      <c r="H1371" s="19"/>
      <c r="I1371" s="20"/>
      <c r="J1371" s="20"/>
      <c r="K1371" s="20"/>
      <c r="L1371" s="16"/>
      <c r="N1371" s="1"/>
      <c r="O1371" s="18"/>
      <c r="P1371" s="16"/>
      <c r="Q1371" s="16"/>
      <c r="R1371" s="16"/>
      <c r="S1371" s="16"/>
    </row>
    <row r="1372" spans="1:19" ht="13.2" hidden="1" x14ac:dyDescent="0.25">
      <c r="A1372" s="9"/>
      <c r="C1372" s="16"/>
      <c r="D1372" s="16"/>
      <c r="E1372" s="16"/>
      <c r="F1372" s="18"/>
      <c r="G1372" s="16"/>
      <c r="H1372" s="19"/>
      <c r="I1372" s="20"/>
      <c r="J1372" s="20"/>
      <c r="K1372" s="20"/>
      <c r="L1372" s="16"/>
      <c r="N1372" s="1"/>
      <c r="O1372" s="18"/>
      <c r="P1372" s="16"/>
      <c r="Q1372" s="16"/>
      <c r="R1372" s="16"/>
      <c r="S1372" s="16"/>
    </row>
    <row r="1373" spans="1:19" ht="13.2" hidden="1" x14ac:dyDescent="0.25">
      <c r="A1373" s="9"/>
      <c r="C1373" s="16"/>
      <c r="D1373" s="16"/>
      <c r="E1373" s="16"/>
      <c r="F1373" s="18"/>
      <c r="G1373" s="16"/>
      <c r="H1373" s="19"/>
      <c r="I1373" s="20"/>
      <c r="J1373" s="20"/>
      <c r="K1373" s="20"/>
      <c r="L1373" s="16"/>
      <c r="N1373" s="1"/>
      <c r="O1373" s="18"/>
      <c r="P1373" s="16"/>
      <c r="Q1373" s="16"/>
      <c r="R1373" s="16"/>
      <c r="S1373" s="16"/>
    </row>
    <row r="1374" spans="1:19" ht="13.2" hidden="1" x14ac:dyDescent="0.25">
      <c r="A1374" s="9"/>
      <c r="C1374" s="16"/>
      <c r="D1374" s="16"/>
      <c r="E1374" s="16"/>
      <c r="F1374" s="18"/>
      <c r="G1374" s="16"/>
      <c r="H1374" s="19"/>
      <c r="I1374" s="20"/>
      <c r="J1374" s="20"/>
      <c r="K1374" s="20"/>
      <c r="L1374" s="16"/>
      <c r="N1374" s="1"/>
      <c r="O1374" s="18"/>
      <c r="P1374" s="16"/>
      <c r="Q1374" s="16"/>
      <c r="R1374" s="16"/>
      <c r="S1374" s="16"/>
    </row>
    <row r="1375" spans="1:19" ht="13.2" hidden="1" x14ac:dyDescent="0.25">
      <c r="A1375" s="9"/>
      <c r="C1375" s="16"/>
      <c r="D1375" s="16"/>
      <c r="E1375" s="16"/>
      <c r="F1375" s="18"/>
      <c r="G1375" s="16"/>
      <c r="H1375" s="19"/>
      <c r="I1375" s="20"/>
      <c r="J1375" s="20"/>
      <c r="K1375" s="20"/>
      <c r="L1375" s="16"/>
      <c r="N1375" s="1"/>
      <c r="O1375" s="18"/>
      <c r="P1375" s="16"/>
      <c r="Q1375" s="16"/>
      <c r="R1375" s="16"/>
      <c r="S1375" s="16"/>
    </row>
    <row r="1376" spans="1:19" ht="13.2" hidden="1" x14ac:dyDescent="0.25">
      <c r="A1376" s="9"/>
      <c r="C1376" s="16"/>
      <c r="D1376" s="16"/>
      <c r="E1376" s="16"/>
      <c r="F1376" s="18"/>
      <c r="G1376" s="16"/>
      <c r="H1376" s="19"/>
      <c r="I1376" s="20"/>
      <c r="J1376" s="20"/>
      <c r="K1376" s="20"/>
      <c r="L1376" s="16"/>
      <c r="N1376" s="1"/>
      <c r="O1376" s="18"/>
      <c r="P1376" s="16"/>
      <c r="Q1376" s="16"/>
      <c r="R1376" s="16"/>
      <c r="S1376" s="16"/>
    </row>
    <row r="1377" spans="1:19" ht="13.2" hidden="1" x14ac:dyDescent="0.25">
      <c r="A1377" s="9"/>
      <c r="C1377" s="16"/>
      <c r="D1377" s="16"/>
      <c r="E1377" s="16"/>
      <c r="F1377" s="18"/>
      <c r="G1377" s="16"/>
      <c r="H1377" s="19"/>
      <c r="I1377" s="20"/>
      <c r="J1377" s="20"/>
      <c r="K1377" s="20"/>
      <c r="L1377" s="16"/>
      <c r="N1377" s="1"/>
      <c r="O1377" s="18"/>
      <c r="P1377" s="16"/>
      <c r="Q1377" s="16"/>
      <c r="R1377" s="16"/>
      <c r="S1377" s="16"/>
    </row>
    <row r="1378" spans="1:19" ht="13.2" hidden="1" x14ac:dyDescent="0.25">
      <c r="A1378" s="9"/>
      <c r="C1378" s="16"/>
      <c r="D1378" s="16"/>
      <c r="E1378" s="16"/>
      <c r="F1378" s="18"/>
      <c r="G1378" s="16"/>
      <c r="H1378" s="19"/>
      <c r="I1378" s="20"/>
      <c r="J1378" s="20"/>
      <c r="K1378" s="20"/>
      <c r="L1378" s="16"/>
      <c r="N1378" s="1"/>
      <c r="O1378" s="18"/>
      <c r="P1378" s="16"/>
      <c r="Q1378" s="16"/>
      <c r="R1378" s="16"/>
      <c r="S1378" s="16"/>
    </row>
    <row r="1379" spans="1:19" ht="13.2" hidden="1" x14ac:dyDescent="0.25">
      <c r="A1379" s="9"/>
      <c r="C1379" s="16"/>
      <c r="D1379" s="16"/>
      <c r="E1379" s="16"/>
      <c r="F1379" s="18"/>
      <c r="G1379" s="16"/>
      <c r="H1379" s="19"/>
      <c r="I1379" s="20"/>
      <c r="J1379" s="20"/>
      <c r="K1379" s="20"/>
      <c r="L1379" s="16"/>
      <c r="N1379" s="1"/>
      <c r="O1379" s="18"/>
      <c r="P1379" s="16"/>
      <c r="Q1379" s="16"/>
      <c r="R1379" s="16"/>
      <c r="S1379" s="16"/>
    </row>
    <row r="1380" spans="1:19" ht="13.2" hidden="1" x14ac:dyDescent="0.25">
      <c r="A1380" s="9"/>
      <c r="C1380" s="16"/>
      <c r="D1380" s="16"/>
      <c r="E1380" s="16"/>
      <c r="F1380" s="18"/>
      <c r="G1380" s="16"/>
      <c r="H1380" s="19"/>
      <c r="I1380" s="20"/>
      <c r="J1380" s="20"/>
      <c r="K1380" s="20"/>
      <c r="L1380" s="16"/>
      <c r="N1380" s="1"/>
      <c r="O1380" s="18"/>
      <c r="P1380" s="16"/>
      <c r="Q1380" s="16"/>
      <c r="R1380" s="16"/>
      <c r="S1380" s="16"/>
    </row>
    <row r="1381" spans="1:19" ht="13.2" hidden="1" x14ac:dyDescent="0.25">
      <c r="A1381" s="9"/>
      <c r="C1381" s="16"/>
      <c r="D1381" s="16"/>
      <c r="E1381" s="16"/>
      <c r="F1381" s="18"/>
      <c r="G1381" s="16"/>
      <c r="H1381" s="19"/>
      <c r="I1381" s="20"/>
      <c r="J1381" s="20"/>
      <c r="K1381" s="20"/>
      <c r="L1381" s="16"/>
      <c r="N1381" s="1"/>
      <c r="O1381" s="18"/>
      <c r="P1381" s="16"/>
      <c r="Q1381" s="16"/>
      <c r="R1381" s="16"/>
      <c r="S1381" s="16"/>
    </row>
    <row r="1382" spans="1:19" ht="13.2" hidden="1" x14ac:dyDescent="0.25">
      <c r="A1382" s="9"/>
      <c r="C1382" s="16"/>
      <c r="D1382" s="16"/>
      <c r="E1382" s="16"/>
      <c r="F1382" s="18"/>
      <c r="G1382" s="16"/>
      <c r="H1382" s="19"/>
      <c r="I1382" s="20"/>
      <c r="J1382" s="20"/>
      <c r="K1382" s="20"/>
      <c r="L1382" s="16"/>
      <c r="N1382" s="1"/>
      <c r="O1382" s="18"/>
      <c r="P1382" s="16"/>
      <c r="Q1382" s="16"/>
      <c r="R1382" s="16"/>
      <c r="S1382" s="16"/>
    </row>
    <row r="1383" spans="1:19" ht="13.2" hidden="1" x14ac:dyDescent="0.25">
      <c r="A1383" s="9"/>
      <c r="C1383" s="16"/>
      <c r="D1383" s="16"/>
      <c r="E1383" s="16"/>
      <c r="F1383" s="18"/>
      <c r="G1383" s="16"/>
      <c r="H1383" s="19"/>
      <c r="I1383" s="20"/>
      <c r="J1383" s="20"/>
      <c r="K1383" s="20"/>
      <c r="L1383" s="16"/>
      <c r="N1383" s="1"/>
      <c r="O1383" s="18"/>
      <c r="P1383" s="16"/>
      <c r="Q1383" s="16"/>
      <c r="R1383" s="16"/>
      <c r="S1383" s="16"/>
    </row>
    <row r="1384" spans="1:19" ht="13.2" hidden="1" x14ac:dyDescent="0.25">
      <c r="A1384" s="9"/>
      <c r="C1384" s="16"/>
      <c r="D1384" s="16"/>
      <c r="E1384" s="16"/>
      <c r="F1384" s="18"/>
      <c r="G1384" s="16"/>
      <c r="H1384" s="19"/>
      <c r="I1384" s="20"/>
      <c r="J1384" s="20"/>
      <c r="K1384" s="20"/>
      <c r="L1384" s="16"/>
      <c r="N1384" s="1"/>
      <c r="O1384" s="18"/>
      <c r="P1384" s="16"/>
      <c r="Q1384" s="16"/>
      <c r="R1384" s="16"/>
      <c r="S1384" s="16"/>
    </row>
    <row r="1385" spans="1:19" ht="13.2" hidden="1" x14ac:dyDescent="0.25">
      <c r="A1385" s="9"/>
      <c r="C1385" s="16"/>
      <c r="D1385" s="16"/>
      <c r="E1385" s="16"/>
      <c r="F1385" s="18"/>
      <c r="G1385" s="16"/>
      <c r="H1385" s="19"/>
      <c r="I1385" s="20"/>
      <c r="J1385" s="20"/>
      <c r="K1385" s="20"/>
      <c r="L1385" s="16"/>
      <c r="N1385" s="1"/>
      <c r="O1385" s="18"/>
      <c r="P1385" s="16"/>
      <c r="Q1385" s="16"/>
      <c r="R1385" s="16"/>
      <c r="S1385" s="16"/>
    </row>
    <row r="1386" spans="1:19" ht="13.2" hidden="1" x14ac:dyDescent="0.25">
      <c r="A1386" s="9"/>
      <c r="C1386" s="16"/>
      <c r="D1386" s="16"/>
      <c r="E1386" s="16"/>
      <c r="F1386" s="18"/>
      <c r="G1386" s="16"/>
      <c r="H1386" s="19"/>
      <c r="I1386" s="20"/>
      <c r="J1386" s="20"/>
      <c r="K1386" s="20"/>
      <c r="L1386" s="16"/>
      <c r="N1386" s="1"/>
      <c r="O1386" s="18"/>
      <c r="P1386" s="16"/>
      <c r="Q1386" s="16"/>
      <c r="R1386" s="16"/>
      <c r="S1386" s="16"/>
    </row>
    <row r="1387" spans="1:19" ht="13.2" hidden="1" x14ac:dyDescent="0.25">
      <c r="A1387" s="9"/>
      <c r="C1387" s="16"/>
      <c r="D1387" s="16"/>
      <c r="E1387" s="16"/>
      <c r="F1387" s="18"/>
      <c r="G1387" s="16"/>
      <c r="H1387" s="19"/>
      <c r="I1387" s="20"/>
      <c r="J1387" s="20"/>
      <c r="K1387" s="20"/>
      <c r="L1387" s="16"/>
      <c r="N1387" s="1"/>
      <c r="O1387" s="18"/>
      <c r="P1387" s="16"/>
      <c r="Q1387" s="16"/>
      <c r="R1387" s="16"/>
      <c r="S1387" s="16"/>
    </row>
    <row r="1388" spans="1:19" ht="13.2" hidden="1" x14ac:dyDescent="0.25">
      <c r="A1388" s="9"/>
      <c r="C1388" s="16"/>
      <c r="D1388" s="16"/>
      <c r="E1388" s="16"/>
      <c r="F1388" s="18"/>
      <c r="G1388" s="16"/>
      <c r="H1388" s="19"/>
      <c r="I1388" s="20"/>
      <c r="J1388" s="20"/>
      <c r="K1388" s="20"/>
      <c r="L1388" s="16"/>
      <c r="N1388" s="1"/>
      <c r="O1388" s="18"/>
      <c r="P1388" s="16"/>
      <c r="Q1388" s="16"/>
      <c r="R1388" s="16"/>
      <c r="S1388" s="16"/>
    </row>
    <row r="1389" spans="1:19" ht="13.2" hidden="1" x14ac:dyDescent="0.25">
      <c r="A1389" s="9"/>
      <c r="C1389" s="16"/>
      <c r="D1389" s="16"/>
      <c r="E1389" s="16"/>
      <c r="F1389" s="18"/>
      <c r="G1389" s="16"/>
      <c r="H1389" s="19"/>
      <c r="I1389" s="20"/>
      <c r="J1389" s="20"/>
      <c r="K1389" s="20"/>
      <c r="L1389" s="16"/>
      <c r="N1389" s="1"/>
      <c r="O1389" s="18"/>
      <c r="P1389" s="16"/>
      <c r="Q1389" s="16"/>
      <c r="R1389" s="16"/>
      <c r="S1389" s="16"/>
    </row>
    <row r="1390" spans="1:19" ht="13.2" hidden="1" x14ac:dyDescent="0.25">
      <c r="A1390" s="9"/>
      <c r="C1390" s="16"/>
      <c r="D1390" s="16"/>
      <c r="E1390" s="16"/>
      <c r="F1390" s="18"/>
      <c r="G1390" s="16"/>
      <c r="H1390" s="19"/>
      <c r="I1390" s="20"/>
      <c r="J1390" s="20"/>
      <c r="K1390" s="20"/>
      <c r="L1390" s="16"/>
      <c r="N1390" s="1"/>
      <c r="O1390" s="18"/>
      <c r="P1390" s="16"/>
      <c r="Q1390" s="16"/>
      <c r="R1390" s="16"/>
      <c r="S1390" s="16"/>
    </row>
    <row r="1391" spans="1:19" ht="13.2" hidden="1" x14ac:dyDescent="0.25">
      <c r="A1391" s="9"/>
      <c r="C1391" s="16"/>
      <c r="D1391" s="16"/>
      <c r="E1391" s="16"/>
      <c r="F1391" s="18"/>
      <c r="G1391" s="16"/>
      <c r="H1391" s="19"/>
      <c r="I1391" s="20"/>
      <c r="J1391" s="20"/>
      <c r="K1391" s="20"/>
      <c r="L1391" s="16"/>
      <c r="N1391" s="1"/>
      <c r="O1391" s="18"/>
      <c r="P1391" s="16"/>
      <c r="Q1391" s="16"/>
      <c r="R1391" s="16"/>
      <c r="S1391" s="16"/>
    </row>
    <row r="1392" spans="1:19" ht="13.2" hidden="1" x14ac:dyDescent="0.25">
      <c r="A1392" s="9"/>
      <c r="C1392" s="16"/>
      <c r="D1392" s="16"/>
      <c r="E1392" s="16"/>
      <c r="F1392" s="18"/>
      <c r="G1392" s="16"/>
      <c r="H1392" s="19"/>
      <c r="I1392" s="20"/>
      <c r="J1392" s="20"/>
      <c r="K1392" s="20"/>
      <c r="L1392" s="16"/>
      <c r="N1392" s="1"/>
      <c r="O1392" s="18"/>
      <c r="P1392" s="16"/>
      <c r="Q1392" s="16"/>
      <c r="R1392" s="16"/>
      <c r="S1392" s="16"/>
    </row>
    <row r="1393" spans="1:19" ht="13.2" hidden="1" x14ac:dyDescent="0.25">
      <c r="A1393" s="9"/>
      <c r="C1393" s="16"/>
      <c r="D1393" s="16"/>
      <c r="E1393" s="16"/>
      <c r="F1393" s="18"/>
      <c r="G1393" s="16"/>
      <c r="H1393" s="19"/>
      <c r="I1393" s="20"/>
      <c r="J1393" s="20"/>
      <c r="K1393" s="20"/>
      <c r="L1393" s="16"/>
      <c r="N1393" s="1"/>
      <c r="O1393" s="18"/>
      <c r="P1393" s="16"/>
      <c r="Q1393" s="16"/>
      <c r="R1393" s="16"/>
      <c r="S1393" s="16"/>
    </row>
    <row r="1394" spans="1:19" ht="13.2" hidden="1" x14ac:dyDescent="0.25">
      <c r="A1394" s="9"/>
      <c r="C1394" s="16"/>
      <c r="D1394" s="16"/>
      <c r="E1394" s="16"/>
      <c r="F1394" s="18"/>
      <c r="G1394" s="16"/>
      <c r="H1394" s="19"/>
      <c r="I1394" s="20"/>
      <c r="J1394" s="20"/>
      <c r="K1394" s="20"/>
      <c r="L1394" s="16"/>
      <c r="N1394" s="1"/>
      <c r="O1394" s="18"/>
      <c r="P1394" s="16"/>
      <c r="Q1394" s="16"/>
      <c r="R1394" s="16"/>
      <c r="S1394" s="16"/>
    </row>
    <row r="1395" spans="1:19" ht="13.2" hidden="1" x14ac:dyDescent="0.25">
      <c r="A1395" s="9"/>
      <c r="C1395" s="16"/>
      <c r="D1395" s="16"/>
      <c r="E1395" s="16"/>
      <c r="F1395" s="18"/>
      <c r="G1395" s="16"/>
      <c r="H1395" s="19"/>
      <c r="I1395" s="20"/>
      <c r="J1395" s="20"/>
      <c r="K1395" s="20"/>
      <c r="L1395" s="16"/>
      <c r="N1395" s="1"/>
      <c r="O1395" s="18"/>
      <c r="P1395" s="16"/>
      <c r="Q1395" s="16"/>
      <c r="R1395" s="16"/>
      <c r="S1395" s="16"/>
    </row>
    <row r="1396" spans="1:19" ht="13.2" hidden="1" x14ac:dyDescent="0.25">
      <c r="A1396" s="9"/>
      <c r="C1396" s="16"/>
      <c r="D1396" s="16"/>
      <c r="E1396" s="16"/>
      <c r="F1396" s="18"/>
      <c r="G1396" s="16"/>
      <c r="H1396" s="19"/>
      <c r="I1396" s="20"/>
      <c r="J1396" s="20"/>
      <c r="K1396" s="20"/>
      <c r="L1396" s="16"/>
      <c r="N1396" s="1"/>
      <c r="O1396" s="18"/>
      <c r="P1396" s="16"/>
      <c r="Q1396" s="16"/>
      <c r="R1396" s="16"/>
      <c r="S1396" s="16"/>
    </row>
    <row r="1397" spans="1:19" ht="13.2" hidden="1" x14ac:dyDescent="0.25">
      <c r="A1397" s="9"/>
      <c r="C1397" s="16"/>
      <c r="D1397" s="16"/>
      <c r="E1397" s="16"/>
      <c r="F1397" s="18"/>
      <c r="G1397" s="16"/>
      <c r="H1397" s="19"/>
      <c r="I1397" s="20"/>
      <c r="J1397" s="20"/>
      <c r="K1397" s="20"/>
      <c r="L1397" s="16"/>
      <c r="N1397" s="1"/>
      <c r="O1397" s="18"/>
      <c r="P1397" s="16"/>
      <c r="Q1397" s="16"/>
      <c r="R1397" s="16"/>
      <c r="S1397" s="16"/>
    </row>
    <row r="1398" spans="1:19" ht="13.2" hidden="1" x14ac:dyDescent="0.25">
      <c r="A1398" s="9"/>
      <c r="C1398" s="16"/>
      <c r="D1398" s="16"/>
      <c r="E1398" s="16"/>
      <c r="F1398" s="18"/>
      <c r="G1398" s="16"/>
      <c r="H1398" s="19"/>
      <c r="I1398" s="20"/>
      <c r="J1398" s="20"/>
      <c r="K1398" s="20"/>
      <c r="L1398" s="16"/>
      <c r="N1398" s="1"/>
      <c r="O1398" s="18"/>
      <c r="P1398" s="16"/>
      <c r="Q1398" s="16"/>
      <c r="R1398" s="16"/>
      <c r="S1398" s="16"/>
    </row>
    <row r="1399" spans="1:19" ht="13.2" hidden="1" x14ac:dyDescent="0.25">
      <c r="A1399" s="9"/>
      <c r="C1399" s="16"/>
      <c r="D1399" s="16"/>
      <c r="E1399" s="16"/>
      <c r="F1399" s="18"/>
      <c r="G1399" s="16"/>
      <c r="H1399" s="19"/>
      <c r="I1399" s="20"/>
      <c r="J1399" s="20"/>
      <c r="K1399" s="20"/>
      <c r="L1399" s="16"/>
      <c r="N1399" s="1"/>
      <c r="O1399" s="18"/>
      <c r="P1399" s="16"/>
      <c r="Q1399" s="16"/>
      <c r="R1399" s="16"/>
      <c r="S1399" s="16"/>
    </row>
    <row r="1400" spans="1:19" ht="13.2" hidden="1" x14ac:dyDescent="0.25">
      <c r="A1400" s="9"/>
      <c r="C1400" s="16"/>
      <c r="D1400" s="16"/>
      <c r="E1400" s="16"/>
      <c r="F1400" s="18"/>
      <c r="G1400" s="16"/>
      <c r="H1400" s="19"/>
      <c r="I1400" s="20"/>
      <c r="J1400" s="20"/>
      <c r="K1400" s="20"/>
      <c r="L1400" s="16"/>
      <c r="N1400" s="1"/>
      <c r="O1400" s="18"/>
      <c r="P1400" s="16"/>
      <c r="Q1400" s="16"/>
      <c r="R1400" s="16"/>
      <c r="S1400" s="16"/>
    </row>
    <row r="1401" spans="1:19" ht="13.2" hidden="1" x14ac:dyDescent="0.25">
      <c r="A1401" s="9"/>
      <c r="C1401" s="16"/>
      <c r="D1401" s="16"/>
      <c r="E1401" s="16"/>
      <c r="F1401" s="18"/>
      <c r="G1401" s="16"/>
      <c r="H1401" s="19"/>
      <c r="I1401" s="20"/>
      <c r="J1401" s="20"/>
      <c r="K1401" s="20"/>
      <c r="L1401" s="16"/>
      <c r="N1401" s="1"/>
      <c r="O1401" s="18"/>
      <c r="P1401" s="16"/>
      <c r="Q1401" s="16"/>
      <c r="R1401" s="16"/>
      <c r="S1401" s="16"/>
    </row>
    <row r="1402" spans="1:19" ht="13.2" hidden="1" x14ac:dyDescent="0.25">
      <c r="A1402" s="9"/>
      <c r="C1402" s="16"/>
      <c r="D1402" s="16"/>
      <c r="E1402" s="16"/>
      <c r="F1402" s="18"/>
      <c r="G1402" s="16"/>
      <c r="H1402" s="19"/>
      <c r="I1402" s="20"/>
      <c r="J1402" s="20"/>
      <c r="K1402" s="20"/>
      <c r="L1402" s="16"/>
      <c r="N1402" s="1"/>
      <c r="O1402" s="18"/>
      <c r="P1402" s="16"/>
      <c r="Q1402" s="16"/>
      <c r="R1402" s="16"/>
      <c r="S1402" s="16"/>
    </row>
    <row r="1403" spans="1:19" ht="13.2" hidden="1" x14ac:dyDescent="0.25">
      <c r="A1403" s="9"/>
      <c r="C1403" s="16"/>
      <c r="D1403" s="16"/>
      <c r="E1403" s="16"/>
      <c r="F1403" s="18"/>
      <c r="G1403" s="16"/>
      <c r="H1403" s="19"/>
      <c r="I1403" s="20"/>
      <c r="J1403" s="20"/>
      <c r="K1403" s="20"/>
      <c r="L1403" s="16"/>
      <c r="N1403" s="1"/>
      <c r="O1403" s="18"/>
      <c r="P1403" s="16"/>
      <c r="Q1403" s="16"/>
      <c r="R1403" s="16"/>
      <c r="S1403" s="16"/>
    </row>
    <row r="1404" spans="1:19" ht="13.2" hidden="1" x14ac:dyDescent="0.25">
      <c r="A1404" s="9"/>
      <c r="C1404" s="16"/>
      <c r="D1404" s="16"/>
      <c r="E1404" s="16"/>
      <c r="F1404" s="18"/>
      <c r="G1404" s="16"/>
      <c r="H1404" s="19"/>
      <c r="I1404" s="20"/>
      <c r="J1404" s="20"/>
      <c r="K1404" s="20"/>
      <c r="L1404" s="16"/>
      <c r="N1404" s="1"/>
      <c r="O1404" s="18"/>
      <c r="P1404" s="16"/>
      <c r="Q1404" s="16"/>
      <c r="R1404" s="16"/>
      <c r="S1404" s="16"/>
    </row>
    <row r="1405" spans="1:19" ht="13.2" hidden="1" x14ac:dyDescent="0.25">
      <c r="A1405" s="9"/>
      <c r="C1405" s="16"/>
      <c r="D1405" s="16"/>
      <c r="E1405" s="16"/>
      <c r="F1405" s="18"/>
      <c r="G1405" s="16"/>
      <c r="H1405" s="19"/>
      <c r="I1405" s="20"/>
      <c r="J1405" s="20"/>
      <c r="K1405" s="20"/>
      <c r="L1405" s="16"/>
      <c r="N1405" s="1"/>
      <c r="O1405" s="18"/>
      <c r="P1405" s="16"/>
      <c r="Q1405" s="16"/>
      <c r="R1405" s="16"/>
      <c r="S1405" s="16"/>
    </row>
    <row r="1406" spans="1:19" ht="13.2" hidden="1" x14ac:dyDescent="0.25">
      <c r="A1406" s="9"/>
      <c r="C1406" s="16"/>
      <c r="D1406" s="16"/>
      <c r="E1406" s="16"/>
      <c r="F1406" s="18"/>
      <c r="G1406" s="16"/>
      <c r="H1406" s="19"/>
      <c r="I1406" s="20"/>
      <c r="J1406" s="20"/>
      <c r="K1406" s="20"/>
      <c r="L1406" s="16"/>
      <c r="N1406" s="1"/>
      <c r="O1406" s="18"/>
      <c r="P1406" s="16"/>
      <c r="Q1406" s="16"/>
      <c r="R1406" s="16"/>
      <c r="S1406" s="16"/>
    </row>
    <row r="1407" spans="1:19" ht="13.2" hidden="1" x14ac:dyDescent="0.25">
      <c r="A1407" s="9"/>
      <c r="C1407" s="16"/>
      <c r="D1407" s="16"/>
      <c r="E1407" s="16"/>
      <c r="F1407" s="18"/>
      <c r="G1407" s="16"/>
      <c r="H1407" s="19"/>
      <c r="I1407" s="20"/>
      <c r="J1407" s="20"/>
      <c r="K1407" s="20"/>
      <c r="L1407" s="16"/>
      <c r="N1407" s="1"/>
      <c r="O1407" s="18"/>
      <c r="P1407" s="16"/>
      <c r="Q1407" s="16"/>
      <c r="R1407" s="16"/>
      <c r="S1407" s="16"/>
    </row>
    <row r="1408" spans="1:19" ht="13.2" hidden="1" x14ac:dyDescent="0.25">
      <c r="A1408" s="9"/>
      <c r="C1408" s="16"/>
      <c r="D1408" s="16"/>
      <c r="E1408" s="16"/>
      <c r="F1408" s="18"/>
      <c r="G1408" s="16"/>
      <c r="H1408" s="19"/>
      <c r="I1408" s="20"/>
      <c r="J1408" s="20"/>
      <c r="K1408" s="20"/>
      <c r="L1408" s="16"/>
      <c r="N1408" s="1"/>
      <c r="O1408" s="18"/>
      <c r="P1408" s="16"/>
      <c r="Q1408" s="16"/>
      <c r="R1408" s="16"/>
      <c r="S1408" s="16"/>
    </row>
    <row r="1409" spans="1:19" ht="13.2" hidden="1" x14ac:dyDescent="0.25">
      <c r="A1409" s="9"/>
      <c r="C1409" s="16"/>
      <c r="D1409" s="16"/>
      <c r="E1409" s="16"/>
      <c r="F1409" s="18"/>
      <c r="G1409" s="16"/>
      <c r="H1409" s="19"/>
      <c r="I1409" s="20"/>
      <c r="J1409" s="20"/>
      <c r="K1409" s="20"/>
      <c r="L1409" s="16"/>
      <c r="N1409" s="1"/>
      <c r="O1409" s="18"/>
      <c r="P1409" s="16"/>
      <c r="Q1409" s="16"/>
      <c r="R1409" s="16"/>
      <c r="S1409" s="16"/>
    </row>
    <row r="1410" spans="1:19" ht="13.2" hidden="1" x14ac:dyDescent="0.25">
      <c r="A1410" s="9"/>
      <c r="C1410" s="16"/>
      <c r="D1410" s="16"/>
      <c r="E1410" s="16"/>
      <c r="F1410" s="18"/>
      <c r="G1410" s="16"/>
      <c r="H1410" s="19"/>
      <c r="I1410" s="20"/>
      <c r="J1410" s="20"/>
      <c r="K1410" s="20"/>
      <c r="L1410" s="16"/>
      <c r="N1410" s="1"/>
      <c r="O1410" s="18"/>
      <c r="P1410" s="16"/>
      <c r="Q1410" s="16"/>
      <c r="R1410" s="16"/>
      <c r="S1410" s="16"/>
    </row>
    <row r="1411" spans="1:19" ht="13.2" hidden="1" x14ac:dyDescent="0.25">
      <c r="A1411" s="9"/>
      <c r="C1411" s="16"/>
      <c r="D1411" s="16"/>
      <c r="E1411" s="16"/>
      <c r="F1411" s="18"/>
      <c r="G1411" s="16"/>
      <c r="H1411" s="19"/>
      <c r="I1411" s="20"/>
      <c r="J1411" s="20"/>
      <c r="K1411" s="20"/>
      <c r="L1411" s="16"/>
      <c r="N1411" s="1"/>
      <c r="O1411" s="18"/>
      <c r="P1411" s="16"/>
      <c r="Q1411" s="16"/>
      <c r="R1411" s="16"/>
      <c r="S1411" s="16"/>
    </row>
    <row r="1412" spans="1:19" ht="13.2" hidden="1" x14ac:dyDescent="0.25">
      <c r="A1412" s="9"/>
      <c r="C1412" s="16"/>
      <c r="D1412" s="16"/>
      <c r="E1412" s="16"/>
      <c r="F1412" s="18"/>
      <c r="G1412" s="16"/>
      <c r="H1412" s="19"/>
      <c r="I1412" s="20"/>
      <c r="J1412" s="20"/>
      <c r="K1412" s="20"/>
      <c r="L1412" s="16"/>
      <c r="N1412" s="1"/>
      <c r="O1412" s="18"/>
      <c r="P1412" s="16"/>
      <c r="Q1412" s="16"/>
      <c r="R1412" s="16"/>
      <c r="S1412" s="16"/>
    </row>
    <row r="1413" spans="1:19" ht="13.2" hidden="1" x14ac:dyDescent="0.25">
      <c r="A1413" s="9"/>
      <c r="C1413" s="16"/>
      <c r="D1413" s="16"/>
      <c r="E1413" s="16"/>
      <c r="F1413" s="18"/>
      <c r="G1413" s="16"/>
      <c r="H1413" s="19"/>
      <c r="I1413" s="20"/>
      <c r="J1413" s="20"/>
      <c r="K1413" s="20"/>
      <c r="L1413" s="16"/>
      <c r="N1413" s="1"/>
      <c r="O1413" s="18"/>
      <c r="P1413" s="16"/>
      <c r="Q1413" s="16"/>
      <c r="R1413" s="16"/>
      <c r="S1413" s="16"/>
    </row>
    <row r="1414" spans="1:19" ht="13.2" hidden="1" x14ac:dyDescent="0.25">
      <c r="A1414" s="9"/>
      <c r="C1414" s="16"/>
      <c r="D1414" s="16"/>
      <c r="E1414" s="16"/>
      <c r="F1414" s="18"/>
      <c r="G1414" s="16"/>
      <c r="H1414" s="19"/>
      <c r="I1414" s="20"/>
      <c r="J1414" s="20"/>
      <c r="K1414" s="20"/>
      <c r="L1414" s="16"/>
      <c r="N1414" s="1"/>
      <c r="O1414" s="18"/>
      <c r="P1414" s="16"/>
      <c r="Q1414" s="16"/>
      <c r="R1414" s="16"/>
      <c r="S1414" s="16"/>
    </row>
    <row r="1415" spans="1:19" ht="13.2" hidden="1" x14ac:dyDescent="0.25">
      <c r="A1415" s="9"/>
      <c r="C1415" s="16"/>
      <c r="D1415" s="16"/>
      <c r="E1415" s="16"/>
      <c r="F1415" s="18"/>
      <c r="G1415" s="16"/>
      <c r="H1415" s="19"/>
      <c r="I1415" s="20"/>
      <c r="J1415" s="20"/>
      <c r="K1415" s="20"/>
      <c r="L1415" s="16"/>
      <c r="N1415" s="1"/>
      <c r="O1415" s="18"/>
      <c r="P1415" s="16"/>
      <c r="Q1415" s="16"/>
      <c r="R1415" s="16"/>
      <c r="S1415" s="16"/>
    </row>
    <row r="1416" spans="1:19" ht="13.2" hidden="1" x14ac:dyDescent="0.25">
      <c r="A1416" s="9"/>
      <c r="C1416" s="16"/>
      <c r="D1416" s="16"/>
      <c r="E1416" s="16"/>
      <c r="F1416" s="18"/>
      <c r="G1416" s="16"/>
      <c r="H1416" s="19"/>
      <c r="I1416" s="20"/>
      <c r="J1416" s="20"/>
      <c r="K1416" s="20"/>
      <c r="L1416" s="16"/>
      <c r="N1416" s="1"/>
      <c r="O1416" s="18"/>
      <c r="P1416" s="16"/>
      <c r="Q1416" s="16"/>
      <c r="R1416" s="16"/>
      <c r="S1416" s="16"/>
    </row>
    <row r="1417" spans="1:19" ht="13.2" hidden="1" x14ac:dyDescent="0.25">
      <c r="A1417" s="9"/>
      <c r="C1417" s="16"/>
      <c r="D1417" s="16"/>
      <c r="E1417" s="16"/>
      <c r="F1417" s="18"/>
      <c r="G1417" s="16"/>
      <c r="H1417" s="19"/>
      <c r="I1417" s="20"/>
      <c r="J1417" s="20"/>
      <c r="K1417" s="20"/>
      <c r="L1417" s="16"/>
      <c r="N1417" s="1"/>
      <c r="O1417" s="18"/>
      <c r="P1417" s="16"/>
      <c r="Q1417" s="16"/>
      <c r="R1417" s="16"/>
      <c r="S1417" s="16"/>
    </row>
    <row r="1418" spans="1:19" ht="13.2" hidden="1" x14ac:dyDescent="0.25">
      <c r="A1418" s="9"/>
      <c r="C1418" s="16"/>
      <c r="D1418" s="16"/>
      <c r="E1418" s="16"/>
      <c r="F1418" s="18"/>
      <c r="G1418" s="16"/>
      <c r="H1418" s="19"/>
      <c r="I1418" s="20"/>
      <c r="J1418" s="20"/>
      <c r="K1418" s="20"/>
      <c r="L1418" s="16"/>
      <c r="N1418" s="1"/>
      <c r="O1418" s="18"/>
      <c r="P1418" s="16"/>
      <c r="Q1418" s="16"/>
      <c r="R1418" s="16"/>
      <c r="S1418" s="16"/>
    </row>
    <row r="1419" spans="1:19" ht="13.2" hidden="1" x14ac:dyDescent="0.25">
      <c r="A1419" s="9"/>
      <c r="C1419" s="16"/>
      <c r="D1419" s="16"/>
      <c r="E1419" s="16"/>
      <c r="F1419" s="18"/>
      <c r="G1419" s="16"/>
      <c r="H1419" s="19"/>
      <c r="I1419" s="20"/>
      <c r="J1419" s="20"/>
      <c r="K1419" s="20"/>
      <c r="L1419" s="16"/>
      <c r="N1419" s="1"/>
      <c r="O1419" s="18"/>
      <c r="P1419" s="16"/>
      <c r="Q1419" s="16"/>
      <c r="R1419" s="16"/>
      <c r="S1419" s="16"/>
    </row>
    <row r="1420" spans="1:19" ht="13.2" hidden="1" x14ac:dyDescent="0.25">
      <c r="A1420" s="9"/>
      <c r="C1420" s="16"/>
      <c r="D1420" s="16"/>
      <c r="E1420" s="16"/>
      <c r="F1420" s="18"/>
      <c r="G1420" s="16"/>
      <c r="H1420" s="19"/>
      <c r="I1420" s="20"/>
      <c r="J1420" s="20"/>
      <c r="K1420" s="20"/>
      <c r="L1420" s="16"/>
      <c r="N1420" s="1"/>
      <c r="O1420" s="18"/>
      <c r="P1420" s="16"/>
      <c r="Q1420" s="16"/>
      <c r="R1420" s="16"/>
      <c r="S1420" s="16"/>
    </row>
    <row r="1421" spans="1:19" ht="13.2" hidden="1" x14ac:dyDescent="0.25">
      <c r="A1421" s="9"/>
      <c r="C1421" s="16"/>
      <c r="D1421" s="16"/>
      <c r="E1421" s="16"/>
      <c r="F1421" s="18"/>
      <c r="G1421" s="16"/>
      <c r="H1421" s="19"/>
      <c r="I1421" s="20"/>
      <c r="J1421" s="20"/>
      <c r="K1421" s="20"/>
      <c r="L1421" s="16"/>
      <c r="N1421" s="1"/>
      <c r="O1421" s="18"/>
      <c r="P1421" s="16"/>
      <c r="Q1421" s="16"/>
      <c r="R1421" s="16"/>
      <c r="S1421" s="16"/>
    </row>
    <row r="1422" spans="1:19" ht="13.2" hidden="1" x14ac:dyDescent="0.25">
      <c r="A1422" s="9"/>
      <c r="C1422" s="16"/>
      <c r="D1422" s="16"/>
      <c r="E1422" s="16"/>
      <c r="F1422" s="18"/>
      <c r="G1422" s="16"/>
      <c r="H1422" s="19"/>
      <c r="I1422" s="20"/>
      <c r="J1422" s="20"/>
      <c r="K1422" s="20"/>
      <c r="L1422" s="16"/>
      <c r="N1422" s="1"/>
      <c r="O1422" s="18"/>
      <c r="P1422" s="16"/>
      <c r="Q1422" s="16"/>
      <c r="R1422" s="16"/>
      <c r="S1422" s="16"/>
    </row>
    <row r="1423" spans="1:19" ht="13.2" hidden="1" x14ac:dyDescent="0.25">
      <c r="A1423" s="9"/>
      <c r="C1423" s="16"/>
      <c r="D1423" s="16"/>
      <c r="E1423" s="16"/>
      <c r="F1423" s="18"/>
      <c r="G1423" s="16"/>
      <c r="H1423" s="19"/>
      <c r="I1423" s="20"/>
      <c r="J1423" s="20"/>
      <c r="K1423" s="20"/>
      <c r="L1423" s="16"/>
      <c r="N1423" s="1"/>
      <c r="O1423" s="18"/>
      <c r="P1423" s="16"/>
      <c r="Q1423" s="16"/>
      <c r="R1423" s="16"/>
      <c r="S1423" s="16"/>
    </row>
    <row r="1424" spans="1:19" ht="13.2" hidden="1" x14ac:dyDescent="0.25">
      <c r="A1424" s="9"/>
      <c r="C1424" s="16"/>
      <c r="D1424" s="16"/>
      <c r="E1424" s="16"/>
      <c r="F1424" s="18"/>
      <c r="G1424" s="16"/>
      <c r="H1424" s="19"/>
      <c r="I1424" s="20"/>
      <c r="J1424" s="20"/>
      <c r="K1424" s="20"/>
      <c r="L1424" s="16"/>
      <c r="N1424" s="1"/>
      <c r="O1424" s="18"/>
      <c r="P1424" s="16"/>
      <c r="Q1424" s="16"/>
      <c r="R1424" s="16"/>
      <c r="S1424" s="16"/>
    </row>
    <row r="1425" spans="1:19" ht="13.2" hidden="1" x14ac:dyDescent="0.25">
      <c r="A1425" s="9"/>
      <c r="C1425" s="16"/>
      <c r="D1425" s="16"/>
      <c r="E1425" s="16"/>
      <c r="F1425" s="18"/>
      <c r="G1425" s="16"/>
      <c r="H1425" s="19"/>
      <c r="I1425" s="20"/>
      <c r="J1425" s="20"/>
      <c r="K1425" s="20"/>
      <c r="L1425" s="16"/>
      <c r="N1425" s="1"/>
      <c r="O1425" s="18"/>
      <c r="P1425" s="16"/>
      <c r="Q1425" s="16"/>
      <c r="R1425" s="16"/>
      <c r="S1425" s="16"/>
    </row>
    <row r="1426" spans="1:19" ht="13.2" hidden="1" x14ac:dyDescent="0.25">
      <c r="A1426" s="9"/>
      <c r="C1426" s="16"/>
      <c r="D1426" s="16"/>
      <c r="E1426" s="16"/>
      <c r="F1426" s="18"/>
      <c r="G1426" s="16"/>
      <c r="H1426" s="19"/>
      <c r="I1426" s="20"/>
      <c r="J1426" s="20"/>
      <c r="K1426" s="20"/>
      <c r="L1426" s="16"/>
      <c r="N1426" s="1"/>
      <c r="O1426" s="18"/>
      <c r="P1426" s="16"/>
      <c r="Q1426" s="16"/>
      <c r="R1426" s="16"/>
      <c r="S1426" s="16"/>
    </row>
    <row r="1427" spans="1:19" ht="13.2" hidden="1" x14ac:dyDescent="0.25">
      <c r="A1427" s="9"/>
      <c r="C1427" s="16"/>
      <c r="D1427" s="16"/>
      <c r="E1427" s="16"/>
      <c r="F1427" s="18"/>
      <c r="G1427" s="16"/>
      <c r="H1427" s="19"/>
      <c r="I1427" s="20"/>
      <c r="J1427" s="20"/>
      <c r="K1427" s="20"/>
      <c r="L1427" s="16"/>
      <c r="N1427" s="1"/>
      <c r="O1427" s="18"/>
      <c r="P1427" s="16"/>
      <c r="Q1427" s="16"/>
      <c r="R1427" s="16"/>
      <c r="S1427" s="16"/>
    </row>
    <row r="1428" spans="1:19" ht="13.2" hidden="1" x14ac:dyDescent="0.25">
      <c r="A1428" s="9"/>
      <c r="C1428" s="16"/>
      <c r="D1428" s="16"/>
      <c r="E1428" s="16"/>
      <c r="F1428" s="18"/>
      <c r="G1428" s="16"/>
      <c r="H1428" s="19"/>
      <c r="I1428" s="20"/>
      <c r="J1428" s="20"/>
      <c r="K1428" s="20"/>
      <c r="L1428" s="16"/>
      <c r="N1428" s="1"/>
      <c r="O1428" s="18"/>
      <c r="P1428" s="16"/>
      <c r="Q1428" s="16"/>
      <c r="R1428" s="16"/>
      <c r="S1428" s="16"/>
    </row>
    <row r="1429" spans="1:19" ht="13.2" hidden="1" x14ac:dyDescent="0.25">
      <c r="A1429" s="9"/>
      <c r="C1429" s="16"/>
      <c r="D1429" s="16"/>
      <c r="E1429" s="16"/>
      <c r="F1429" s="18"/>
      <c r="G1429" s="16"/>
      <c r="H1429" s="19"/>
      <c r="I1429" s="20"/>
      <c r="J1429" s="20"/>
      <c r="K1429" s="20"/>
      <c r="L1429" s="16"/>
      <c r="N1429" s="1"/>
      <c r="O1429" s="18"/>
      <c r="P1429" s="16"/>
      <c r="Q1429" s="16"/>
      <c r="R1429" s="16"/>
      <c r="S1429" s="16"/>
    </row>
    <row r="1430" spans="1:19" ht="13.2" hidden="1" x14ac:dyDescent="0.25">
      <c r="A1430" s="9"/>
      <c r="C1430" s="16"/>
      <c r="D1430" s="16"/>
      <c r="E1430" s="16"/>
      <c r="F1430" s="18"/>
      <c r="G1430" s="16"/>
      <c r="H1430" s="19"/>
      <c r="I1430" s="20"/>
      <c r="J1430" s="20"/>
      <c r="K1430" s="20"/>
      <c r="L1430" s="16"/>
      <c r="N1430" s="1"/>
      <c r="O1430" s="18"/>
      <c r="P1430" s="16"/>
      <c r="Q1430" s="16"/>
      <c r="R1430" s="16"/>
      <c r="S1430" s="16"/>
    </row>
    <row r="1431" spans="1:19" ht="13.2" hidden="1" x14ac:dyDescent="0.25">
      <c r="A1431" s="9"/>
      <c r="C1431" s="16"/>
      <c r="D1431" s="16"/>
      <c r="E1431" s="16"/>
      <c r="F1431" s="18"/>
      <c r="G1431" s="16"/>
      <c r="H1431" s="19"/>
      <c r="I1431" s="20"/>
      <c r="J1431" s="20"/>
      <c r="K1431" s="20"/>
      <c r="L1431" s="16"/>
      <c r="N1431" s="1"/>
      <c r="O1431" s="18"/>
      <c r="P1431" s="16"/>
      <c r="Q1431" s="16"/>
      <c r="R1431" s="16"/>
      <c r="S1431" s="16"/>
    </row>
    <row r="1432" spans="1:19" ht="13.2" hidden="1" x14ac:dyDescent="0.25">
      <c r="A1432" s="9"/>
      <c r="C1432" s="16"/>
      <c r="D1432" s="16"/>
      <c r="E1432" s="16"/>
      <c r="F1432" s="18"/>
      <c r="G1432" s="16"/>
      <c r="H1432" s="19"/>
      <c r="I1432" s="20"/>
      <c r="J1432" s="20"/>
      <c r="K1432" s="20"/>
      <c r="L1432" s="16"/>
      <c r="N1432" s="1"/>
      <c r="O1432" s="18"/>
      <c r="P1432" s="16"/>
      <c r="Q1432" s="16"/>
      <c r="R1432" s="16"/>
      <c r="S1432" s="16"/>
    </row>
    <row r="1433" spans="1:19" ht="13.2" hidden="1" x14ac:dyDescent="0.25">
      <c r="A1433" s="9"/>
      <c r="C1433" s="16"/>
      <c r="D1433" s="16"/>
      <c r="E1433" s="16"/>
      <c r="F1433" s="18"/>
      <c r="G1433" s="16"/>
      <c r="H1433" s="19"/>
      <c r="I1433" s="20"/>
      <c r="J1433" s="20"/>
      <c r="K1433" s="20"/>
      <c r="L1433" s="16"/>
      <c r="N1433" s="1"/>
      <c r="O1433" s="18"/>
      <c r="P1433" s="16"/>
      <c r="Q1433" s="16"/>
      <c r="R1433" s="16"/>
      <c r="S1433" s="16"/>
    </row>
    <row r="1434" spans="1:19" ht="13.2" hidden="1" x14ac:dyDescent="0.25">
      <c r="A1434" s="9"/>
      <c r="C1434" s="16"/>
      <c r="D1434" s="16"/>
      <c r="E1434" s="16"/>
      <c r="F1434" s="18"/>
      <c r="G1434" s="16"/>
      <c r="H1434" s="19"/>
      <c r="I1434" s="20"/>
      <c r="J1434" s="20"/>
      <c r="K1434" s="20"/>
      <c r="L1434" s="16"/>
      <c r="N1434" s="1"/>
      <c r="O1434" s="18"/>
      <c r="P1434" s="16"/>
      <c r="Q1434" s="16"/>
      <c r="R1434" s="16"/>
      <c r="S1434" s="16"/>
    </row>
    <row r="1435" spans="1:19" ht="13.2" hidden="1" x14ac:dyDescent="0.25">
      <c r="A1435" s="9"/>
      <c r="C1435" s="16"/>
      <c r="D1435" s="16"/>
      <c r="E1435" s="16"/>
      <c r="F1435" s="18"/>
      <c r="G1435" s="16"/>
      <c r="H1435" s="19"/>
      <c r="I1435" s="20"/>
      <c r="J1435" s="20"/>
      <c r="K1435" s="20"/>
      <c r="L1435" s="16"/>
      <c r="N1435" s="1"/>
      <c r="O1435" s="18"/>
      <c r="P1435" s="16"/>
      <c r="Q1435" s="16"/>
      <c r="R1435" s="16"/>
      <c r="S1435" s="16"/>
    </row>
    <row r="1436" spans="1:19" ht="13.2" hidden="1" x14ac:dyDescent="0.25">
      <c r="A1436" s="9"/>
      <c r="C1436" s="16"/>
      <c r="D1436" s="16"/>
      <c r="E1436" s="16"/>
      <c r="F1436" s="18"/>
      <c r="G1436" s="16"/>
      <c r="H1436" s="19"/>
      <c r="I1436" s="20"/>
      <c r="J1436" s="20"/>
      <c r="K1436" s="20"/>
      <c r="L1436" s="16"/>
      <c r="N1436" s="1"/>
      <c r="O1436" s="18"/>
      <c r="P1436" s="16"/>
      <c r="Q1436" s="16"/>
      <c r="R1436" s="16"/>
      <c r="S1436" s="16"/>
    </row>
    <row r="1437" spans="1:19" ht="13.2" hidden="1" x14ac:dyDescent="0.25">
      <c r="A1437" s="9"/>
      <c r="C1437" s="16"/>
      <c r="D1437" s="16"/>
      <c r="E1437" s="16"/>
      <c r="F1437" s="18"/>
      <c r="G1437" s="16"/>
      <c r="H1437" s="19"/>
      <c r="I1437" s="20"/>
      <c r="J1437" s="20"/>
      <c r="K1437" s="20"/>
      <c r="L1437" s="16"/>
      <c r="N1437" s="1"/>
      <c r="O1437" s="18"/>
      <c r="P1437" s="16"/>
      <c r="Q1437" s="16"/>
      <c r="R1437" s="16"/>
      <c r="S1437" s="16"/>
    </row>
    <row r="1438" spans="1:19" ht="13.2" hidden="1" x14ac:dyDescent="0.25">
      <c r="A1438" s="9"/>
      <c r="C1438" s="16"/>
      <c r="D1438" s="16"/>
      <c r="E1438" s="16"/>
      <c r="F1438" s="18"/>
      <c r="G1438" s="16"/>
      <c r="H1438" s="19"/>
      <c r="I1438" s="20"/>
      <c r="J1438" s="20"/>
      <c r="K1438" s="20"/>
      <c r="L1438" s="16"/>
      <c r="N1438" s="1"/>
      <c r="O1438" s="18"/>
      <c r="P1438" s="16"/>
      <c r="Q1438" s="16"/>
      <c r="R1438" s="16"/>
      <c r="S1438" s="16"/>
    </row>
    <row r="1439" spans="1:19" ht="13.2" hidden="1" x14ac:dyDescent="0.25">
      <c r="A1439" s="9"/>
      <c r="C1439" s="16"/>
      <c r="D1439" s="16"/>
      <c r="E1439" s="16"/>
      <c r="F1439" s="18"/>
      <c r="G1439" s="16"/>
      <c r="H1439" s="19"/>
      <c r="I1439" s="20"/>
      <c r="J1439" s="20"/>
      <c r="K1439" s="20"/>
      <c r="L1439" s="16"/>
      <c r="N1439" s="1"/>
      <c r="O1439" s="18"/>
      <c r="P1439" s="16"/>
      <c r="Q1439" s="16"/>
      <c r="R1439" s="16"/>
      <c r="S1439" s="16"/>
    </row>
    <row r="1440" spans="1:19" ht="13.2" hidden="1" x14ac:dyDescent="0.25">
      <c r="A1440" s="9"/>
      <c r="C1440" s="16"/>
      <c r="D1440" s="16"/>
      <c r="E1440" s="16"/>
      <c r="F1440" s="18"/>
      <c r="G1440" s="16"/>
      <c r="H1440" s="19"/>
      <c r="I1440" s="20"/>
      <c r="J1440" s="20"/>
      <c r="K1440" s="20"/>
      <c r="L1440" s="16"/>
      <c r="N1440" s="1"/>
      <c r="O1440" s="18"/>
      <c r="P1440" s="16"/>
      <c r="Q1440" s="16"/>
      <c r="R1440" s="16"/>
      <c r="S1440" s="16"/>
    </row>
    <row r="1441" spans="1:19" ht="13.2" hidden="1" x14ac:dyDescent="0.25">
      <c r="A1441" s="9"/>
      <c r="C1441" s="16"/>
      <c r="D1441" s="16"/>
      <c r="E1441" s="16"/>
      <c r="F1441" s="18"/>
      <c r="G1441" s="16"/>
      <c r="H1441" s="19"/>
      <c r="I1441" s="20"/>
      <c r="J1441" s="20"/>
      <c r="K1441" s="20"/>
      <c r="L1441" s="16"/>
      <c r="N1441" s="1"/>
      <c r="O1441" s="18"/>
      <c r="P1441" s="16"/>
      <c r="Q1441" s="16"/>
      <c r="R1441" s="16"/>
      <c r="S1441" s="16"/>
    </row>
    <row r="1442" spans="1:19" ht="13.2" hidden="1" x14ac:dyDescent="0.25">
      <c r="A1442" s="9"/>
      <c r="C1442" s="16"/>
      <c r="D1442" s="16"/>
      <c r="E1442" s="16"/>
      <c r="F1442" s="18"/>
      <c r="G1442" s="16"/>
      <c r="H1442" s="19"/>
      <c r="I1442" s="20"/>
      <c r="J1442" s="20"/>
      <c r="K1442" s="20"/>
      <c r="L1442" s="16"/>
      <c r="N1442" s="1"/>
      <c r="O1442" s="18"/>
      <c r="P1442" s="16"/>
      <c r="Q1442" s="16"/>
      <c r="R1442" s="16"/>
      <c r="S1442" s="16"/>
    </row>
    <row r="1443" spans="1:19" ht="13.2" hidden="1" x14ac:dyDescent="0.25">
      <c r="A1443" s="9"/>
      <c r="C1443" s="16"/>
      <c r="D1443" s="16"/>
      <c r="E1443" s="16"/>
      <c r="F1443" s="18"/>
      <c r="G1443" s="16"/>
      <c r="H1443" s="19"/>
      <c r="I1443" s="20"/>
      <c r="J1443" s="20"/>
      <c r="K1443" s="20"/>
      <c r="L1443" s="16"/>
      <c r="N1443" s="1"/>
      <c r="O1443" s="18"/>
      <c r="P1443" s="16"/>
      <c r="Q1443" s="16"/>
      <c r="R1443" s="16"/>
      <c r="S1443" s="16"/>
    </row>
    <row r="1444" spans="1:19" ht="13.2" hidden="1" x14ac:dyDescent="0.25">
      <c r="A1444" s="9"/>
      <c r="C1444" s="16"/>
      <c r="D1444" s="16"/>
      <c r="E1444" s="16"/>
      <c r="F1444" s="18"/>
      <c r="G1444" s="16"/>
      <c r="H1444" s="19"/>
      <c r="I1444" s="20"/>
      <c r="J1444" s="20"/>
      <c r="K1444" s="20"/>
      <c r="L1444" s="16"/>
      <c r="N1444" s="1"/>
      <c r="O1444" s="18"/>
      <c r="P1444" s="16"/>
      <c r="Q1444" s="16"/>
      <c r="R1444" s="16"/>
      <c r="S1444" s="16"/>
    </row>
    <row r="1445" spans="1:19" ht="13.2" hidden="1" x14ac:dyDescent="0.25">
      <c r="A1445" s="9"/>
      <c r="C1445" s="16"/>
      <c r="D1445" s="16"/>
      <c r="E1445" s="16"/>
      <c r="F1445" s="18"/>
      <c r="G1445" s="16"/>
      <c r="H1445" s="19"/>
      <c r="I1445" s="20"/>
      <c r="J1445" s="20"/>
      <c r="K1445" s="20"/>
      <c r="L1445" s="16"/>
      <c r="N1445" s="1"/>
      <c r="O1445" s="18"/>
      <c r="P1445" s="16"/>
      <c r="Q1445" s="16"/>
      <c r="R1445" s="16"/>
      <c r="S1445" s="16"/>
    </row>
    <row r="1446" spans="1:19" ht="13.2" hidden="1" x14ac:dyDescent="0.25">
      <c r="A1446" s="9"/>
      <c r="C1446" s="16"/>
      <c r="D1446" s="16"/>
      <c r="E1446" s="16"/>
      <c r="F1446" s="18"/>
      <c r="G1446" s="16"/>
      <c r="H1446" s="19"/>
      <c r="I1446" s="20"/>
      <c r="J1446" s="20"/>
      <c r="K1446" s="20"/>
      <c r="L1446" s="16"/>
      <c r="N1446" s="1"/>
      <c r="O1446" s="18"/>
      <c r="P1446" s="16"/>
      <c r="Q1446" s="16"/>
      <c r="R1446" s="16"/>
      <c r="S1446" s="16"/>
    </row>
    <row r="1447" spans="1:19" ht="13.2" hidden="1" x14ac:dyDescent="0.25">
      <c r="A1447" s="9"/>
      <c r="C1447" s="16"/>
      <c r="D1447" s="16"/>
      <c r="E1447" s="16"/>
      <c r="F1447" s="18"/>
      <c r="G1447" s="16"/>
      <c r="H1447" s="19"/>
      <c r="I1447" s="20"/>
      <c r="J1447" s="20"/>
      <c r="K1447" s="20"/>
      <c r="L1447" s="16"/>
      <c r="N1447" s="1"/>
      <c r="O1447" s="18"/>
      <c r="P1447" s="16"/>
      <c r="Q1447" s="16"/>
      <c r="R1447" s="16"/>
      <c r="S1447" s="16"/>
    </row>
    <row r="1448" spans="1:19" ht="13.2" hidden="1" x14ac:dyDescent="0.25">
      <c r="A1448" s="9"/>
      <c r="C1448" s="16"/>
      <c r="D1448" s="16"/>
      <c r="E1448" s="16"/>
      <c r="F1448" s="18"/>
      <c r="G1448" s="16"/>
      <c r="H1448" s="19"/>
      <c r="I1448" s="20"/>
      <c r="J1448" s="20"/>
      <c r="K1448" s="20"/>
      <c r="L1448" s="16"/>
      <c r="N1448" s="1"/>
      <c r="O1448" s="18"/>
      <c r="P1448" s="16"/>
      <c r="Q1448" s="16"/>
      <c r="R1448" s="16"/>
      <c r="S1448" s="16"/>
    </row>
    <row r="1449" spans="1:19" ht="13.2" hidden="1" x14ac:dyDescent="0.25">
      <c r="A1449" s="9"/>
      <c r="C1449" s="16"/>
      <c r="D1449" s="16"/>
      <c r="E1449" s="16"/>
      <c r="F1449" s="18"/>
      <c r="G1449" s="16"/>
      <c r="H1449" s="19"/>
      <c r="I1449" s="20"/>
      <c r="J1449" s="20"/>
      <c r="K1449" s="20"/>
      <c r="L1449" s="16"/>
      <c r="N1449" s="1"/>
      <c r="O1449" s="18"/>
      <c r="P1449" s="16"/>
      <c r="Q1449" s="16"/>
      <c r="R1449" s="16"/>
      <c r="S1449" s="16"/>
    </row>
    <row r="1450" spans="1:19" ht="13.2" hidden="1" x14ac:dyDescent="0.25">
      <c r="A1450" s="9"/>
      <c r="C1450" s="16"/>
      <c r="D1450" s="16"/>
      <c r="E1450" s="16"/>
      <c r="F1450" s="18"/>
      <c r="G1450" s="16"/>
      <c r="H1450" s="19"/>
      <c r="I1450" s="20"/>
      <c r="J1450" s="20"/>
      <c r="K1450" s="20"/>
      <c r="L1450" s="16"/>
      <c r="N1450" s="1"/>
      <c r="O1450" s="18"/>
      <c r="P1450" s="16"/>
      <c r="Q1450" s="16"/>
      <c r="R1450" s="16"/>
      <c r="S1450" s="16"/>
    </row>
    <row r="1451" spans="1:19" ht="13.2" hidden="1" x14ac:dyDescent="0.25">
      <c r="A1451" s="9"/>
      <c r="C1451" s="16"/>
      <c r="D1451" s="16"/>
      <c r="E1451" s="16"/>
      <c r="F1451" s="18"/>
      <c r="G1451" s="16"/>
      <c r="H1451" s="19"/>
      <c r="I1451" s="20"/>
      <c r="J1451" s="20"/>
      <c r="K1451" s="20"/>
      <c r="L1451" s="16"/>
      <c r="N1451" s="1"/>
      <c r="O1451" s="18"/>
      <c r="P1451" s="16"/>
      <c r="Q1451" s="16"/>
      <c r="R1451" s="16"/>
      <c r="S1451" s="16"/>
    </row>
    <row r="1452" spans="1:19" ht="13.2" hidden="1" x14ac:dyDescent="0.25">
      <c r="A1452" s="9"/>
      <c r="C1452" s="16"/>
      <c r="D1452" s="16"/>
      <c r="E1452" s="16"/>
      <c r="F1452" s="18"/>
      <c r="G1452" s="16"/>
      <c r="H1452" s="19"/>
      <c r="I1452" s="20"/>
      <c r="J1452" s="20"/>
      <c r="K1452" s="20"/>
      <c r="L1452" s="16"/>
      <c r="N1452" s="1"/>
      <c r="O1452" s="18"/>
      <c r="P1452" s="16"/>
      <c r="Q1452" s="16"/>
      <c r="R1452" s="16"/>
      <c r="S1452" s="16"/>
    </row>
    <row r="1453" spans="1:19" ht="13.2" hidden="1" x14ac:dyDescent="0.25">
      <c r="A1453" s="9"/>
      <c r="C1453" s="16"/>
      <c r="D1453" s="16"/>
      <c r="E1453" s="16"/>
      <c r="F1453" s="18"/>
      <c r="G1453" s="16"/>
      <c r="H1453" s="19"/>
      <c r="I1453" s="20"/>
      <c r="J1453" s="20"/>
      <c r="K1453" s="20"/>
      <c r="L1453" s="16"/>
      <c r="N1453" s="1"/>
      <c r="O1453" s="18"/>
      <c r="P1453" s="16"/>
      <c r="Q1453" s="16"/>
      <c r="R1453" s="16"/>
      <c r="S1453" s="16"/>
    </row>
    <row r="1454" spans="1:19" ht="13.2" hidden="1" x14ac:dyDescent="0.25">
      <c r="A1454" s="9"/>
      <c r="C1454" s="16"/>
      <c r="D1454" s="16"/>
      <c r="E1454" s="16"/>
      <c r="F1454" s="18"/>
      <c r="G1454" s="16"/>
      <c r="H1454" s="19"/>
      <c r="I1454" s="20"/>
      <c r="J1454" s="20"/>
      <c r="K1454" s="20"/>
      <c r="L1454" s="16"/>
      <c r="N1454" s="1"/>
      <c r="O1454" s="18"/>
      <c r="P1454" s="16"/>
      <c r="Q1454" s="16"/>
      <c r="R1454" s="16"/>
      <c r="S1454" s="16"/>
    </row>
    <row r="1455" spans="1:19" ht="13.2" hidden="1" x14ac:dyDescent="0.25">
      <c r="A1455" s="9"/>
      <c r="C1455" s="16"/>
      <c r="D1455" s="16"/>
      <c r="E1455" s="16"/>
      <c r="F1455" s="18"/>
      <c r="G1455" s="16"/>
      <c r="H1455" s="19"/>
      <c r="I1455" s="20"/>
      <c r="J1455" s="20"/>
      <c r="K1455" s="20"/>
      <c r="L1455" s="16"/>
      <c r="N1455" s="1"/>
      <c r="O1455" s="18"/>
      <c r="P1455" s="16"/>
      <c r="Q1455" s="16"/>
      <c r="R1455" s="16"/>
      <c r="S1455" s="16"/>
    </row>
    <row r="1456" spans="1:19" ht="13.2" hidden="1" x14ac:dyDescent="0.25">
      <c r="A1456" s="9"/>
      <c r="C1456" s="16"/>
      <c r="D1456" s="16"/>
      <c r="E1456" s="16"/>
      <c r="F1456" s="18"/>
      <c r="G1456" s="16"/>
      <c r="H1456" s="19"/>
      <c r="I1456" s="20"/>
      <c r="J1456" s="20"/>
      <c r="K1456" s="20"/>
      <c r="L1456" s="16"/>
      <c r="N1456" s="1"/>
      <c r="O1456" s="18"/>
      <c r="P1456" s="16"/>
      <c r="Q1456" s="16"/>
      <c r="R1456" s="16"/>
      <c r="S1456" s="16"/>
    </row>
    <row r="1457" spans="1:19" ht="13.2" hidden="1" x14ac:dyDescent="0.25">
      <c r="A1457" s="9"/>
      <c r="C1457" s="16"/>
      <c r="D1457" s="16"/>
      <c r="E1457" s="16"/>
      <c r="F1457" s="18"/>
      <c r="G1457" s="16"/>
      <c r="H1457" s="19"/>
      <c r="I1457" s="20"/>
      <c r="J1457" s="20"/>
      <c r="K1457" s="20"/>
      <c r="L1457" s="16"/>
      <c r="N1457" s="1"/>
      <c r="O1457" s="18"/>
      <c r="P1457" s="16"/>
      <c r="Q1457" s="16"/>
      <c r="R1457" s="16"/>
      <c r="S1457" s="16"/>
    </row>
    <row r="1458" spans="1:19" ht="13.2" hidden="1" x14ac:dyDescent="0.25">
      <c r="A1458" s="9"/>
      <c r="C1458" s="16"/>
      <c r="D1458" s="16"/>
      <c r="E1458" s="16"/>
      <c r="F1458" s="18"/>
      <c r="G1458" s="16"/>
      <c r="H1458" s="19"/>
      <c r="I1458" s="20"/>
      <c r="J1458" s="20"/>
      <c r="K1458" s="20"/>
      <c r="L1458" s="16"/>
      <c r="N1458" s="1"/>
      <c r="O1458" s="18"/>
      <c r="P1458" s="16"/>
      <c r="Q1458" s="16"/>
      <c r="R1458" s="16"/>
      <c r="S1458" s="16"/>
    </row>
    <row r="1459" spans="1:19" ht="13.2" hidden="1" x14ac:dyDescent="0.25">
      <c r="A1459" s="9"/>
      <c r="C1459" s="16"/>
      <c r="D1459" s="16"/>
      <c r="E1459" s="16"/>
      <c r="F1459" s="18"/>
      <c r="G1459" s="16"/>
      <c r="H1459" s="19"/>
      <c r="I1459" s="20"/>
      <c r="J1459" s="20"/>
      <c r="K1459" s="20"/>
      <c r="L1459" s="16"/>
      <c r="N1459" s="1"/>
      <c r="O1459" s="18"/>
      <c r="P1459" s="16"/>
      <c r="Q1459" s="16"/>
      <c r="R1459" s="16"/>
      <c r="S1459" s="16"/>
    </row>
    <row r="1460" spans="1:19" ht="13.2" hidden="1" x14ac:dyDescent="0.25">
      <c r="A1460" s="9"/>
      <c r="C1460" s="16"/>
      <c r="D1460" s="16"/>
      <c r="E1460" s="16"/>
      <c r="F1460" s="18"/>
      <c r="G1460" s="16"/>
      <c r="H1460" s="19"/>
      <c r="I1460" s="20"/>
      <c r="J1460" s="20"/>
      <c r="K1460" s="20"/>
      <c r="L1460" s="16"/>
      <c r="N1460" s="1"/>
      <c r="O1460" s="18"/>
      <c r="P1460" s="16"/>
      <c r="Q1460" s="16"/>
      <c r="R1460" s="16"/>
      <c r="S1460" s="16"/>
    </row>
    <row r="1461" spans="1:19" ht="13.2" hidden="1" x14ac:dyDescent="0.25">
      <c r="A1461" s="9"/>
      <c r="C1461" s="16"/>
      <c r="D1461" s="16"/>
      <c r="E1461" s="16"/>
      <c r="F1461" s="18"/>
      <c r="G1461" s="16"/>
      <c r="H1461" s="19"/>
      <c r="I1461" s="20"/>
      <c r="J1461" s="20"/>
      <c r="K1461" s="20"/>
      <c r="L1461" s="16"/>
      <c r="N1461" s="1"/>
      <c r="O1461" s="18"/>
      <c r="P1461" s="16"/>
      <c r="Q1461" s="16"/>
      <c r="R1461" s="16"/>
      <c r="S1461" s="16"/>
    </row>
    <row r="1462" spans="1:19" ht="13.2" hidden="1" x14ac:dyDescent="0.25">
      <c r="A1462" s="9"/>
      <c r="C1462" s="16"/>
      <c r="D1462" s="16"/>
      <c r="E1462" s="16"/>
      <c r="F1462" s="18"/>
      <c r="G1462" s="16"/>
      <c r="H1462" s="19"/>
      <c r="I1462" s="20"/>
      <c r="J1462" s="20"/>
      <c r="K1462" s="20"/>
      <c r="L1462" s="16"/>
      <c r="N1462" s="1"/>
      <c r="O1462" s="18"/>
      <c r="P1462" s="16"/>
      <c r="Q1462" s="16"/>
      <c r="R1462" s="16"/>
      <c r="S1462" s="16"/>
    </row>
    <row r="1463" spans="1:19" ht="13.2" hidden="1" x14ac:dyDescent="0.25">
      <c r="A1463" s="9"/>
      <c r="C1463" s="16"/>
      <c r="D1463" s="16"/>
      <c r="E1463" s="16"/>
      <c r="F1463" s="18"/>
      <c r="G1463" s="16"/>
      <c r="H1463" s="19"/>
      <c r="I1463" s="20"/>
      <c r="J1463" s="20"/>
      <c r="K1463" s="20"/>
      <c r="L1463" s="16"/>
      <c r="N1463" s="1"/>
      <c r="O1463" s="18"/>
      <c r="P1463" s="16"/>
      <c r="Q1463" s="16"/>
      <c r="R1463" s="16"/>
      <c r="S1463" s="16"/>
    </row>
    <row r="1464" spans="1:19" ht="13.2" hidden="1" x14ac:dyDescent="0.25">
      <c r="A1464" s="9"/>
      <c r="C1464" s="16"/>
      <c r="D1464" s="16"/>
      <c r="E1464" s="16"/>
      <c r="F1464" s="18"/>
      <c r="G1464" s="16"/>
      <c r="H1464" s="19"/>
      <c r="I1464" s="20"/>
      <c r="J1464" s="20"/>
      <c r="K1464" s="20"/>
      <c r="L1464" s="16"/>
      <c r="N1464" s="1"/>
      <c r="O1464" s="18"/>
      <c r="P1464" s="16"/>
      <c r="Q1464" s="16"/>
      <c r="R1464" s="16"/>
      <c r="S1464" s="16"/>
    </row>
    <row r="1465" spans="1:19" ht="13.2" hidden="1" x14ac:dyDescent="0.25">
      <c r="A1465" s="9"/>
      <c r="C1465" s="16"/>
      <c r="D1465" s="16"/>
      <c r="E1465" s="16"/>
      <c r="F1465" s="18"/>
      <c r="G1465" s="16"/>
      <c r="H1465" s="19"/>
      <c r="I1465" s="20"/>
      <c r="J1465" s="20"/>
      <c r="K1465" s="20"/>
      <c r="L1465" s="16"/>
      <c r="N1465" s="1"/>
      <c r="O1465" s="18"/>
      <c r="P1465" s="16"/>
      <c r="Q1465" s="16"/>
      <c r="R1465" s="16"/>
      <c r="S1465" s="16"/>
    </row>
    <row r="1466" spans="1:19" ht="13.2" hidden="1" x14ac:dyDescent="0.25">
      <c r="A1466" s="9"/>
      <c r="C1466" s="16"/>
      <c r="D1466" s="16"/>
      <c r="E1466" s="16"/>
      <c r="F1466" s="18"/>
      <c r="G1466" s="16"/>
      <c r="H1466" s="19"/>
      <c r="I1466" s="20"/>
      <c r="J1466" s="20"/>
      <c r="K1466" s="20"/>
      <c r="L1466" s="16"/>
      <c r="N1466" s="1"/>
      <c r="O1466" s="18"/>
      <c r="P1466" s="16"/>
      <c r="Q1466" s="16"/>
      <c r="R1466" s="16"/>
      <c r="S1466" s="16"/>
    </row>
    <row r="1467" spans="1:19" ht="13.2" hidden="1" x14ac:dyDescent="0.25">
      <c r="A1467" s="9"/>
      <c r="C1467" s="16"/>
      <c r="D1467" s="16"/>
      <c r="E1467" s="16"/>
      <c r="F1467" s="18"/>
      <c r="G1467" s="16"/>
      <c r="H1467" s="19"/>
      <c r="I1467" s="20"/>
      <c r="J1467" s="20"/>
      <c r="K1467" s="20"/>
      <c r="L1467" s="16"/>
      <c r="N1467" s="1"/>
      <c r="O1467" s="18"/>
      <c r="P1467" s="16"/>
      <c r="Q1467" s="16"/>
      <c r="R1467" s="16"/>
      <c r="S1467" s="16"/>
    </row>
    <row r="1468" spans="1:19" ht="13.2" hidden="1" x14ac:dyDescent="0.25">
      <c r="A1468" s="9"/>
      <c r="C1468" s="16"/>
      <c r="D1468" s="16"/>
      <c r="E1468" s="16"/>
      <c r="F1468" s="18"/>
      <c r="G1468" s="16"/>
      <c r="H1468" s="19"/>
      <c r="I1468" s="20"/>
      <c r="J1468" s="20"/>
      <c r="K1468" s="20"/>
      <c r="L1468" s="16"/>
      <c r="N1468" s="1"/>
      <c r="O1468" s="18"/>
      <c r="P1468" s="16"/>
      <c r="Q1468" s="16"/>
      <c r="R1468" s="16"/>
      <c r="S1468" s="16"/>
    </row>
    <row r="1469" spans="1:19" ht="13.2" hidden="1" x14ac:dyDescent="0.25">
      <c r="A1469" s="9"/>
      <c r="C1469" s="16"/>
      <c r="D1469" s="16"/>
      <c r="E1469" s="16"/>
      <c r="F1469" s="18"/>
      <c r="G1469" s="16"/>
      <c r="H1469" s="19"/>
      <c r="I1469" s="20"/>
      <c r="J1469" s="20"/>
      <c r="K1469" s="20"/>
      <c r="L1469" s="16"/>
      <c r="N1469" s="1"/>
      <c r="O1469" s="18"/>
      <c r="P1469" s="16"/>
      <c r="Q1469" s="16"/>
      <c r="R1469" s="16"/>
      <c r="S1469" s="16"/>
    </row>
    <row r="1470" spans="1:19" ht="13.2" hidden="1" x14ac:dyDescent="0.25">
      <c r="A1470" s="9"/>
      <c r="C1470" s="16"/>
      <c r="D1470" s="16"/>
      <c r="E1470" s="16"/>
      <c r="F1470" s="18"/>
      <c r="G1470" s="16"/>
      <c r="H1470" s="19"/>
      <c r="I1470" s="20"/>
      <c r="J1470" s="20"/>
      <c r="K1470" s="20"/>
      <c r="L1470" s="16"/>
      <c r="N1470" s="1"/>
      <c r="O1470" s="18"/>
      <c r="P1470" s="16"/>
      <c r="Q1470" s="16"/>
      <c r="R1470" s="16"/>
      <c r="S1470" s="16"/>
    </row>
    <row r="1471" spans="1:19" ht="13.2" hidden="1" x14ac:dyDescent="0.25">
      <c r="A1471" s="9"/>
      <c r="C1471" s="16"/>
      <c r="D1471" s="16"/>
      <c r="E1471" s="16"/>
      <c r="F1471" s="18"/>
      <c r="G1471" s="16"/>
      <c r="H1471" s="19"/>
      <c r="I1471" s="20"/>
      <c r="J1471" s="20"/>
      <c r="K1471" s="20"/>
      <c r="L1471" s="16"/>
      <c r="N1471" s="1"/>
      <c r="O1471" s="18"/>
      <c r="P1471" s="16"/>
      <c r="Q1471" s="16"/>
      <c r="R1471" s="16"/>
      <c r="S1471" s="16"/>
    </row>
    <row r="1472" spans="1:19" ht="13.2" hidden="1" x14ac:dyDescent="0.25">
      <c r="A1472" s="9"/>
      <c r="C1472" s="16"/>
      <c r="D1472" s="16"/>
      <c r="E1472" s="16"/>
      <c r="F1472" s="18"/>
      <c r="G1472" s="16"/>
      <c r="H1472" s="19"/>
      <c r="I1472" s="20"/>
      <c r="J1472" s="20"/>
      <c r="K1472" s="20"/>
      <c r="L1472" s="16"/>
      <c r="N1472" s="1"/>
      <c r="O1472" s="18"/>
      <c r="P1472" s="16"/>
      <c r="Q1472" s="16"/>
      <c r="R1472" s="16"/>
      <c r="S1472" s="16"/>
    </row>
    <row r="1473" spans="1:19" ht="13.2" hidden="1" x14ac:dyDescent="0.25">
      <c r="A1473" s="9"/>
      <c r="C1473" s="16"/>
      <c r="D1473" s="16"/>
      <c r="E1473" s="16"/>
      <c r="F1473" s="18"/>
      <c r="G1473" s="16"/>
      <c r="H1473" s="19"/>
      <c r="I1473" s="20"/>
      <c r="J1473" s="20"/>
      <c r="K1473" s="20"/>
      <c r="L1473" s="16"/>
      <c r="N1473" s="1"/>
      <c r="O1473" s="18"/>
      <c r="P1473" s="16"/>
      <c r="Q1473" s="16"/>
      <c r="R1473" s="16"/>
      <c r="S1473" s="16"/>
    </row>
    <row r="1474" spans="1:19" ht="13.2" hidden="1" x14ac:dyDescent="0.25">
      <c r="A1474" s="9"/>
      <c r="C1474" s="16"/>
      <c r="D1474" s="16"/>
      <c r="E1474" s="16"/>
      <c r="F1474" s="18"/>
      <c r="G1474" s="16"/>
      <c r="H1474" s="19"/>
      <c r="I1474" s="20"/>
      <c r="J1474" s="20"/>
      <c r="K1474" s="20"/>
      <c r="L1474" s="16"/>
      <c r="N1474" s="1"/>
      <c r="O1474" s="18"/>
      <c r="P1474" s="16"/>
      <c r="Q1474" s="16"/>
      <c r="R1474" s="16"/>
      <c r="S1474" s="16"/>
    </row>
    <row r="1475" spans="1:19" ht="13.2" hidden="1" x14ac:dyDescent="0.25">
      <c r="A1475" s="9"/>
      <c r="C1475" s="16"/>
      <c r="D1475" s="16"/>
      <c r="E1475" s="16"/>
      <c r="F1475" s="18"/>
      <c r="G1475" s="16"/>
      <c r="H1475" s="19"/>
      <c r="I1475" s="20"/>
      <c r="J1475" s="20"/>
      <c r="K1475" s="20"/>
      <c r="L1475" s="16"/>
      <c r="N1475" s="1"/>
      <c r="O1475" s="18"/>
      <c r="P1475" s="16"/>
      <c r="Q1475" s="16"/>
      <c r="R1475" s="16"/>
      <c r="S1475" s="16"/>
    </row>
    <row r="1476" spans="1:19" ht="13.2" hidden="1" x14ac:dyDescent="0.25">
      <c r="A1476" s="9"/>
      <c r="C1476" s="16"/>
      <c r="D1476" s="16"/>
      <c r="E1476" s="16"/>
      <c r="F1476" s="18"/>
      <c r="G1476" s="16"/>
      <c r="H1476" s="19"/>
      <c r="I1476" s="20"/>
      <c r="J1476" s="20"/>
      <c r="K1476" s="20"/>
      <c r="L1476" s="16"/>
      <c r="N1476" s="1"/>
      <c r="O1476" s="18"/>
      <c r="P1476" s="16"/>
      <c r="Q1476" s="16"/>
      <c r="R1476" s="16"/>
      <c r="S1476" s="16"/>
    </row>
    <row r="1477" spans="1:19" ht="13.2" hidden="1" x14ac:dyDescent="0.25">
      <c r="A1477" s="9"/>
      <c r="C1477" s="16"/>
      <c r="D1477" s="16"/>
      <c r="E1477" s="16"/>
      <c r="F1477" s="18"/>
      <c r="G1477" s="16"/>
      <c r="H1477" s="19"/>
      <c r="I1477" s="20"/>
      <c r="J1477" s="20"/>
      <c r="K1477" s="20"/>
      <c r="L1477" s="16"/>
      <c r="N1477" s="1"/>
      <c r="O1477" s="18"/>
      <c r="P1477" s="16"/>
      <c r="Q1477" s="16"/>
      <c r="R1477" s="16"/>
      <c r="S1477" s="16"/>
    </row>
    <row r="1478" spans="1:19" ht="13.2" hidden="1" x14ac:dyDescent="0.25">
      <c r="A1478" s="9"/>
      <c r="C1478" s="16"/>
      <c r="D1478" s="16"/>
      <c r="E1478" s="16"/>
      <c r="F1478" s="18"/>
      <c r="G1478" s="16"/>
      <c r="H1478" s="19"/>
      <c r="I1478" s="20"/>
      <c r="J1478" s="20"/>
      <c r="K1478" s="20"/>
      <c r="L1478" s="16"/>
      <c r="N1478" s="1"/>
      <c r="O1478" s="18"/>
      <c r="P1478" s="16"/>
      <c r="Q1478" s="16"/>
      <c r="R1478" s="16"/>
      <c r="S1478" s="16"/>
    </row>
    <row r="1479" spans="1:19" ht="13.2" hidden="1" x14ac:dyDescent="0.25">
      <c r="A1479" s="9"/>
      <c r="C1479" s="16"/>
      <c r="D1479" s="16"/>
      <c r="E1479" s="16"/>
      <c r="F1479" s="18"/>
      <c r="G1479" s="16"/>
      <c r="H1479" s="19"/>
      <c r="I1479" s="20"/>
      <c r="J1479" s="20"/>
      <c r="K1479" s="20"/>
      <c r="L1479" s="16"/>
      <c r="N1479" s="1"/>
      <c r="O1479" s="18"/>
      <c r="P1479" s="16"/>
      <c r="Q1479" s="16"/>
      <c r="R1479" s="16"/>
      <c r="S1479" s="16"/>
    </row>
    <row r="1480" spans="1:19" ht="13.2" hidden="1" x14ac:dyDescent="0.25">
      <c r="A1480" s="9"/>
      <c r="C1480" s="16"/>
      <c r="D1480" s="16"/>
      <c r="E1480" s="16"/>
      <c r="F1480" s="18"/>
      <c r="G1480" s="16"/>
      <c r="H1480" s="19"/>
      <c r="I1480" s="20"/>
      <c r="J1480" s="20"/>
      <c r="K1480" s="20"/>
      <c r="L1480" s="16"/>
      <c r="N1480" s="1"/>
      <c r="O1480" s="18"/>
      <c r="P1480" s="16"/>
      <c r="Q1480" s="16"/>
      <c r="R1480" s="16"/>
      <c r="S1480" s="16"/>
    </row>
    <row r="1481" spans="1:19" ht="13.2" hidden="1" x14ac:dyDescent="0.25">
      <c r="A1481" s="9"/>
      <c r="C1481" s="16"/>
      <c r="D1481" s="16"/>
      <c r="E1481" s="16"/>
      <c r="F1481" s="18"/>
      <c r="G1481" s="16"/>
      <c r="H1481" s="19"/>
      <c r="I1481" s="20"/>
      <c r="J1481" s="20"/>
      <c r="K1481" s="20"/>
      <c r="L1481" s="16"/>
      <c r="N1481" s="1"/>
      <c r="O1481" s="18"/>
      <c r="P1481" s="16"/>
      <c r="Q1481" s="16"/>
      <c r="R1481" s="16"/>
      <c r="S1481" s="16"/>
    </row>
    <row r="1482" spans="1:19" ht="13.2" hidden="1" x14ac:dyDescent="0.25">
      <c r="A1482" s="9"/>
      <c r="C1482" s="16"/>
      <c r="D1482" s="16"/>
      <c r="E1482" s="16"/>
      <c r="F1482" s="18"/>
      <c r="G1482" s="16"/>
      <c r="H1482" s="19"/>
      <c r="I1482" s="20"/>
      <c r="J1482" s="20"/>
      <c r="K1482" s="20"/>
      <c r="L1482" s="16"/>
      <c r="N1482" s="1"/>
      <c r="O1482" s="18"/>
      <c r="P1482" s="16"/>
      <c r="Q1482" s="16"/>
      <c r="R1482" s="16"/>
      <c r="S1482" s="16"/>
    </row>
    <row r="1483" spans="1:19" ht="13.2" hidden="1" x14ac:dyDescent="0.25">
      <c r="A1483" s="9"/>
      <c r="C1483" s="16"/>
      <c r="D1483" s="16"/>
      <c r="E1483" s="16"/>
      <c r="F1483" s="18"/>
      <c r="G1483" s="16"/>
      <c r="H1483" s="19"/>
      <c r="I1483" s="20"/>
      <c r="J1483" s="20"/>
      <c r="K1483" s="20"/>
      <c r="L1483" s="16"/>
      <c r="N1483" s="1"/>
      <c r="O1483" s="18"/>
      <c r="P1483" s="16"/>
      <c r="Q1483" s="16"/>
      <c r="R1483" s="16"/>
      <c r="S1483" s="16"/>
    </row>
    <row r="1484" spans="1:19" ht="13.2" hidden="1" x14ac:dyDescent="0.25">
      <c r="A1484" s="9"/>
      <c r="C1484" s="16"/>
      <c r="D1484" s="16"/>
      <c r="E1484" s="16"/>
      <c r="F1484" s="18"/>
      <c r="G1484" s="16"/>
      <c r="H1484" s="19"/>
      <c r="I1484" s="20"/>
      <c r="J1484" s="20"/>
      <c r="K1484" s="20"/>
      <c r="L1484" s="16"/>
      <c r="N1484" s="1"/>
      <c r="O1484" s="18"/>
      <c r="P1484" s="16"/>
      <c r="Q1484" s="16"/>
      <c r="R1484" s="16"/>
      <c r="S1484" s="16"/>
    </row>
    <row r="1485" spans="1:19" ht="13.2" hidden="1" x14ac:dyDescent="0.25">
      <c r="A1485" s="9"/>
      <c r="C1485" s="16"/>
      <c r="D1485" s="16"/>
      <c r="E1485" s="16"/>
      <c r="F1485" s="18"/>
      <c r="G1485" s="16"/>
      <c r="H1485" s="19"/>
      <c r="I1485" s="20"/>
      <c r="J1485" s="20"/>
      <c r="K1485" s="20"/>
      <c r="L1485" s="16"/>
      <c r="N1485" s="1"/>
      <c r="O1485" s="18"/>
      <c r="P1485" s="16"/>
      <c r="Q1485" s="16"/>
      <c r="R1485" s="16"/>
      <c r="S1485" s="16"/>
    </row>
    <row r="1486" spans="1:19" ht="13.2" hidden="1" x14ac:dyDescent="0.25">
      <c r="A1486" s="9"/>
      <c r="C1486" s="16"/>
      <c r="D1486" s="16"/>
      <c r="E1486" s="16"/>
      <c r="F1486" s="18"/>
      <c r="G1486" s="16"/>
      <c r="H1486" s="19"/>
      <c r="I1486" s="20"/>
      <c r="J1486" s="20"/>
      <c r="K1486" s="20"/>
      <c r="L1486" s="16"/>
      <c r="N1486" s="1"/>
      <c r="O1486" s="18"/>
      <c r="P1486" s="16"/>
      <c r="Q1486" s="16"/>
      <c r="R1486" s="16"/>
      <c r="S1486" s="16"/>
    </row>
    <row r="1487" spans="1:19" ht="13.2" hidden="1" x14ac:dyDescent="0.25">
      <c r="A1487" s="9"/>
      <c r="C1487" s="16"/>
      <c r="D1487" s="16"/>
      <c r="E1487" s="16"/>
      <c r="F1487" s="18"/>
      <c r="G1487" s="16"/>
      <c r="H1487" s="19"/>
      <c r="I1487" s="20"/>
      <c r="J1487" s="20"/>
      <c r="K1487" s="20"/>
      <c r="L1487" s="16"/>
      <c r="N1487" s="1"/>
      <c r="O1487" s="18"/>
      <c r="P1487" s="16"/>
      <c r="Q1487" s="16"/>
      <c r="R1487" s="16"/>
      <c r="S1487" s="16"/>
    </row>
    <row r="1488" spans="1:19" ht="13.2" hidden="1" x14ac:dyDescent="0.25">
      <c r="A1488" s="9"/>
      <c r="C1488" s="16"/>
      <c r="D1488" s="16"/>
      <c r="E1488" s="16"/>
      <c r="F1488" s="18"/>
      <c r="G1488" s="16"/>
      <c r="H1488" s="19"/>
      <c r="I1488" s="20"/>
      <c r="J1488" s="20"/>
      <c r="K1488" s="20"/>
      <c r="L1488" s="16"/>
      <c r="N1488" s="1"/>
      <c r="O1488" s="18"/>
      <c r="P1488" s="16"/>
      <c r="Q1488" s="16"/>
      <c r="R1488" s="16"/>
      <c r="S1488" s="16"/>
    </row>
    <row r="1489" spans="1:19" ht="13.2" hidden="1" x14ac:dyDescent="0.25">
      <c r="A1489" s="9"/>
      <c r="C1489" s="16"/>
      <c r="D1489" s="16"/>
      <c r="E1489" s="16"/>
      <c r="F1489" s="18"/>
      <c r="G1489" s="16"/>
      <c r="H1489" s="19"/>
      <c r="I1489" s="20"/>
      <c r="J1489" s="20"/>
      <c r="K1489" s="20"/>
      <c r="L1489" s="16"/>
      <c r="N1489" s="1"/>
      <c r="O1489" s="18"/>
      <c r="P1489" s="16"/>
      <c r="Q1489" s="16"/>
      <c r="R1489" s="16"/>
      <c r="S1489" s="16"/>
    </row>
    <row r="1490" spans="1:19" ht="13.2" hidden="1" x14ac:dyDescent="0.25">
      <c r="A1490" s="9"/>
      <c r="C1490" s="16"/>
      <c r="D1490" s="16"/>
      <c r="E1490" s="16"/>
      <c r="F1490" s="18"/>
      <c r="G1490" s="16"/>
      <c r="H1490" s="19"/>
      <c r="I1490" s="20"/>
      <c r="J1490" s="20"/>
      <c r="K1490" s="20"/>
      <c r="L1490" s="16"/>
      <c r="N1490" s="1"/>
      <c r="O1490" s="18"/>
      <c r="P1490" s="16"/>
      <c r="Q1490" s="16"/>
      <c r="R1490" s="16"/>
      <c r="S1490" s="16"/>
    </row>
    <row r="1491" spans="1:19" ht="13.2" hidden="1" x14ac:dyDescent="0.25">
      <c r="A1491" s="9"/>
      <c r="C1491" s="16"/>
      <c r="D1491" s="16"/>
      <c r="E1491" s="16"/>
      <c r="F1491" s="18"/>
      <c r="G1491" s="16"/>
      <c r="H1491" s="19"/>
      <c r="I1491" s="20"/>
      <c r="J1491" s="20"/>
      <c r="K1491" s="20"/>
      <c r="L1491" s="16"/>
      <c r="N1491" s="1"/>
      <c r="O1491" s="18"/>
      <c r="P1491" s="16"/>
      <c r="Q1491" s="16"/>
      <c r="R1491" s="16"/>
      <c r="S1491" s="16"/>
    </row>
    <row r="1492" spans="1:19" ht="13.2" hidden="1" x14ac:dyDescent="0.25">
      <c r="A1492" s="9"/>
      <c r="C1492" s="16"/>
      <c r="D1492" s="16"/>
      <c r="E1492" s="16"/>
      <c r="F1492" s="18"/>
      <c r="G1492" s="16"/>
      <c r="H1492" s="19"/>
      <c r="I1492" s="20"/>
      <c r="J1492" s="20"/>
      <c r="K1492" s="20"/>
      <c r="L1492" s="16"/>
      <c r="N1492" s="1"/>
      <c r="O1492" s="18"/>
      <c r="P1492" s="16"/>
      <c r="Q1492" s="16"/>
      <c r="R1492" s="16"/>
      <c r="S1492" s="16"/>
    </row>
    <row r="1493" spans="1:19" ht="13.2" hidden="1" x14ac:dyDescent="0.25">
      <c r="A1493" s="9"/>
      <c r="C1493" s="16"/>
      <c r="D1493" s="16"/>
      <c r="E1493" s="16"/>
      <c r="F1493" s="18"/>
      <c r="G1493" s="16"/>
      <c r="H1493" s="19"/>
      <c r="I1493" s="20"/>
      <c r="J1493" s="20"/>
      <c r="K1493" s="20"/>
      <c r="L1493" s="16"/>
      <c r="N1493" s="1"/>
      <c r="O1493" s="18"/>
      <c r="P1493" s="16"/>
      <c r="Q1493" s="16"/>
      <c r="R1493" s="16"/>
      <c r="S1493" s="16"/>
    </row>
    <row r="1494" spans="1:19" ht="13.2" hidden="1" x14ac:dyDescent="0.25">
      <c r="A1494" s="9"/>
      <c r="C1494" s="16"/>
      <c r="D1494" s="16"/>
      <c r="E1494" s="16"/>
      <c r="F1494" s="18"/>
      <c r="G1494" s="16"/>
      <c r="H1494" s="19"/>
      <c r="I1494" s="20"/>
      <c r="J1494" s="20"/>
      <c r="K1494" s="20"/>
      <c r="L1494" s="16"/>
      <c r="N1494" s="1"/>
      <c r="O1494" s="18"/>
      <c r="P1494" s="16"/>
      <c r="Q1494" s="16"/>
      <c r="R1494" s="16"/>
      <c r="S1494" s="16"/>
    </row>
    <row r="1495" spans="1:19" ht="13.2" hidden="1" x14ac:dyDescent="0.25">
      <c r="A1495" s="9"/>
      <c r="C1495" s="16"/>
      <c r="D1495" s="16"/>
      <c r="E1495" s="16"/>
      <c r="F1495" s="18"/>
      <c r="G1495" s="16"/>
      <c r="H1495" s="19"/>
      <c r="I1495" s="20"/>
      <c r="J1495" s="20"/>
      <c r="K1495" s="20"/>
      <c r="L1495" s="16"/>
      <c r="N1495" s="1"/>
      <c r="O1495" s="18"/>
      <c r="P1495" s="16"/>
      <c r="Q1495" s="16"/>
      <c r="R1495" s="16"/>
      <c r="S1495" s="16"/>
    </row>
    <row r="1496" spans="1:19" ht="13.2" hidden="1" x14ac:dyDescent="0.25">
      <c r="A1496" s="9"/>
      <c r="C1496" s="16"/>
      <c r="D1496" s="16"/>
      <c r="E1496" s="16"/>
      <c r="F1496" s="18"/>
      <c r="G1496" s="16"/>
      <c r="H1496" s="19"/>
      <c r="I1496" s="20"/>
      <c r="J1496" s="20"/>
      <c r="K1496" s="20"/>
      <c r="L1496" s="16"/>
      <c r="N1496" s="1"/>
      <c r="O1496" s="18"/>
      <c r="P1496" s="16"/>
      <c r="Q1496" s="16"/>
      <c r="R1496" s="16"/>
      <c r="S1496" s="16"/>
    </row>
    <row r="1497" spans="1:19" ht="13.2" hidden="1" x14ac:dyDescent="0.25">
      <c r="A1497" s="9"/>
      <c r="C1497" s="16"/>
      <c r="D1497" s="16"/>
      <c r="E1497" s="16"/>
      <c r="F1497" s="18"/>
      <c r="G1497" s="16"/>
      <c r="H1497" s="19"/>
      <c r="I1497" s="20"/>
      <c r="J1497" s="20"/>
      <c r="K1497" s="20"/>
      <c r="L1497" s="16"/>
      <c r="N1497" s="1"/>
      <c r="O1497" s="18"/>
      <c r="P1497" s="16"/>
      <c r="Q1497" s="16"/>
      <c r="R1497" s="16"/>
      <c r="S1497" s="16"/>
    </row>
    <row r="1498" spans="1:19" ht="13.2" hidden="1" x14ac:dyDescent="0.25">
      <c r="A1498" s="9"/>
      <c r="C1498" s="16"/>
      <c r="D1498" s="16"/>
      <c r="E1498" s="16"/>
      <c r="F1498" s="18"/>
      <c r="G1498" s="16"/>
      <c r="H1498" s="19"/>
      <c r="I1498" s="20"/>
      <c r="J1498" s="20"/>
      <c r="K1498" s="20"/>
      <c r="L1498" s="16"/>
      <c r="N1498" s="1"/>
      <c r="O1498" s="18"/>
      <c r="P1498" s="16"/>
      <c r="Q1498" s="16"/>
      <c r="R1498" s="16"/>
      <c r="S1498" s="16"/>
    </row>
    <row r="1499" spans="1:19" ht="13.2" hidden="1" x14ac:dyDescent="0.25">
      <c r="A1499" s="9"/>
      <c r="C1499" s="16"/>
      <c r="D1499" s="16"/>
      <c r="E1499" s="16"/>
      <c r="F1499" s="18"/>
      <c r="G1499" s="16"/>
      <c r="H1499" s="19"/>
      <c r="I1499" s="20"/>
      <c r="J1499" s="20"/>
      <c r="K1499" s="20"/>
      <c r="L1499" s="16"/>
      <c r="N1499" s="1"/>
      <c r="O1499" s="18"/>
      <c r="P1499" s="16"/>
      <c r="Q1499" s="16"/>
      <c r="R1499" s="16"/>
      <c r="S1499" s="16"/>
    </row>
    <row r="1500" spans="1:19" ht="13.2" hidden="1" x14ac:dyDescent="0.25">
      <c r="A1500" s="9"/>
      <c r="C1500" s="16"/>
      <c r="D1500" s="16"/>
      <c r="E1500" s="16"/>
      <c r="F1500" s="18"/>
      <c r="G1500" s="16"/>
      <c r="H1500" s="19"/>
      <c r="I1500" s="20"/>
      <c r="J1500" s="20"/>
      <c r="K1500" s="20"/>
      <c r="L1500" s="16"/>
      <c r="N1500" s="1"/>
      <c r="O1500" s="18"/>
      <c r="P1500" s="16"/>
      <c r="Q1500" s="16"/>
      <c r="R1500" s="16"/>
      <c r="S1500" s="16"/>
    </row>
    <row r="1501" spans="1:19" ht="13.2" hidden="1" x14ac:dyDescent="0.25">
      <c r="A1501" s="9"/>
      <c r="C1501" s="16"/>
      <c r="D1501" s="16"/>
      <c r="E1501" s="16"/>
      <c r="F1501" s="18"/>
      <c r="G1501" s="16"/>
      <c r="H1501" s="19"/>
      <c r="I1501" s="20"/>
      <c r="J1501" s="20"/>
      <c r="K1501" s="20"/>
      <c r="L1501" s="16"/>
      <c r="N1501" s="1"/>
      <c r="O1501" s="18"/>
      <c r="P1501" s="16"/>
      <c r="Q1501" s="16"/>
      <c r="R1501" s="16"/>
      <c r="S1501" s="16"/>
    </row>
    <row r="1502" spans="1:19" ht="13.2" hidden="1" x14ac:dyDescent="0.25">
      <c r="A1502" s="9"/>
      <c r="C1502" s="16"/>
      <c r="D1502" s="16"/>
      <c r="E1502" s="16"/>
      <c r="F1502" s="18"/>
      <c r="G1502" s="16"/>
      <c r="H1502" s="19"/>
      <c r="I1502" s="20"/>
      <c r="J1502" s="20"/>
      <c r="K1502" s="20"/>
      <c r="L1502" s="16"/>
      <c r="N1502" s="1"/>
      <c r="O1502" s="18"/>
      <c r="P1502" s="16"/>
      <c r="Q1502" s="16"/>
      <c r="R1502" s="16"/>
      <c r="S1502" s="16"/>
    </row>
    <row r="1503" spans="1:19" ht="13.2" hidden="1" x14ac:dyDescent="0.25">
      <c r="A1503" s="9"/>
      <c r="C1503" s="16"/>
      <c r="D1503" s="16"/>
      <c r="E1503" s="16"/>
      <c r="F1503" s="18"/>
      <c r="G1503" s="16"/>
      <c r="H1503" s="19"/>
      <c r="I1503" s="20"/>
      <c r="J1503" s="20"/>
      <c r="K1503" s="20"/>
      <c r="L1503" s="16"/>
      <c r="N1503" s="1"/>
      <c r="O1503" s="18"/>
      <c r="P1503" s="16"/>
      <c r="Q1503" s="16"/>
      <c r="R1503" s="16"/>
      <c r="S1503" s="16"/>
    </row>
    <row r="1504" spans="1:19" ht="13.2" hidden="1" x14ac:dyDescent="0.25">
      <c r="A1504" s="9"/>
      <c r="C1504" s="16"/>
      <c r="D1504" s="16"/>
      <c r="E1504" s="16"/>
      <c r="F1504" s="18"/>
      <c r="G1504" s="16"/>
      <c r="H1504" s="19"/>
      <c r="I1504" s="20"/>
      <c r="J1504" s="20"/>
      <c r="K1504" s="20"/>
      <c r="L1504" s="16"/>
      <c r="N1504" s="1"/>
      <c r="O1504" s="18"/>
      <c r="P1504" s="16"/>
      <c r="Q1504" s="16"/>
      <c r="R1504" s="16"/>
      <c r="S1504" s="16"/>
    </row>
    <row r="1505" spans="1:19" ht="13.2" hidden="1" x14ac:dyDescent="0.25">
      <c r="A1505" s="9"/>
      <c r="C1505" s="16"/>
      <c r="D1505" s="16"/>
      <c r="E1505" s="16"/>
      <c r="F1505" s="18"/>
      <c r="G1505" s="16"/>
      <c r="H1505" s="19"/>
      <c r="I1505" s="20"/>
      <c r="J1505" s="20"/>
      <c r="K1505" s="20"/>
      <c r="L1505" s="16"/>
      <c r="N1505" s="1"/>
      <c r="O1505" s="18"/>
      <c r="P1505" s="16"/>
      <c r="Q1505" s="16"/>
      <c r="R1505" s="16"/>
      <c r="S1505" s="16"/>
    </row>
    <row r="1506" spans="1:19" ht="13.2" hidden="1" x14ac:dyDescent="0.25">
      <c r="A1506" s="9"/>
      <c r="C1506" s="16"/>
      <c r="D1506" s="16"/>
      <c r="E1506" s="16"/>
      <c r="F1506" s="18"/>
      <c r="G1506" s="16"/>
      <c r="H1506" s="19"/>
      <c r="I1506" s="20"/>
      <c r="J1506" s="20"/>
      <c r="K1506" s="20"/>
      <c r="L1506" s="16"/>
      <c r="N1506" s="1"/>
      <c r="O1506" s="18"/>
      <c r="P1506" s="16"/>
      <c r="Q1506" s="16"/>
      <c r="R1506" s="16"/>
      <c r="S1506" s="16"/>
    </row>
    <row r="1507" spans="1:19" ht="13.2" hidden="1" x14ac:dyDescent="0.25">
      <c r="A1507" s="9"/>
      <c r="C1507" s="16"/>
      <c r="D1507" s="16"/>
      <c r="E1507" s="16"/>
      <c r="F1507" s="18"/>
      <c r="G1507" s="16"/>
      <c r="H1507" s="19"/>
      <c r="I1507" s="20"/>
      <c r="J1507" s="20"/>
      <c r="K1507" s="20"/>
      <c r="L1507" s="16"/>
      <c r="N1507" s="1"/>
      <c r="O1507" s="18"/>
      <c r="P1507" s="16"/>
      <c r="Q1507" s="16"/>
      <c r="R1507" s="16"/>
      <c r="S1507" s="16"/>
    </row>
    <row r="1508" spans="1:19" ht="13.2" hidden="1" x14ac:dyDescent="0.25">
      <c r="A1508" s="9"/>
      <c r="C1508" s="16"/>
      <c r="D1508" s="16"/>
      <c r="E1508" s="16"/>
      <c r="F1508" s="18"/>
      <c r="G1508" s="16"/>
      <c r="H1508" s="19"/>
      <c r="I1508" s="20"/>
      <c r="J1508" s="20"/>
      <c r="K1508" s="20"/>
      <c r="L1508" s="16"/>
      <c r="N1508" s="1"/>
      <c r="O1508" s="18"/>
      <c r="P1508" s="16"/>
      <c r="Q1508" s="16"/>
      <c r="R1508" s="16"/>
      <c r="S1508" s="16"/>
    </row>
    <row r="1509" spans="1:19" ht="13.2" hidden="1" x14ac:dyDescent="0.25">
      <c r="A1509" s="9"/>
      <c r="C1509" s="16"/>
      <c r="D1509" s="16"/>
      <c r="E1509" s="16"/>
      <c r="F1509" s="18"/>
      <c r="G1509" s="16"/>
      <c r="H1509" s="19"/>
      <c r="I1509" s="20"/>
      <c r="J1509" s="20"/>
      <c r="K1509" s="20"/>
      <c r="L1509" s="16"/>
      <c r="N1509" s="1"/>
      <c r="O1509" s="18"/>
      <c r="P1509" s="16"/>
      <c r="Q1509" s="16"/>
      <c r="R1509" s="16"/>
      <c r="S1509" s="16"/>
    </row>
    <row r="1510" spans="1:19" ht="13.2" hidden="1" x14ac:dyDescent="0.25">
      <c r="A1510" s="9"/>
      <c r="C1510" s="16"/>
      <c r="D1510" s="16"/>
      <c r="E1510" s="16"/>
      <c r="F1510" s="18"/>
      <c r="G1510" s="16"/>
      <c r="H1510" s="19"/>
      <c r="I1510" s="20"/>
      <c r="J1510" s="20"/>
      <c r="K1510" s="20"/>
      <c r="L1510" s="16"/>
      <c r="N1510" s="1"/>
      <c r="O1510" s="18"/>
      <c r="P1510" s="16"/>
      <c r="Q1510" s="16"/>
      <c r="R1510" s="16"/>
      <c r="S1510" s="16"/>
    </row>
    <row r="1511" spans="1:19" ht="13.2" hidden="1" x14ac:dyDescent="0.25">
      <c r="A1511" s="9"/>
      <c r="C1511" s="16"/>
      <c r="D1511" s="16"/>
      <c r="E1511" s="16"/>
      <c r="F1511" s="18"/>
      <c r="G1511" s="16"/>
      <c r="H1511" s="19"/>
      <c r="I1511" s="20"/>
      <c r="J1511" s="20"/>
      <c r="K1511" s="20"/>
      <c r="L1511" s="16"/>
      <c r="N1511" s="1"/>
      <c r="O1511" s="18"/>
      <c r="P1511" s="16"/>
      <c r="Q1511" s="16"/>
      <c r="R1511" s="16"/>
      <c r="S1511" s="16"/>
    </row>
    <row r="1512" spans="1:19" ht="13.2" hidden="1" x14ac:dyDescent="0.25">
      <c r="A1512" s="9"/>
      <c r="C1512" s="16"/>
      <c r="D1512" s="16"/>
      <c r="E1512" s="16"/>
      <c r="F1512" s="18"/>
      <c r="G1512" s="16"/>
      <c r="H1512" s="19"/>
      <c r="I1512" s="20"/>
      <c r="J1512" s="20"/>
      <c r="K1512" s="20"/>
      <c r="L1512" s="16"/>
      <c r="N1512" s="1"/>
      <c r="O1512" s="18"/>
      <c r="P1512" s="16"/>
      <c r="Q1512" s="16"/>
      <c r="R1512" s="16"/>
      <c r="S1512" s="16"/>
    </row>
    <row r="1513" spans="1:19" ht="13.2" hidden="1" x14ac:dyDescent="0.25">
      <c r="A1513" s="9"/>
      <c r="C1513" s="16"/>
      <c r="D1513" s="16"/>
      <c r="E1513" s="16"/>
      <c r="F1513" s="18"/>
      <c r="G1513" s="16"/>
      <c r="H1513" s="19"/>
      <c r="I1513" s="20"/>
      <c r="J1513" s="20"/>
      <c r="K1513" s="20"/>
      <c r="L1513" s="16"/>
      <c r="N1513" s="1"/>
      <c r="O1513" s="18"/>
      <c r="P1513" s="16"/>
      <c r="Q1513" s="16"/>
      <c r="R1513" s="16"/>
      <c r="S1513" s="16"/>
    </row>
    <row r="1514" spans="1:19" ht="13.2" hidden="1" x14ac:dyDescent="0.25">
      <c r="A1514" s="9"/>
      <c r="C1514" s="16"/>
      <c r="D1514" s="16"/>
      <c r="E1514" s="16"/>
      <c r="F1514" s="18"/>
      <c r="G1514" s="16"/>
      <c r="H1514" s="19"/>
      <c r="I1514" s="20"/>
      <c r="J1514" s="20"/>
      <c r="K1514" s="20"/>
      <c r="L1514" s="16"/>
      <c r="N1514" s="1"/>
      <c r="O1514" s="18"/>
      <c r="P1514" s="16"/>
      <c r="Q1514" s="16"/>
      <c r="R1514" s="16"/>
      <c r="S1514" s="16"/>
    </row>
    <row r="1515" spans="1:19" ht="13.2" hidden="1" x14ac:dyDescent="0.25">
      <c r="A1515" s="9"/>
      <c r="C1515" s="16"/>
      <c r="D1515" s="16"/>
      <c r="E1515" s="16"/>
      <c r="F1515" s="18"/>
      <c r="G1515" s="16"/>
      <c r="H1515" s="19"/>
      <c r="I1515" s="20"/>
      <c r="J1515" s="20"/>
      <c r="K1515" s="20"/>
      <c r="L1515" s="16"/>
      <c r="N1515" s="1"/>
      <c r="O1515" s="18"/>
      <c r="P1515" s="16"/>
      <c r="Q1515" s="16"/>
      <c r="R1515" s="16"/>
      <c r="S1515" s="16"/>
    </row>
    <row r="1516" spans="1:19" ht="13.2" hidden="1" x14ac:dyDescent="0.25">
      <c r="A1516" s="9"/>
      <c r="C1516" s="16"/>
      <c r="D1516" s="16"/>
      <c r="E1516" s="16"/>
      <c r="F1516" s="18"/>
      <c r="G1516" s="16"/>
      <c r="H1516" s="19"/>
      <c r="I1516" s="20"/>
      <c r="J1516" s="20"/>
      <c r="K1516" s="20"/>
      <c r="L1516" s="16"/>
      <c r="N1516" s="1"/>
      <c r="O1516" s="18"/>
      <c r="P1516" s="16"/>
      <c r="Q1516" s="16"/>
      <c r="R1516" s="16"/>
      <c r="S1516" s="16"/>
    </row>
    <row r="1517" spans="1:19" ht="13.2" hidden="1" x14ac:dyDescent="0.25">
      <c r="A1517" s="9"/>
      <c r="C1517" s="16"/>
      <c r="D1517" s="16"/>
      <c r="E1517" s="16"/>
      <c r="F1517" s="18"/>
      <c r="G1517" s="16"/>
      <c r="H1517" s="19"/>
      <c r="I1517" s="20"/>
      <c r="J1517" s="20"/>
      <c r="K1517" s="20"/>
      <c r="L1517" s="16"/>
      <c r="N1517" s="1"/>
      <c r="O1517" s="18"/>
      <c r="P1517" s="16"/>
      <c r="Q1517" s="16"/>
      <c r="R1517" s="16"/>
      <c r="S1517" s="16"/>
    </row>
    <row r="1518" spans="1:19" ht="13.2" hidden="1" x14ac:dyDescent="0.25">
      <c r="A1518" s="9"/>
      <c r="C1518" s="16"/>
      <c r="D1518" s="16"/>
      <c r="E1518" s="16"/>
      <c r="F1518" s="18"/>
      <c r="G1518" s="16"/>
      <c r="H1518" s="19"/>
      <c r="I1518" s="20"/>
      <c r="J1518" s="20"/>
      <c r="K1518" s="20"/>
      <c r="L1518" s="16"/>
      <c r="N1518" s="1"/>
      <c r="O1518" s="18"/>
      <c r="P1518" s="16"/>
      <c r="Q1518" s="16"/>
      <c r="R1518" s="16"/>
      <c r="S1518" s="16"/>
    </row>
    <row r="1519" spans="1:19" ht="13.2" hidden="1" x14ac:dyDescent="0.25">
      <c r="A1519" s="9"/>
      <c r="C1519" s="16"/>
      <c r="D1519" s="16"/>
      <c r="E1519" s="16"/>
      <c r="F1519" s="18"/>
      <c r="G1519" s="16"/>
      <c r="H1519" s="19"/>
      <c r="I1519" s="20"/>
      <c r="J1519" s="20"/>
      <c r="K1519" s="20"/>
      <c r="L1519" s="16"/>
      <c r="N1519" s="1"/>
      <c r="O1519" s="18"/>
      <c r="P1519" s="16"/>
      <c r="Q1519" s="16"/>
      <c r="R1519" s="16"/>
      <c r="S1519" s="16"/>
    </row>
    <row r="1520" spans="1:19" ht="13.2" hidden="1" x14ac:dyDescent="0.25">
      <c r="A1520" s="9"/>
      <c r="C1520" s="16"/>
      <c r="D1520" s="16"/>
      <c r="E1520" s="16"/>
      <c r="F1520" s="18"/>
      <c r="G1520" s="16"/>
      <c r="H1520" s="19"/>
      <c r="I1520" s="20"/>
      <c r="J1520" s="20"/>
      <c r="K1520" s="20"/>
      <c r="L1520" s="16"/>
      <c r="N1520" s="1"/>
      <c r="O1520" s="18"/>
      <c r="P1520" s="16"/>
      <c r="Q1520" s="16"/>
      <c r="R1520" s="16"/>
      <c r="S1520" s="16"/>
    </row>
    <row r="1521" spans="1:19" ht="13.2" hidden="1" x14ac:dyDescent="0.25">
      <c r="A1521" s="9"/>
      <c r="C1521" s="16"/>
      <c r="D1521" s="16"/>
      <c r="E1521" s="16"/>
      <c r="F1521" s="18"/>
      <c r="G1521" s="16"/>
      <c r="H1521" s="19"/>
      <c r="I1521" s="20"/>
      <c r="J1521" s="20"/>
      <c r="K1521" s="20"/>
      <c r="L1521" s="16"/>
      <c r="N1521" s="1"/>
      <c r="O1521" s="18"/>
      <c r="P1521" s="16"/>
      <c r="Q1521" s="16"/>
      <c r="R1521" s="16"/>
      <c r="S1521" s="16"/>
    </row>
    <row r="1522" spans="1:19" ht="13.2" hidden="1" x14ac:dyDescent="0.25">
      <c r="A1522" s="9"/>
      <c r="C1522" s="16"/>
      <c r="D1522" s="16"/>
      <c r="E1522" s="16"/>
      <c r="F1522" s="18"/>
      <c r="G1522" s="16"/>
      <c r="H1522" s="19"/>
      <c r="I1522" s="20"/>
      <c r="J1522" s="20"/>
      <c r="K1522" s="20"/>
      <c r="L1522" s="16"/>
      <c r="N1522" s="1"/>
      <c r="O1522" s="18"/>
      <c r="P1522" s="16"/>
      <c r="Q1522" s="16"/>
      <c r="R1522" s="16"/>
      <c r="S1522" s="16"/>
    </row>
    <row r="1523" spans="1:19" ht="13.2" hidden="1" x14ac:dyDescent="0.25">
      <c r="A1523" s="9"/>
      <c r="C1523" s="16"/>
      <c r="D1523" s="16"/>
      <c r="E1523" s="16"/>
      <c r="F1523" s="18"/>
      <c r="G1523" s="16"/>
      <c r="H1523" s="19"/>
      <c r="I1523" s="20"/>
      <c r="J1523" s="20"/>
      <c r="K1523" s="20"/>
      <c r="L1523" s="16"/>
      <c r="N1523" s="1"/>
      <c r="O1523" s="18"/>
      <c r="P1523" s="16"/>
      <c r="Q1523" s="16"/>
      <c r="R1523" s="16"/>
      <c r="S1523" s="16"/>
    </row>
    <row r="1524" spans="1:19" ht="13.2" hidden="1" x14ac:dyDescent="0.25">
      <c r="A1524" s="9"/>
      <c r="C1524" s="16"/>
      <c r="D1524" s="16"/>
      <c r="E1524" s="16"/>
      <c r="F1524" s="18"/>
      <c r="G1524" s="16"/>
      <c r="H1524" s="19"/>
      <c r="I1524" s="20"/>
      <c r="J1524" s="20"/>
      <c r="K1524" s="20"/>
      <c r="L1524" s="16"/>
      <c r="N1524" s="1"/>
      <c r="O1524" s="18"/>
      <c r="P1524" s="16"/>
      <c r="Q1524" s="16"/>
      <c r="R1524" s="16"/>
      <c r="S1524" s="16"/>
    </row>
    <row r="1525" spans="1:19" ht="13.2" hidden="1" x14ac:dyDescent="0.25">
      <c r="A1525" s="9"/>
      <c r="C1525" s="16"/>
      <c r="D1525" s="16"/>
      <c r="E1525" s="16"/>
      <c r="F1525" s="18"/>
      <c r="G1525" s="16"/>
      <c r="H1525" s="19"/>
      <c r="I1525" s="20"/>
      <c r="J1525" s="20"/>
      <c r="K1525" s="20"/>
      <c r="L1525" s="16"/>
      <c r="N1525" s="1"/>
      <c r="O1525" s="18"/>
      <c r="P1525" s="16"/>
      <c r="Q1525" s="16"/>
      <c r="R1525" s="16"/>
      <c r="S1525" s="16"/>
    </row>
    <row r="1526" spans="1:19" ht="13.2" hidden="1" x14ac:dyDescent="0.25">
      <c r="A1526" s="9"/>
      <c r="C1526" s="16"/>
      <c r="D1526" s="16"/>
      <c r="E1526" s="16"/>
      <c r="F1526" s="18"/>
      <c r="G1526" s="16"/>
      <c r="H1526" s="19"/>
      <c r="I1526" s="20"/>
      <c r="J1526" s="20"/>
      <c r="K1526" s="20"/>
      <c r="L1526" s="16"/>
      <c r="N1526" s="1"/>
      <c r="O1526" s="18"/>
      <c r="P1526" s="16"/>
      <c r="Q1526" s="16"/>
      <c r="R1526" s="16"/>
      <c r="S1526" s="16"/>
    </row>
    <row r="1527" spans="1:19" ht="13.2" hidden="1" x14ac:dyDescent="0.25">
      <c r="A1527" s="9"/>
      <c r="C1527" s="16"/>
      <c r="D1527" s="16"/>
      <c r="E1527" s="16"/>
      <c r="F1527" s="18"/>
      <c r="G1527" s="16"/>
      <c r="H1527" s="19"/>
      <c r="I1527" s="20"/>
      <c r="J1527" s="20"/>
      <c r="K1527" s="20"/>
      <c r="L1527" s="16"/>
      <c r="N1527" s="1"/>
      <c r="O1527" s="18"/>
      <c r="P1527" s="16"/>
      <c r="Q1527" s="16"/>
      <c r="R1527" s="16"/>
      <c r="S1527" s="16"/>
    </row>
    <row r="1528" spans="1:19" ht="13.2" hidden="1" x14ac:dyDescent="0.25">
      <c r="A1528" s="9"/>
      <c r="C1528" s="16"/>
      <c r="D1528" s="16"/>
      <c r="E1528" s="16"/>
      <c r="F1528" s="18"/>
      <c r="G1528" s="16"/>
      <c r="H1528" s="19"/>
      <c r="I1528" s="20"/>
      <c r="J1528" s="20"/>
      <c r="K1528" s="20"/>
      <c r="L1528" s="16"/>
      <c r="N1528" s="1"/>
      <c r="O1528" s="18"/>
      <c r="P1528" s="16"/>
      <c r="Q1528" s="16"/>
      <c r="R1528" s="16"/>
      <c r="S1528" s="16"/>
    </row>
    <row r="1529" spans="1:19" ht="13.2" hidden="1" x14ac:dyDescent="0.25">
      <c r="A1529" s="9"/>
      <c r="C1529" s="16"/>
      <c r="D1529" s="16"/>
      <c r="E1529" s="16"/>
      <c r="F1529" s="18"/>
      <c r="G1529" s="16"/>
      <c r="H1529" s="19"/>
      <c r="I1529" s="20"/>
      <c r="J1529" s="20"/>
      <c r="K1529" s="20"/>
      <c r="L1529" s="16"/>
      <c r="N1529" s="1"/>
      <c r="O1529" s="18"/>
      <c r="P1529" s="16"/>
      <c r="Q1529" s="16"/>
      <c r="R1529" s="16"/>
      <c r="S1529" s="16"/>
    </row>
    <row r="1530" spans="1:19" ht="13.2" hidden="1" x14ac:dyDescent="0.25">
      <c r="A1530" s="9"/>
      <c r="C1530" s="16"/>
      <c r="D1530" s="16"/>
      <c r="E1530" s="16"/>
      <c r="F1530" s="18"/>
      <c r="G1530" s="16"/>
      <c r="H1530" s="19"/>
      <c r="I1530" s="20"/>
      <c r="J1530" s="20"/>
      <c r="K1530" s="20"/>
      <c r="L1530" s="16"/>
      <c r="N1530" s="1"/>
      <c r="O1530" s="18"/>
      <c r="P1530" s="16"/>
      <c r="Q1530" s="16"/>
      <c r="R1530" s="16"/>
      <c r="S1530" s="16"/>
    </row>
    <row r="1531" spans="1:19" ht="13.2" hidden="1" x14ac:dyDescent="0.25">
      <c r="A1531" s="9"/>
      <c r="C1531" s="16"/>
      <c r="D1531" s="16"/>
      <c r="E1531" s="16"/>
      <c r="F1531" s="18"/>
      <c r="G1531" s="16"/>
      <c r="H1531" s="19"/>
      <c r="I1531" s="20"/>
      <c r="J1531" s="20"/>
      <c r="K1531" s="20"/>
      <c r="L1531" s="16"/>
      <c r="N1531" s="1"/>
      <c r="O1531" s="18"/>
      <c r="P1531" s="16"/>
      <c r="Q1531" s="16"/>
      <c r="R1531" s="16"/>
      <c r="S1531" s="16"/>
    </row>
    <row r="1532" spans="1:19" ht="13.2" hidden="1" x14ac:dyDescent="0.25">
      <c r="A1532" s="9"/>
      <c r="C1532" s="16"/>
      <c r="D1532" s="16"/>
      <c r="E1532" s="16"/>
      <c r="F1532" s="18"/>
      <c r="G1532" s="16"/>
      <c r="H1532" s="19"/>
      <c r="I1532" s="20"/>
      <c r="J1532" s="20"/>
      <c r="K1532" s="20"/>
      <c r="L1532" s="16"/>
      <c r="N1532" s="1"/>
      <c r="O1532" s="18"/>
      <c r="P1532" s="16"/>
      <c r="Q1532" s="16"/>
      <c r="R1532" s="16"/>
      <c r="S1532" s="16"/>
    </row>
    <row r="1533" spans="1:19" ht="13.2" hidden="1" x14ac:dyDescent="0.25">
      <c r="A1533" s="9"/>
      <c r="C1533" s="16"/>
      <c r="D1533" s="16"/>
      <c r="E1533" s="16"/>
      <c r="F1533" s="18"/>
      <c r="G1533" s="16"/>
      <c r="H1533" s="19"/>
      <c r="I1533" s="20"/>
      <c r="J1533" s="20"/>
      <c r="K1533" s="20"/>
      <c r="L1533" s="16"/>
      <c r="N1533" s="1"/>
      <c r="O1533" s="18"/>
      <c r="P1533" s="16"/>
      <c r="Q1533" s="16"/>
      <c r="R1533" s="16"/>
      <c r="S1533" s="16"/>
    </row>
    <row r="1534" spans="1:19" ht="13.2" hidden="1" x14ac:dyDescent="0.25">
      <c r="A1534" s="9"/>
      <c r="C1534" s="16"/>
      <c r="D1534" s="16"/>
      <c r="E1534" s="16"/>
      <c r="F1534" s="18"/>
      <c r="G1534" s="16"/>
      <c r="H1534" s="19"/>
      <c r="I1534" s="20"/>
      <c r="J1534" s="20"/>
      <c r="K1534" s="20"/>
      <c r="L1534" s="16"/>
      <c r="N1534" s="1"/>
      <c r="O1534" s="18"/>
      <c r="P1534" s="16"/>
      <c r="Q1534" s="16"/>
      <c r="R1534" s="16"/>
      <c r="S1534" s="16"/>
    </row>
    <row r="1535" spans="1:19" ht="13.2" hidden="1" x14ac:dyDescent="0.25">
      <c r="A1535" s="9"/>
      <c r="C1535" s="16"/>
      <c r="D1535" s="16"/>
      <c r="E1535" s="16"/>
      <c r="F1535" s="18"/>
      <c r="G1535" s="16"/>
      <c r="H1535" s="19"/>
      <c r="I1535" s="20"/>
      <c r="J1535" s="20"/>
      <c r="K1535" s="20"/>
      <c r="L1535" s="16"/>
      <c r="N1535" s="1"/>
      <c r="O1535" s="18"/>
      <c r="P1535" s="16"/>
      <c r="Q1535" s="16"/>
      <c r="R1535" s="16"/>
      <c r="S1535" s="16"/>
    </row>
    <row r="1536" spans="1:19" ht="13.2" hidden="1" x14ac:dyDescent="0.25">
      <c r="A1536" s="9"/>
      <c r="C1536" s="16"/>
      <c r="D1536" s="16"/>
      <c r="E1536" s="16"/>
      <c r="F1536" s="18"/>
      <c r="G1536" s="16"/>
      <c r="H1536" s="19"/>
      <c r="I1536" s="20"/>
      <c r="J1536" s="20"/>
      <c r="K1536" s="20"/>
      <c r="L1536" s="16"/>
      <c r="N1536" s="1"/>
      <c r="O1536" s="18"/>
      <c r="P1536" s="16"/>
      <c r="Q1536" s="16"/>
      <c r="R1536" s="16"/>
      <c r="S1536" s="16"/>
    </row>
    <row r="1537" spans="1:19" ht="13.2" hidden="1" x14ac:dyDescent="0.25">
      <c r="A1537" s="9"/>
      <c r="C1537" s="16"/>
      <c r="D1537" s="16"/>
      <c r="E1537" s="16"/>
      <c r="F1537" s="18"/>
      <c r="G1537" s="16"/>
      <c r="H1537" s="19"/>
      <c r="I1537" s="20"/>
      <c r="J1537" s="20"/>
      <c r="K1537" s="20"/>
      <c r="L1537" s="16"/>
      <c r="N1537" s="1"/>
      <c r="O1537" s="18"/>
      <c r="P1537" s="16"/>
      <c r="Q1537" s="16"/>
      <c r="R1537" s="16"/>
      <c r="S1537" s="16"/>
    </row>
    <row r="1538" spans="1:19" ht="13.2" hidden="1" x14ac:dyDescent="0.25">
      <c r="A1538" s="9"/>
      <c r="C1538" s="16"/>
      <c r="D1538" s="16"/>
      <c r="E1538" s="16"/>
      <c r="F1538" s="18"/>
      <c r="G1538" s="16"/>
      <c r="H1538" s="19"/>
      <c r="I1538" s="20"/>
      <c r="J1538" s="20"/>
      <c r="K1538" s="20"/>
      <c r="L1538" s="16"/>
      <c r="N1538" s="1"/>
      <c r="O1538" s="18"/>
      <c r="P1538" s="16"/>
      <c r="Q1538" s="16"/>
      <c r="R1538" s="16"/>
      <c r="S1538" s="16"/>
    </row>
    <row r="1539" spans="1:19" ht="13.2" hidden="1" x14ac:dyDescent="0.25">
      <c r="A1539" s="9"/>
      <c r="C1539" s="16"/>
      <c r="D1539" s="16"/>
      <c r="E1539" s="16"/>
      <c r="F1539" s="18"/>
      <c r="G1539" s="16"/>
      <c r="H1539" s="19"/>
      <c r="I1539" s="20"/>
      <c r="J1539" s="20"/>
      <c r="K1539" s="20"/>
      <c r="L1539" s="16"/>
      <c r="N1539" s="1"/>
      <c r="O1539" s="18"/>
      <c r="P1539" s="16"/>
      <c r="Q1539" s="16"/>
      <c r="R1539" s="16"/>
      <c r="S1539" s="16"/>
    </row>
    <row r="1540" spans="1:19" ht="13.2" hidden="1" x14ac:dyDescent="0.25">
      <c r="A1540" s="9"/>
      <c r="C1540" s="16"/>
      <c r="D1540" s="16"/>
      <c r="E1540" s="16"/>
      <c r="F1540" s="18"/>
      <c r="G1540" s="16"/>
      <c r="H1540" s="19"/>
      <c r="I1540" s="20"/>
      <c r="J1540" s="20"/>
      <c r="K1540" s="20"/>
      <c r="L1540" s="16"/>
      <c r="N1540" s="1"/>
      <c r="O1540" s="18"/>
      <c r="P1540" s="16"/>
      <c r="Q1540" s="16"/>
      <c r="R1540" s="16"/>
      <c r="S1540" s="16"/>
    </row>
    <row r="1541" spans="1:19" ht="13.2" hidden="1" x14ac:dyDescent="0.25">
      <c r="A1541" s="9"/>
      <c r="C1541" s="16"/>
      <c r="D1541" s="16"/>
      <c r="E1541" s="16"/>
      <c r="F1541" s="18"/>
      <c r="G1541" s="16"/>
      <c r="H1541" s="19"/>
      <c r="I1541" s="20"/>
      <c r="J1541" s="20"/>
      <c r="K1541" s="20"/>
      <c r="L1541" s="16"/>
      <c r="N1541" s="1"/>
      <c r="O1541" s="18"/>
      <c r="P1541" s="16"/>
      <c r="Q1541" s="16"/>
      <c r="R1541" s="16"/>
      <c r="S1541" s="16"/>
    </row>
    <row r="1542" spans="1:19" ht="13.2" hidden="1" x14ac:dyDescent="0.25">
      <c r="A1542" s="9"/>
      <c r="C1542" s="16"/>
      <c r="D1542" s="16"/>
      <c r="E1542" s="16"/>
      <c r="F1542" s="18"/>
      <c r="G1542" s="16"/>
      <c r="H1542" s="19"/>
      <c r="I1542" s="20"/>
      <c r="J1542" s="20"/>
      <c r="K1542" s="20"/>
      <c r="L1542" s="16"/>
      <c r="N1542" s="1"/>
      <c r="O1542" s="18"/>
      <c r="P1542" s="16"/>
      <c r="Q1542" s="16"/>
      <c r="R1542" s="16"/>
      <c r="S1542" s="16"/>
    </row>
    <row r="1543" spans="1:19" ht="13.2" hidden="1" x14ac:dyDescent="0.25">
      <c r="A1543" s="9"/>
      <c r="C1543" s="16"/>
      <c r="D1543" s="16"/>
      <c r="E1543" s="16"/>
      <c r="F1543" s="18"/>
      <c r="G1543" s="16"/>
      <c r="H1543" s="19"/>
      <c r="I1543" s="20"/>
      <c r="J1543" s="20"/>
      <c r="K1543" s="20"/>
      <c r="L1543" s="16"/>
      <c r="N1543" s="1"/>
      <c r="O1543" s="18"/>
      <c r="P1543" s="16"/>
      <c r="Q1543" s="16"/>
      <c r="R1543" s="16"/>
      <c r="S1543" s="16"/>
    </row>
    <row r="1544" spans="1:19" ht="13.2" hidden="1" x14ac:dyDescent="0.25">
      <c r="A1544" s="9"/>
      <c r="C1544" s="16"/>
      <c r="D1544" s="16"/>
      <c r="E1544" s="16"/>
      <c r="F1544" s="18"/>
      <c r="G1544" s="16"/>
      <c r="H1544" s="19"/>
      <c r="I1544" s="20"/>
      <c r="J1544" s="20"/>
      <c r="K1544" s="20"/>
      <c r="L1544" s="16"/>
      <c r="N1544" s="1"/>
      <c r="O1544" s="18"/>
      <c r="P1544" s="16"/>
      <c r="Q1544" s="16"/>
      <c r="R1544" s="16"/>
      <c r="S1544" s="16"/>
    </row>
    <row r="1545" spans="1:19" ht="13.2" hidden="1" x14ac:dyDescent="0.25">
      <c r="A1545" s="9"/>
      <c r="C1545" s="16"/>
      <c r="D1545" s="16"/>
      <c r="E1545" s="16"/>
      <c r="F1545" s="18"/>
      <c r="G1545" s="16"/>
      <c r="H1545" s="19"/>
      <c r="I1545" s="20"/>
      <c r="J1545" s="20"/>
      <c r="K1545" s="20"/>
      <c r="L1545" s="16"/>
      <c r="N1545" s="1"/>
      <c r="O1545" s="18"/>
      <c r="P1545" s="16"/>
      <c r="Q1545" s="16"/>
      <c r="R1545" s="16"/>
      <c r="S1545" s="16"/>
    </row>
    <row r="1546" spans="1:19" ht="13.2" hidden="1" x14ac:dyDescent="0.25">
      <c r="A1546" s="9"/>
      <c r="C1546" s="16"/>
      <c r="D1546" s="16"/>
      <c r="E1546" s="16"/>
      <c r="F1546" s="18"/>
      <c r="G1546" s="16"/>
      <c r="H1546" s="19"/>
      <c r="I1546" s="20"/>
      <c r="J1546" s="20"/>
      <c r="K1546" s="20"/>
      <c r="L1546" s="16"/>
      <c r="N1546" s="1"/>
      <c r="O1546" s="18"/>
      <c r="P1546" s="16"/>
      <c r="Q1546" s="16"/>
      <c r="R1546" s="16"/>
      <c r="S1546" s="16"/>
    </row>
    <row r="1547" spans="1:19" ht="13.2" hidden="1" x14ac:dyDescent="0.25">
      <c r="A1547" s="9"/>
      <c r="C1547" s="16"/>
      <c r="D1547" s="16"/>
      <c r="E1547" s="16"/>
      <c r="F1547" s="18"/>
      <c r="G1547" s="16"/>
      <c r="H1547" s="19"/>
      <c r="I1547" s="20"/>
      <c r="J1547" s="20"/>
      <c r="K1547" s="20"/>
      <c r="L1547" s="16"/>
      <c r="N1547" s="1"/>
      <c r="O1547" s="18"/>
      <c r="P1547" s="16"/>
      <c r="Q1547" s="16"/>
      <c r="R1547" s="16"/>
      <c r="S1547" s="16"/>
    </row>
    <row r="1548" spans="1:19" ht="13.2" hidden="1" x14ac:dyDescent="0.25">
      <c r="A1548" s="9"/>
      <c r="C1548" s="16"/>
      <c r="D1548" s="16"/>
      <c r="E1548" s="16"/>
      <c r="F1548" s="18"/>
      <c r="G1548" s="16"/>
      <c r="H1548" s="19"/>
      <c r="I1548" s="20"/>
      <c r="J1548" s="20"/>
      <c r="K1548" s="20"/>
      <c r="L1548" s="16"/>
      <c r="N1548" s="1"/>
      <c r="O1548" s="18"/>
      <c r="P1548" s="16"/>
      <c r="Q1548" s="16"/>
      <c r="R1548" s="16"/>
      <c r="S1548" s="16"/>
    </row>
    <row r="1549" spans="1:19" ht="13.2" hidden="1" x14ac:dyDescent="0.25">
      <c r="A1549" s="9"/>
      <c r="C1549" s="16"/>
      <c r="D1549" s="16"/>
      <c r="E1549" s="16"/>
      <c r="F1549" s="18"/>
      <c r="G1549" s="16"/>
      <c r="H1549" s="19"/>
      <c r="I1549" s="20"/>
      <c r="J1549" s="20"/>
      <c r="K1549" s="20"/>
      <c r="L1549" s="16"/>
      <c r="N1549" s="1"/>
      <c r="O1549" s="18"/>
      <c r="P1549" s="16"/>
      <c r="Q1549" s="16"/>
      <c r="R1549" s="16"/>
      <c r="S1549" s="16"/>
    </row>
    <row r="1550" spans="1:19" ht="13.2" hidden="1" x14ac:dyDescent="0.25">
      <c r="A1550" s="9"/>
      <c r="C1550" s="16"/>
      <c r="D1550" s="16"/>
      <c r="E1550" s="16"/>
      <c r="F1550" s="18"/>
      <c r="G1550" s="16"/>
      <c r="H1550" s="19"/>
      <c r="I1550" s="20"/>
      <c r="J1550" s="20"/>
      <c r="K1550" s="20"/>
      <c r="L1550" s="16"/>
      <c r="N1550" s="1"/>
      <c r="O1550" s="18"/>
      <c r="P1550" s="16"/>
      <c r="Q1550" s="16"/>
      <c r="R1550" s="16"/>
      <c r="S1550" s="16"/>
    </row>
    <row r="1551" spans="1:19" ht="13.2" hidden="1" x14ac:dyDescent="0.25">
      <c r="A1551" s="9"/>
      <c r="C1551" s="16"/>
      <c r="D1551" s="16"/>
      <c r="E1551" s="16"/>
      <c r="F1551" s="18"/>
      <c r="G1551" s="16"/>
      <c r="H1551" s="19"/>
      <c r="I1551" s="20"/>
      <c r="J1551" s="20"/>
      <c r="K1551" s="20"/>
      <c r="L1551" s="16"/>
      <c r="N1551" s="1"/>
      <c r="O1551" s="18"/>
      <c r="P1551" s="16"/>
      <c r="Q1551" s="16"/>
      <c r="R1551" s="16"/>
      <c r="S1551" s="16"/>
    </row>
    <row r="1552" spans="1:19" ht="13.2" hidden="1" x14ac:dyDescent="0.25">
      <c r="A1552" s="9"/>
      <c r="C1552" s="16"/>
      <c r="D1552" s="16"/>
      <c r="E1552" s="16"/>
      <c r="F1552" s="18"/>
      <c r="G1552" s="16"/>
      <c r="H1552" s="19"/>
      <c r="I1552" s="20"/>
      <c r="J1552" s="20"/>
      <c r="K1552" s="20"/>
      <c r="L1552" s="16"/>
      <c r="N1552" s="1"/>
      <c r="O1552" s="18"/>
      <c r="P1552" s="16"/>
      <c r="Q1552" s="16"/>
      <c r="R1552" s="16"/>
      <c r="S1552" s="16"/>
    </row>
    <row r="1553" spans="1:19" ht="13.2" hidden="1" x14ac:dyDescent="0.25">
      <c r="A1553" s="9"/>
      <c r="C1553" s="16"/>
      <c r="D1553" s="16"/>
      <c r="E1553" s="16"/>
      <c r="F1553" s="18"/>
      <c r="G1553" s="16"/>
      <c r="H1553" s="19"/>
      <c r="I1553" s="20"/>
      <c r="J1553" s="20"/>
      <c r="K1553" s="20"/>
      <c r="L1553" s="16"/>
      <c r="N1553" s="1"/>
      <c r="O1553" s="18"/>
      <c r="P1553" s="16"/>
      <c r="Q1553" s="16"/>
      <c r="R1553" s="16"/>
      <c r="S1553" s="16"/>
    </row>
    <row r="1554" spans="1:19" ht="13.2" hidden="1" x14ac:dyDescent="0.25">
      <c r="A1554" s="9"/>
      <c r="C1554" s="16"/>
      <c r="D1554" s="16"/>
      <c r="E1554" s="16"/>
      <c r="F1554" s="18"/>
      <c r="G1554" s="16"/>
      <c r="H1554" s="19"/>
      <c r="I1554" s="20"/>
      <c r="J1554" s="20"/>
      <c r="K1554" s="20"/>
      <c r="L1554" s="16"/>
      <c r="N1554" s="1"/>
      <c r="O1554" s="18"/>
      <c r="P1554" s="16"/>
      <c r="Q1554" s="16"/>
      <c r="R1554" s="16"/>
      <c r="S1554" s="16"/>
    </row>
    <row r="1555" spans="1:19" ht="13.2" hidden="1" x14ac:dyDescent="0.25">
      <c r="A1555" s="9"/>
      <c r="C1555" s="16"/>
      <c r="D1555" s="16"/>
      <c r="E1555" s="16"/>
      <c r="F1555" s="18"/>
      <c r="G1555" s="16"/>
      <c r="H1555" s="19"/>
      <c r="I1555" s="20"/>
      <c r="J1555" s="20"/>
      <c r="K1555" s="20"/>
      <c r="L1555" s="16"/>
      <c r="N1555" s="1"/>
      <c r="O1555" s="18"/>
      <c r="P1555" s="16"/>
      <c r="Q1555" s="16"/>
      <c r="R1555" s="16"/>
      <c r="S1555" s="16"/>
    </row>
    <row r="1556" spans="1:19" ht="13.2" hidden="1" x14ac:dyDescent="0.25">
      <c r="A1556" s="9"/>
      <c r="C1556" s="16"/>
      <c r="D1556" s="16"/>
      <c r="E1556" s="16"/>
      <c r="F1556" s="18"/>
      <c r="G1556" s="16"/>
      <c r="H1556" s="19"/>
      <c r="I1556" s="20"/>
      <c r="J1556" s="20"/>
      <c r="K1556" s="20"/>
      <c r="L1556" s="16"/>
      <c r="N1556" s="1"/>
      <c r="O1556" s="18"/>
      <c r="P1556" s="16"/>
      <c r="Q1556" s="16"/>
      <c r="R1556" s="16"/>
      <c r="S1556" s="16"/>
    </row>
    <row r="1557" spans="1:19" ht="13.2" hidden="1" x14ac:dyDescent="0.25">
      <c r="A1557" s="9"/>
      <c r="C1557" s="16"/>
      <c r="D1557" s="16"/>
      <c r="E1557" s="16"/>
      <c r="F1557" s="18"/>
      <c r="G1557" s="16"/>
      <c r="H1557" s="19"/>
      <c r="I1557" s="20"/>
      <c r="J1557" s="20"/>
      <c r="K1557" s="20"/>
      <c r="L1557" s="16"/>
      <c r="N1557" s="1"/>
      <c r="O1557" s="18"/>
      <c r="P1557" s="16"/>
      <c r="Q1557" s="16"/>
      <c r="R1557" s="16"/>
      <c r="S1557" s="16"/>
    </row>
    <row r="1558" spans="1:19" ht="13.2" hidden="1" x14ac:dyDescent="0.25">
      <c r="A1558" s="9"/>
      <c r="C1558" s="16"/>
      <c r="D1558" s="16"/>
      <c r="E1558" s="16"/>
      <c r="F1558" s="18"/>
      <c r="G1558" s="16"/>
      <c r="H1558" s="19"/>
      <c r="I1558" s="20"/>
      <c r="J1558" s="20"/>
      <c r="K1558" s="20"/>
      <c r="L1558" s="16"/>
      <c r="N1558" s="1"/>
      <c r="O1558" s="18"/>
      <c r="P1558" s="16"/>
      <c r="Q1558" s="16"/>
      <c r="R1558" s="16"/>
      <c r="S1558" s="16"/>
    </row>
    <row r="1559" spans="1:19" ht="13.2" hidden="1" x14ac:dyDescent="0.25">
      <c r="A1559" s="9"/>
      <c r="C1559" s="16"/>
      <c r="D1559" s="16"/>
      <c r="E1559" s="16"/>
      <c r="F1559" s="18"/>
      <c r="G1559" s="16"/>
      <c r="H1559" s="19"/>
      <c r="I1559" s="20"/>
      <c r="J1559" s="20"/>
      <c r="K1559" s="20"/>
      <c r="L1559" s="16"/>
      <c r="N1559" s="1"/>
      <c r="O1559" s="18"/>
      <c r="P1559" s="16"/>
      <c r="Q1559" s="16"/>
      <c r="R1559" s="16"/>
      <c r="S1559" s="16"/>
    </row>
    <row r="1560" spans="1:19" ht="13.2" hidden="1" x14ac:dyDescent="0.25">
      <c r="A1560" s="9"/>
      <c r="C1560" s="16"/>
      <c r="D1560" s="16"/>
      <c r="E1560" s="16"/>
      <c r="F1560" s="18"/>
      <c r="G1560" s="16"/>
      <c r="H1560" s="19"/>
      <c r="I1560" s="20"/>
      <c r="J1560" s="20"/>
      <c r="K1560" s="20"/>
      <c r="L1560" s="16"/>
      <c r="N1560" s="1"/>
      <c r="O1560" s="18"/>
      <c r="P1560" s="16"/>
      <c r="Q1560" s="16"/>
      <c r="R1560" s="16"/>
      <c r="S1560" s="16"/>
    </row>
    <row r="1561" spans="1:19" ht="13.2" hidden="1" x14ac:dyDescent="0.25">
      <c r="A1561" s="9"/>
      <c r="C1561" s="16"/>
      <c r="D1561" s="16"/>
      <c r="E1561" s="16"/>
      <c r="F1561" s="18"/>
      <c r="G1561" s="16"/>
      <c r="H1561" s="19"/>
      <c r="I1561" s="20"/>
      <c r="J1561" s="20"/>
      <c r="K1561" s="20"/>
      <c r="L1561" s="16"/>
      <c r="N1561" s="1"/>
      <c r="O1561" s="18"/>
      <c r="P1561" s="16"/>
      <c r="Q1561" s="16"/>
      <c r="R1561" s="16"/>
      <c r="S1561" s="16"/>
    </row>
    <row r="1562" spans="1:19" ht="13.2" hidden="1" x14ac:dyDescent="0.25">
      <c r="A1562" s="9"/>
      <c r="C1562" s="16"/>
      <c r="D1562" s="16"/>
      <c r="E1562" s="16"/>
      <c r="F1562" s="18"/>
      <c r="G1562" s="16"/>
      <c r="H1562" s="19"/>
      <c r="I1562" s="20"/>
      <c r="J1562" s="20"/>
      <c r="K1562" s="20"/>
      <c r="L1562" s="16"/>
      <c r="N1562" s="1"/>
      <c r="O1562" s="18"/>
      <c r="P1562" s="16"/>
      <c r="Q1562" s="16"/>
      <c r="R1562" s="16"/>
      <c r="S1562" s="16"/>
    </row>
    <row r="1563" spans="1:19" ht="13.2" hidden="1" x14ac:dyDescent="0.25">
      <c r="A1563" s="9"/>
      <c r="C1563" s="16"/>
      <c r="D1563" s="16"/>
      <c r="E1563" s="16"/>
      <c r="F1563" s="18"/>
      <c r="G1563" s="16"/>
      <c r="H1563" s="19"/>
      <c r="I1563" s="20"/>
      <c r="J1563" s="20"/>
      <c r="K1563" s="20"/>
      <c r="L1563" s="16"/>
      <c r="N1563" s="1"/>
      <c r="O1563" s="18"/>
      <c r="P1563" s="16"/>
      <c r="Q1563" s="16"/>
      <c r="R1563" s="16"/>
      <c r="S1563" s="16"/>
    </row>
    <row r="1564" spans="1:19" ht="13.2" hidden="1" x14ac:dyDescent="0.25">
      <c r="A1564" s="9"/>
      <c r="C1564" s="16"/>
      <c r="D1564" s="16"/>
      <c r="E1564" s="16"/>
      <c r="F1564" s="18"/>
      <c r="G1564" s="16"/>
      <c r="H1564" s="19"/>
      <c r="I1564" s="20"/>
      <c r="J1564" s="20"/>
      <c r="K1564" s="20"/>
      <c r="L1564" s="16"/>
      <c r="N1564" s="1"/>
      <c r="O1564" s="18"/>
      <c r="P1564" s="16"/>
      <c r="Q1564" s="16"/>
      <c r="R1564" s="16"/>
      <c r="S1564" s="16"/>
    </row>
    <row r="1565" spans="1:19" ht="13.2" hidden="1" x14ac:dyDescent="0.25">
      <c r="A1565" s="9"/>
      <c r="C1565" s="16"/>
      <c r="D1565" s="16"/>
      <c r="E1565" s="16"/>
      <c r="F1565" s="18"/>
      <c r="G1565" s="16"/>
      <c r="H1565" s="19"/>
      <c r="I1565" s="20"/>
      <c r="J1565" s="20"/>
      <c r="K1565" s="20"/>
      <c r="L1565" s="16"/>
      <c r="N1565" s="1"/>
      <c r="O1565" s="18"/>
      <c r="P1565" s="16"/>
      <c r="Q1565" s="16"/>
      <c r="R1565" s="16"/>
      <c r="S1565" s="16"/>
    </row>
    <row r="1566" spans="1:19" ht="13.2" hidden="1" x14ac:dyDescent="0.25">
      <c r="A1566" s="9"/>
      <c r="C1566" s="16"/>
      <c r="D1566" s="16"/>
      <c r="E1566" s="16"/>
      <c r="F1566" s="18"/>
      <c r="G1566" s="16"/>
      <c r="H1566" s="19"/>
      <c r="I1566" s="20"/>
      <c r="J1566" s="20"/>
      <c r="K1566" s="20"/>
      <c r="L1566" s="16"/>
      <c r="N1566" s="1"/>
      <c r="O1566" s="18"/>
      <c r="P1566" s="16"/>
      <c r="Q1566" s="16"/>
      <c r="R1566" s="16"/>
      <c r="S1566" s="16"/>
    </row>
    <row r="1567" spans="1:19" ht="13.2" hidden="1" x14ac:dyDescent="0.25">
      <c r="A1567" s="9"/>
      <c r="C1567" s="16"/>
      <c r="D1567" s="16"/>
      <c r="E1567" s="16"/>
      <c r="F1567" s="18"/>
      <c r="G1567" s="16"/>
      <c r="H1567" s="19"/>
      <c r="I1567" s="20"/>
      <c r="J1567" s="20"/>
      <c r="K1567" s="20"/>
      <c r="L1567" s="16"/>
      <c r="N1567" s="1"/>
      <c r="O1567" s="18"/>
      <c r="P1567" s="16"/>
      <c r="Q1567" s="16"/>
      <c r="R1567" s="16"/>
      <c r="S1567" s="16"/>
    </row>
    <row r="1568" spans="1:19" ht="13.2" hidden="1" x14ac:dyDescent="0.25">
      <c r="A1568" s="9"/>
      <c r="C1568" s="16"/>
      <c r="D1568" s="16"/>
      <c r="E1568" s="16"/>
      <c r="F1568" s="18"/>
      <c r="G1568" s="16"/>
      <c r="H1568" s="19"/>
      <c r="I1568" s="20"/>
      <c r="J1568" s="20"/>
      <c r="K1568" s="20"/>
      <c r="L1568" s="16"/>
      <c r="N1568" s="1"/>
      <c r="O1568" s="18"/>
      <c r="P1568" s="16"/>
      <c r="Q1568" s="16"/>
      <c r="R1568" s="16"/>
      <c r="S1568" s="16"/>
    </row>
    <row r="1569" spans="1:19" ht="13.2" hidden="1" x14ac:dyDescent="0.25">
      <c r="A1569" s="9"/>
      <c r="C1569" s="16"/>
      <c r="D1569" s="16"/>
      <c r="E1569" s="16"/>
      <c r="F1569" s="18"/>
      <c r="G1569" s="16"/>
      <c r="H1569" s="19"/>
      <c r="I1569" s="20"/>
      <c r="J1569" s="20"/>
      <c r="K1569" s="20"/>
      <c r="L1569" s="16"/>
      <c r="N1569" s="1"/>
      <c r="O1569" s="18"/>
      <c r="P1569" s="16"/>
      <c r="Q1569" s="16"/>
      <c r="R1569" s="16"/>
      <c r="S1569" s="16"/>
    </row>
    <row r="1570" spans="1:19" ht="13.2" hidden="1" x14ac:dyDescent="0.25">
      <c r="A1570" s="9"/>
      <c r="C1570" s="16"/>
      <c r="D1570" s="16"/>
      <c r="E1570" s="16"/>
      <c r="F1570" s="18"/>
      <c r="G1570" s="16"/>
      <c r="H1570" s="19"/>
      <c r="I1570" s="20"/>
      <c r="J1570" s="20"/>
      <c r="K1570" s="20"/>
      <c r="L1570" s="16"/>
      <c r="N1570" s="1"/>
      <c r="O1570" s="18"/>
      <c r="P1570" s="16"/>
      <c r="Q1570" s="16"/>
      <c r="R1570" s="16"/>
      <c r="S1570" s="16"/>
    </row>
    <row r="1571" spans="1:19" ht="13.2" hidden="1" x14ac:dyDescent="0.25">
      <c r="A1571" s="9"/>
      <c r="C1571" s="16"/>
      <c r="D1571" s="16"/>
      <c r="E1571" s="16"/>
      <c r="F1571" s="18"/>
      <c r="G1571" s="16"/>
      <c r="H1571" s="19"/>
      <c r="I1571" s="20"/>
      <c r="J1571" s="20"/>
      <c r="K1571" s="20"/>
      <c r="L1571" s="16"/>
      <c r="N1571" s="1"/>
      <c r="O1571" s="18"/>
      <c r="P1571" s="16"/>
      <c r="Q1571" s="16"/>
      <c r="R1571" s="16"/>
      <c r="S1571" s="16"/>
    </row>
    <row r="1572" spans="1:19" ht="13.2" hidden="1" x14ac:dyDescent="0.25">
      <c r="A1572" s="9"/>
      <c r="C1572" s="16"/>
      <c r="D1572" s="16"/>
      <c r="E1572" s="16"/>
      <c r="F1572" s="18"/>
      <c r="G1572" s="16"/>
      <c r="H1572" s="19"/>
      <c r="I1572" s="20"/>
      <c r="J1572" s="20"/>
      <c r="K1572" s="20"/>
      <c r="L1572" s="16"/>
      <c r="N1572" s="1"/>
      <c r="O1572" s="18"/>
      <c r="P1572" s="16"/>
      <c r="Q1572" s="16"/>
      <c r="R1572" s="16"/>
      <c r="S1572" s="16"/>
    </row>
    <row r="1573" spans="1:19" ht="13.2" hidden="1" x14ac:dyDescent="0.25">
      <c r="A1573" s="9"/>
      <c r="C1573" s="16"/>
      <c r="D1573" s="16"/>
      <c r="E1573" s="16"/>
      <c r="F1573" s="18"/>
      <c r="G1573" s="16"/>
      <c r="H1573" s="19"/>
      <c r="I1573" s="20"/>
      <c r="J1573" s="20"/>
      <c r="K1573" s="20"/>
      <c r="L1573" s="16"/>
      <c r="N1573" s="1"/>
      <c r="O1573" s="18"/>
      <c r="P1573" s="16"/>
      <c r="Q1573" s="16"/>
      <c r="R1573" s="16"/>
      <c r="S1573" s="16"/>
    </row>
    <row r="1574" spans="1:19" ht="13.2" hidden="1" x14ac:dyDescent="0.25">
      <c r="A1574" s="9"/>
      <c r="C1574" s="16"/>
      <c r="D1574" s="16"/>
      <c r="E1574" s="16"/>
      <c r="F1574" s="18"/>
      <c r="G1574" s="16"/>
      <c r="H1574" s="19"/>
      <c r="I1574" s="20"/>
      <c r="J1574" s="20"/>
      <c r="K1574" s="20"/>
      <c r="L1574" s="16"/>
      <c r="N1574" s="1"/>
      <c r="O1574" s="18"/>
      <c r="P1574" s="16"/>
      <c r="Q1574" s="16"/>
      <c r="R1574" s="16"/>
      <c r="S1574" s="16"/>
    </row>
    <row r="1575" spans="1:19" ht="13.2" hidden="1" x14ac:dyDescent="0.25">
      <c r="A1575" s="9"/>
      <c r="C1575" s="16"/>
      <c r="D1575" s="16"/>
      <c r="E1575" s="16"/>
      <c r="F1575" s="18"/>
      <c r="G1575" s="16"/>
      <c r="H1575" s="19"/>
      <c r="I1575" s="20"/>
      <c r="J1575" s="20"/>
      <c r="K1575" s="20"/>
      <c r="L1575" s="16"/>
      <c r="N1575" s="1"/>
      <c r="O1575" s="18"/>
      <c r="P1575" s="16"/>
      <c r="Q1575" s="16"/>
      <c r="R1575" s="16"/>
      <c r="S1575" s="16"/>
    </row>
    <row r="1576" spans="1:19" ht="13.2" hidden="1" x14ac:dyDescent="0.25">
      <c r="A1576" s="9"/>
      <c r="C1576" s="16"/>
      <c r="D1576" s="16"/>
      <c r="E1576" s="16"/>
      <c r="F1576" s="18"/>
      <c r="G1576" s="16"/>
      <c r="H1576" s="19"/>
      <c r="I1576" s="20"/>
      <c r="J1576" s="20"/>
      <c r="K1576" s="20"/>
      <c r="L1576" s="16"/>
      <c r="N1576" s="1"/>
      <c r="O1576" s="18"/>
      <c r="P1576" s="16"/>
      <c r="Q1576" s="16"/>
      <c r="R1576" s="16"/>
      <c r="S1576" s="16"/>
    </row>
    <row r="1577" spans="1:19" ht="13.2" hidden="1" x14ac:dyDescent="0.25">
      <c r="A1577" s="9"/>
      <c r="C1577" s="16"/>
      <c r="D1577" s="16"/>
      <c r="E1577" s="16"/>
      <c r="F1577" s="18"/>
      <c r="G1577" s="16"/>
      <c r="H1577" s="19"/>
      <c r="I1577" s="20"/>
      <c r="J1577" s="20"/>
      <c r="K1577" s="20"/>
      <c r="L1577" s="16"/>
      <c r="N1577" s="1"/>
      <c r="O1577" s="18"/>
      <c r="P1577" s="16"/>
      <c r="Q1577" s="16"/>
      <c r="R1577" s="16"/>
      <c r="S1577" s="16"/>
    </row>
    <row r="1578" spans="1:19" ht="13.2" hidden="1" x14ac:dyDescent="0.25">
      <c r="A1578" s="9"/>
      <c r="C1578" s="16"/>
      <c r="D1578" s="16"/>
      <c r="E1578" s="16"/>
      <c r="F1578" s="18"/>
      <c r="G1578" s="16"/>
      <c r="H1578" s="19"/>
      <c r="I1578" s="20"/>
      <c r="J1578" s="20"/>
      <c r="K1578" s="20"/>
      <c r="L1578" s="16"/>
      <c r="N1578" s="1"/>
      <c r="O1578" s="18"/>
      <c r="P1578" s="16"/>
      <c r="Q1578" s="16"/>
      <c r="R1578" s="16"/>
      <c r="S1578" s="16"/>
    </row>
    <row r="1579" spans="1:19" ht="13.2" hidden="1" x14ac:dyDescent="0.25">
      <c r="A1579" s="9"/>
      <c r="C1579" s="16"/>
      <c r="D1579" s="16"/>
      <c r="E1579" s="16"/>
      <c r="F1579" s="18"/>
      <c r="G1579" s="16"/>
      <c r="H1579" s="19"/>
      <c r="I1579" s="20"/>
      <c r="J1579" s="20"/>
      <c r="K1579" s="20"/>
      <c r="L1579" s="16"/>
      <c r="N1579" s="1"/>
      <c r="O1579" s="18"/>
      <c r="P1579" s="16"/>
      <c r="Q1579" s="16"/>
      <c r="R1579" s="16"/>
      <c r="S1579" s="16"/>
    </row>
    <row r="1580" spans="1:19" ht="13.2" hidden="1" x14ac:dyDescent="0.25">
      <c r="A1580" s="9"/>
      <c r="C1580" s="16"/>
      <c r="D1580" s="16"/>
      <c r="E1580" s="16"/>
      <c r="F1580" s="18"/>
      <c r="G1580" s="16"/>
      <c r="H1580" s="19"/>
      <c r="I1580" s="20"/>
      <c r="J1580" s="20"/>
      <c r="K1580" s="20"/>
      <c r="L1580" s="16"/>
      <c r="N1580" s="1"/>
      <c r="O1580" s="18"/>
      <c r="P1580" s="16"/>
      <c r="Q1580" s="16"/>
      <c r="R1580" s="16"/>
      <c r="S1580" s="16"/>
    </row>
    <row r="1581" spans="1:19" ht="13.2" hidden="1" x14ac:dyDescent="0.25">
      <c r="A1581" s="9"/>
      <c r="C1581" s="16"/>
      <c r="D1581" s="16"/>
      <c r="E1581" s="16"/>
      <c r="F1581" s="18"/>
      <c r="G1581" s="16"/>
      <c r="H1581" s="19"/>
      <c r="I1581" s="20"/>
      <c r="J1581" s="20"/>
      <c r="K1581" s="20"/>
      <c r="L1581" s="16"/>
      <c r="N1581" s="1"/>
      <c r="O1581" s="18"/>
      <c r="P1581" s="16"/>
      <c r="Q1581" s="16"/>
      <c r="R1581" s="16"/>
      <c r="S1581" s="16"/>
    </row>
    <row r="1582" spans="1:19" ht="13.2" hidden="1" x14ac:dyDescent="0.25">
      <c r="A1582" s="9"/>
      <c r="C1582" s="16"/>
      <c r="D1582" s="16"/>
      <c r="E1582" s="16"/>
      <c r="F1582" s="18"/>
      <c r="G1582" s="16"/>
      <c r="H1582" s="19"/>
      <c r="I1582" s="20"/>
      <c r="J1582" s="20"/>
      <c r="K1582" s="20"/>
      <c r="L1582" s="16"/>
      <c r="N1582" s="1"/>
      <c r="O1582" s="18"/>
      <c r="P1582" s="16"/>
      <c r="Q1582" s="16"/>
      <c r="R1582" s="16"/>
      <c r="S1582" s="16"/>
    </row>
    <row r="1583" spans="1:19" ht="13.2" hidden="1" x14ac:dyDescent="0.25">
      <c r="A1583" s="9"/>
      <c r="C1583" s="16"/>
      <c r="D1583" s="16"/>
      <c r="E1583" s="16"/>
      <c r="F1583" s="18"/>
      <c r="G1583" s="16"/>
      <c r="H1583" s="19"/>
      <c r="I1583" s="20"/>
      <c r="J1583" s="20"/>
      <c r="K1583" s="20"/>
      <c r="L1583" s="16"/>
      <c r="N1583" s="1"/>
      <c r="O1583" s="18"/>
      <c r="P1583" s="16"/>
      <c r="Q1583" s="16"/>
      <c r="R1583" s="16"/>
      <c r="S1583" s="16"/>
    </row>
    <row r="1584" spans="1:19" ht="13.2" hidden="1" x14ac:dyDescent="0.25">
      <c r="A1584" s="9"/>
      <c r="C1584" s="16"/>
      <c r="D1584" s="16"/>
      <c r="E1584" s="16"/>
      <c r="F1584" s="18"/>
      <c r="G1584" s="16"/>
      <c r="H1584" s="19"/>
      <c r="I1584" s="20"/>
      <c r="J1584" s="20"/>
      <c r="K1584" s="20"/>
      <c r="L1584" s="16"/>
      <c r="N1584" s="1"/>
      <c r="O1584" s="18"/>
      <c r="P1584" s="16"/>
      <c r="Q1584" s="16"/>
      <c r="R1584" s="16"/>
      <c r="S1584" s="16"/>
    </row>
    <row r="1585" spans="1:19" ht="13.2" hidden="1" x14ac:dyDescent="0.25">
      <c r="A1585" s="9"/>
      <c r="C1585" s="16"/>
      <c r="D1585" s="16"/>
      <c r="E1585" s="16"/>
      <c r="F1585" s="18"/>
      <c r="G1585" s="16"/>
      <c r="H1585" s="19"/>
      <c r="I1585" s="20"/>
      <c r="J1585" s="20"/>
      <c r="K1585" s="20"/>
      <c r="L1585" s="16"/>
      <c r="N1585" s="1"/>
      <c r="O1585" s="18"/>
      <c r="P1585" s="16"/>
      <c r="Q1585" s="16"/>
      <c r="R1585" s="16"/>
      <c r="S1585" s="16"/>
    </row>
    <row r="1586" spans="1:19" ht="13.2" hidden="1" x14ac:dyDescent="0.25">
      <c r="A1586" s="9"/>
      <c r="C1586" s="16"/>
      <c r="D1586" s="16"/>
      <c r="E1586" s="16"/>
      <c r="F1586" s="18"/>
      <c r="G1586" s="16"/>
      <c r="H1586" s="19"/>
      <c r="I1586" s="20"/>
      <c r="J1586" s="20"/>
      <c r="K1586" s="20"/>
      <c r="L1586" s="16"/>
      <c r="N1586" s="1"/>
      <c r="O1586" s="18"/>
      <c r="P1586" s="16"/>
      <c r="Q1586" s="16"/>
      <c r="R1586" s="16"/>
      <c r="S1586" s="16"/>
    </row>
    <row r="1587" spans="1:19" ht="13.2" hidden="1" x14ac:dyDescent="0.25">
      <c r="A1587" s="9"/>
      <c r="C1587" s="16"/>
      <c r="D1587" s="16"/>
      <c r="E1587" s="16"/>
      <c r="F1587" s="18"/>
      <c r="G1587" s="16"/>
      <c r="H1587" s="19"/>
      <c r="I1587" s="20"/>
      <c r="J1587" s="20"/>
      <c r="K1587" s="20"/>
      <c r="L1587" s="16"/>
      <c r="N1587" s="1"/>
      <c r="O1587" s="18"/>
      <c r="P1587" s="16"/>
      <c r="Q1587" s="16"/>
      <c r="R1587" s="16"/>
      <c r="S1587" s="16"/>
    </row>
    <row r="1588" spans="1:19" ht="13.2" hidden="1" x14ac:dyDescent="0.25">
      <c r="A1588" s="9"/>
      <c r="C1588" s="16"/>
      <c r="D1588" s="16"/>
      <c r="E1588" s="16"/>
      <c r="F1588" s="18"/>
      <c r="G1588" s="16"/>
      <c r="H1588" s="19"/>
      <c r="I1588" s="20"/>
      <c r="J1588" s="20"/>
      <c r="K1588" s="20"/>
      <c r="L1588" s="16"/>
      <c r="N1588" s="1"/>
      <c r="O1588" s="18"/>
      <c r="P1588" s="16"/>
      <c r="Q1588" s="16"/>
      <c r="R1588" s="16"/>
      <c r="S1588" s="16"/>
    </row>
    <row r="1589" spans="1:19" ht="13.2" hidden="1" x14ac:dyDescent="0.25">
      <c r="A1589" s="9"/>
      <c r="C1589" s="16"/>
      <c r="D1589" s="16"/>
      <c r="E1589" s="16"/>
      <c r="F1589" s="18"/>
      <c r="G1589" s="16"/>
      <c r="H1589" s="19"/>
      <c r="I1589" s="20"/>
      <c r="J1589" s="20"/>
      <c r="K1589" s="20"/>
      <c r="L1589" s="16"/>
      <c r="N1589" s="1"/>
      <c r="O1589" s="18"/>
      <c r="P1589" s="16"/>
      <c r="Q1589" s="16"/>
      <c r="R1589" s="16"/>
      <c r="S1589" s="16"/>
    </row>
    <row r="1590" spans="1:19" ht="13.2" hidden="1" x14ac:dyDescent="0.25">
      <c r="A1590" s="9"/>
      <c r="C1590" s="16"/>
      <c r="D1590" s="16"/>
      <c r="E1590" s="16"/>
      <c r="F1590" s="18"/>
      <c r="G1590" s="16"/>
      <c r="H1590" s="19"/>
      <c r="I1590" s="20"/>
      <c r="J1590" s="20"/>
      <c r="K1590" s="20"/>
      <c r="L1590" s="16"/>
      <c r="N1590" s="1"/>
      <c r="O1590" s="18"/>
      <c r="P1590" s="16"/>
      <c r="Q1590" s="16"/>
      <c r="R1590" s="16"/>
      <c r="S1590" s="16"/>
    </row>
    <row r="1591" spans="1:19" ht="13.2" hidden="1" x14ac:dyDescent="0.25">
      <c r="A1591" s="9"/>
      <c r="C1591" s="16"/>
      <c r="D1591" s="16"/>
      <c r="E1591" s="16"/>
      <c r="F1591" s="18"/>
      <c r="G1591" s="16"/>
      <c r="H1591" s="19"/>
      <c r="I1591" s="20"/>
      <c r="J1591" s="20"/>
      <c r="K1591" s="20"/>
      <c r="L1591" s="16"/>
      <c r="N1591" s="1"/>
      <c r="O1591" s="18"/>
      <c r="P1591" s="16"/>
      <c r="Q1591" s="16"/>
      <c r="R1591" s="16"/>
      <c r="S1591" s="16"/>
    </row>
    <row r="1592" spans="1:19" ht="13.2" hidden="1" x14ac:dyDescent="0.25">
      <c r="A1592" s="9"/>
      <c r="C1592" s="16"/>
      <c r="D1592" s="16"/>
      <c r="E1592" s="16"/>
      <c r="F1592" s="18"/>
      <c r="G1592" s="16"/>
      <c r="H1592" s="19"/>
      <c r="I1592" s="20"/>
      <c r="J1592" s="20"/>
      <c r="K1592" s="20"/>
      <c r="L1592" s="16"/>
      <c r="N1592" s="1"/>
      <c r="O1592" s="18"/>
      <c r="P1592" s="16"/>
      <c r="Q1592" s="16"/>
      <c r="R1592" s="16"/>
      <c r="S1592" s="16"/>
    </row>
    <row r="1593" spans="1:19" ht="13.2" hidden="1" x14ac:dyDescent="0.25">
      <c r="A1593" s="9"/>
      <c r="C1593" s="16"/>
      <c r="D1593" s="16"/>
      <c r="E1593" s="16"/>
      <c r="F1593" s="18"/>
      <c r="G1593" s="16"/>
      <c r="H1593" s="19"/>
      <c r="I1593" s="20"/>
      <c r="J1593" s="20"/>
      <c r="K1593" s="20"/>
      <c r="L1593" s="16"/>
      <c r="N1593" s="1"/>
      <c r="O1593" s="18"/>
      <c r="P1593" s="16"/>
      <c r="Q1593" s="16"/>
      <c r="R1593" s="16"/>
      <c r="S1593" s="16"/>
    </row>
    <row r="1594" spans="1:19" ht="13.2" hidden="1" x14ac:dyDescent="0.25">
      <c r="A1594" s="9"/>
      <c r="C1594" s="16"/>
      <c r="D1594" s="16"/>
      <c r="E1594" s="16"/>
      <c r="F1594" s="18"/>
      <c r="G1594" s="16"/>
      <c r="H1594" s="19"/>
      <c r="I1594" s="20"/>
      <c r="J1594" s="20"/>
      <c r="K1594" s="20"/>
      <c r="L1594" s="16"/>
      <c r="N1594" s="1"/>
      <c r="O1594" s="18"/>
      <c r="P1594" s="16"/>
      <c r="Q1594" s="16"/>
      <c r="R1594" s="16"/>
      <c r="S1594" s="16"/>
    </row>
    <row r="1595" spans="1:19" ht="13.2" hidden="1" x14ac:dyDescent="0.25">
      <c r="A1595" s="9"/>
      <c r="C1595" s="16"/>
      <c r="D1595" s="16"/>
      <c r="E1595" s="16"/>
      <c r="F1595" s="18"/>
      <c r="G1595" s="16"/>
      <c r="H1595" s="19"/>
      <c r="I1595" s="20"/>
      <c r="J1595" s="20"/>
      <c r="K1595" s="20"/>
      <c r="L1595" s="16"/>
      <c r="N1595" s="1"/>
      <c r="O1595" s="18"/>
      <c r="P1595" s="16"/>
      <c r="Q1595" s="16"/>
      <c r="R1595" s="16"/>
      <c r="S1595" s="16"/>
    </row>
    <row r="1596" spans="1:19" ht="13.2" hidden="1" x14ac:dyDescent="0.25">
      <c r="A1596" s="9"/>
      <c r="C1596" s="16"/>
      <c r="D1596" s="16"/>
      <c r="E1596" s="16"/>
      <c r="F1596" s="18"/>
      <c r="G1596" s="16"/>
      <c r="H1596" s="19"/>
      <c r="I1596" s="20"/>
      <c r="J1596" s="20"/>
      <c r="K1596" s="20"/>
      <c r="L1596" s="16"/>
      <c r="N1596" s="1"/>
      <c r="O1596" s="18"/>
      <c r="P1596" s="16"/>
      <c r="Q1596" s="16"/>
      <c r="R1596" s="16"/>
      <c r="S1596" s="16"/>
    </row>
    <row r="1597" spans="1:19" ht="13.2" hidden="1" x14ac:dyDescent="0.25">
      <c r="A1597" s="9"/>
      <c r="C1597" s="16"/>
      <c r="D1597" s="16"/>
      <c r="E1597" s="16"/>
      <c r="F1597" s="18"/>
      <c r="G1597" s="16"/>
      <c r="H1597" s="19"/>
      <c r="I1597" s="20"/>
      <c r="J1597" s="20"/>
      <c r="K1597" s="20"/>
      <c r="L1597" s="16"/>
      <c r="N1597" s="1"/>
      <c r="O1597" s="18"/>
      <c r="P1597" s="16"/>
      <c r="Q1597" s="16"/>
      <c r="R1597" s="16"/>
      <c r="S1597" s="16"/>
    </row>
    <row r="1598" spans="1:19" ht="13.2" hidden="1" x14ac:dyDescent="0.25">
      <c r="A1598" s="9"/>
      <c r="C1598" s="16"/>
      <c r="D1598" s="16"/>
      <c r="E1598" s="16"/>
      <c r="F1598" s="18"/>
      <c r="G1598" s="16"/>
      <c r="H1598" s="19"/>
      <c r="I1598" s="20"/>
      <c r="J1598" s="20"/>
      <c r="K1598" s="20"/>
      <c r="L1598" s="16"/>
      <c r="N1598" s="1"/>
      <c r="O1598" s="18"/>
      <c r="P1598" s="16"/>
      <c r="Q1598" s="16"/>
      <c r="R1598" s="16"/>
      <c r="S1598" s="16"/>
    </row>
    <row r="1599" spans="1:19" ht="13.2" hidden="1" x14ac:dyDescent="0.25">
      <c r="A1599" s="9"/>
      <c r="C1599" s="16"/>
      <c r="D1599" s="16"/>
      <c r="E1599" s="16"/>
      <c r="F1599" s="18"/>
      <c r="G1599" s="16"/>
      <c r="H1599" s="19"/>
      <c r="I1599" s="20"/>
      <c r="J1599" s="20"/>
      <c r="K1599" s="20"/>
      <c r="L1599" s="16"/>
      <c r="N1599" s="1"/>
      <c r="O1599" s="18"/>
      <c r="P1599" s="16"/>
      <c r="Q1599" s="16"/>
      <c r="R1599" s="16"/>
      <c r="S1599" s="16"/>
    </row>
    <row r="1600" spans="1:19" ht="13.2" hidden="1" x14ac:dyDescent="0.25">
      <c r="A1600" s="9"/>
      <c r="C1600" s="16"/>
      <c r="D1600" s="16"/>
      <c r="E1600" s="16"/>
      <c r="F1600" s="18"/>
      <c r="G1600" s="16"/>
      <c r="H1600" s="19"/>
      <c r="I1600" s="20"/>
      <c r="J1600" s="20"/>
      <c r="K1600" s="20"/>
      <c r="L1600" s="16"/>
      <c r="N1600" s="1"/>
      <c r="O1600" s="18"/>
      <c r="P1600" s="16"/>
      <c r="Q1600" s="16"/>
      <c r="R1600" s="16"/>
      <c r="S1600" s="16"/>
    </row>
    <row r="1601" spans="1:19" ht="13.2" hidden="1" x14ac:dyDescent="0.25">
      <c r="A1601" s="9"/>
      <c r="C1601" s="16"/>
      <c r="D1601" s="16"/>
      <c r="E1601" s="16"/>
      <c r="F1601" s="18"/>
      <c r="G1601" s="16"/>
      <c r="H1601" s="19"/>
      <c r="I1601" s="20"/>
      <c r="J1601" s="20"/>
      <c r="K1601" s="20"/>
      <c r="L1601" s="16"/>
      <c r="N1601" s="1"/>
      <c r="O1601" s="18"/>
      <c r="P1601" s="16"/>
      <c r="Q1601" s="16"/>
      <c r="R1601" s="16"/>
      <c r="S1601" s="16"/>
    </row>
    <row r="1602" spans="1:19" ht="13.2" hidden="1" x14ac:dyDescent="0.25">
      <c r="A1602" s="9"/>
      <c r="C1602" s="16"/>
      <c r="D1602" s="16"/>
      <c r="E1602" s="16"/>
      <c r="F1602" s="18"/>
      <c r="G1602" s="16"/>
      <c r="H1602" s="19"/>
      <c r="I1602" s="20"/>
      <c r="J1602" s="20"/>
      <c r="K1602" s="20"/>
      <c r="L1602" s="16"/>
      <c r="N1602" s="1"/>
      <c r="O1602" s="18"/>
      <c r="P1602" s="16"/>
      <c r="Q1602" s="16"/>
      <c r="R1602" s="16"/>
      <c r="S1602" s="16"/>
    </row>
    <row r="1603" spans="1:19" ht="13.2" hidden="1" x14ac:dyDescent="0.25">
      <c r="A1603" s="9"/>
      <c r="C1603" s="16"/>
      <c r="D1603" s="16"/>
      <c r="E1603" s="16"/>
      <c r="F1603" s="18"/>
      <c r="G1603" s="16"/>
      <c r="H1603" s="19"/>
      <c r="I1603" s="20"/>
      <c r="J1603" s="20"/>
      <c r="K1603" s="20"/>
      <c r="L1603" s="16"/>
      <c r="N1603" s="1"/>
      <c r="O1603" s="18"/>
      <c r="P1603" s="16"/>
      <c r="Q1603" s="16"/>
      <c r="R1603" s="16"/>
      <c r="S1603" s="16"/>
    </row>
    <row r="1604" spans="1:19" ht="13.2" hidden="1" x14ac:dyDescent="0.25">
      <c r="A1604" s="9"/>
      <c r="C1604" s="16"/>
      <c r="D1604" s="16"/>
      <c r="E1604" s="16"/>
      <c r="F1604" s="18"/>
      <c r="G1604" s="16"/>
      <c r="H1604" s="19"/>
      <c r="I1604" s="20"/>
      <c r="J1604" s="20"/>
      <c r="K1604" s="20"/>
      <c r="L1604" s="16"/>
      <c r="N1604" s="1"/>
      <c r="O1604" s="18"/>
      <c r="P1604" s="16"/>
      <c r="Q1604" s="16"/>
      <c r="R1604" s="16"/>
      <c r="S1604" s="16"/>
    </row>
    <row r="1605" spans="1:19" ht="13.2" hidden="1" x14ac:dyDescent="0.25">
      <c r="A1605" s="9"/>
      <c r="C1605" s="16"/>
      <c r="D1605" s="16"/>
      <c r="E1605" s="16"/>
      <c r="F1605" s="18"/>
      <c r="G1605" s="16"/>
      <c r="H1605" s="19"/>
      <c r="I1605" s="20"/>
      <c r="J1605" s="20"/>
      <c r="K1605" s="20"/>
      <c r="L1605" s="16"/>
      <c r="N1605" s="1"/>
      <c r="O1605" s="18"/>
      <c r="P1605" s="16"/>
      <c r="Q1605" s="16"/>
      <c r="R1605" s="16"/>
      <c r="S1605" s="16"/>
    </row>
    <row r="1606" spans="1:19" ht="13.2" hidden="1" x14ac:dyDescent="0.25">
      <c r="A1606" s="9"/>
      <c r="C1606" s="16"/>
      <c r="D1606" s="16"/>
      <c r="E1606" s="16"/>
      <c r="F1606" s="18"/>
      <c r="G1606" s="16"/>
      <c r="H1606" s="19"/>
      <c r="I1606" s="20"/>
      <c r="J1606" s="20"/>
      <c r="K1606" s="20"/>
      <c r="L1606" s="16"/>
      <c r="N1606" s="1"/>
      <c r="O1606" s="18"/>
      <c r="P1606" s="16"/>
      <c r="Q1606" s="16"/>
      <c r="R1606" s="16"/>
      <c r="S1606" s="16"/>
    </row>
    <row r="1607" spans="1:19" ht="13.2" hidden="1" x14ac:dyDescent="0.25">
      <c r="A1607" s="9"/>
      <c r="C1607" s="16"/>
      <c r="D1607" s="16"/>
      <c r="E1607" s="16"/>
      <c r="F1607" s="18"/>
      <c r="G1607" s="16"/>
      <c r="H1607" s="19"/>
      <c r="I1607" s="20"/>
      <c r="J1607" s="20"/>
      <c r="K1607" s="20"/>
      <c r="L1607" s="16"/>
      <c r="N1607" s="1"/>
      <c r="O1607" s="18"/>
      <c r="P1607" s="16"/>
      <c r="Q1607" s="16"/>
      <c r="R1607" s="16"/>
      <c r="S1607" s="16"/>
    </row>
    <row r="1608" spans="1:19" ht="13.2" hidden="1" x14ac:dyDescent="0.25">
      <c r="A1608" s="9"/>
      <c r="C1608" s="16"/>
      <c r="D1608" s="16"/>
      <c r="E1608" s="16"/>
      <c r="F1608" s="18"/>
      <c r="G1608" s="16"/>
      <c r="H1608" s="19"/>
      <c r="I1608" s="20"/>
      <c r="J1608" s="20"/>
      <c r="K1608" s="20"/>
      <c r="L1608" s="16"/>
      <c r="N1608" s="1"/>
      <c r="O1608" s="18"/>
      <c r="P1608" s="16"/>
      <c r="Q1608" s="16"/>
      <c r="R1608" s="16"/>
      <c r="S1608" s="16"/>
    </row>
    <row r="1609" spans="1:19" ht="13.2" hidden="1" x14ac:dyDescent="0.25">
      <c r="A1609" s="9"/>
      <c r="C1609" s="16"/>
      <c r="D1609" s="16"/>
      <c r="E1609" s="16"/>
      <c r="F1609" s="18"/>
      <c r="G1609" s="16"/>
      <c r="H1609" s="19"/>
      <c r="I1609" s="20"/>
      <c r="J1609" s="20"/>
      <c r="K1609" s="20"/>
      <c r="L1609" s="16"/>
      <c r="N1609" s="1"/>
      <c r="O1609" s="18"/>
      <c r="P1609" s="16"/>
      <c r="Q1609" s="16"/>
      <c r="R1609" s="16"/>
      <c r="S1609" s="16"/>
    </row>
    <row r="1610" spans="1:19" ht="13.2" hidden="1" x14ac:dyDescent="0.25">
      <c r="A1610" s="9"/>
      <c r="C1610" s="16"/>
      <c r="D1610" s="16"/>
      <c r="E1610" s="16"/>
      <c r="F1610" s="18"/>
      <c r="G1610" s="16"/>
      <c r="H1610" s="19"/>
      <c r="I1610" s="20"/>
      <c r="J1610" s="20"/>
      <c r="K1610" s="20"/>
      <c r="L1610" s="16"/>
      <c r="N1610" s="1"/>
      <c r="O1610" s="18"/>
      <c r="P1610" s="16"/>
      <c r="Q1610" s="16"/>
      <c r="R1610" s="16"/>
      <c r="S1610" s="16"/>
    </row>
    <row r="1611" spans="1:19" ht="13.2" hidden="1" x14ac:dyDescent="0.25">
      <c r="A1611" s="9"/>
      <c r="C1611" s="16"/>
      <c r="D1611" s="16"/>
      <c r="E1611" s="16"/>
      <c r="F1611" s="18"/>
      <c r="G1611" s="16"/>
      <c r="H1611" s="19"/>
      <c r="I1611" s="20"/>
      <c r="J1611" s="20"/>
      <c r="K1611" s="20"/>
      <c r="L1611" s="16"/>
      <c r="N1611" s="1"/>
      <c r="O1611" s="18"/>
      <c r="P1611" s="16"/>
      <c r="Q1611" s="16"/>
      <c r="R1611" s="16"/>
      <c r="S1611" s="16"/>
    </row>
    <row r="1612" spans="1:19" ht="13.2" hidden="1" x14ac:dyDescent="0.25">
      <c r="A1612" s="9"/>
      <c r="C1612" s="16"/>
      <c r="D1612" s="16"/>
      <c r="E1612" s="16"/>
      <c r="F1612" s="18"/>
      <c r="G1612" s="16"/>
      <c r="H1612" s="19"/>
      <c r="I1612" s="20"/>
      <c r="J1612" s="20"/>
      <c r="K1612" s="20"/>
      <c r="L1612" s="16"/>
      <c r="N1612" s="1"/>
      <c r="O1612" s="18"/>
      <c r="P1612" s="16"/>
      <c r="Q1612" s="16"/>
      <c r="R1612" s="16"/>
      <c r="S1612" s="16"/>
    </row>
    <row r="1613" spans="1:19" ht="13.2" hidden="1" x14ac:dyDescent="0.25">
      <c r="A1613" s="9"/>
      <c r="C1613" s="16"/>
      <c r="D1613" s="16"/>
      <c r="E1613" s="16"/>
      <c r="F1613" s="18"/>
      <c r="G1613" s="16"/>
      <c r="H1613" s="19"/>
      <c r="I1613" s="20"/>
      <c r="J1613" s="20"/>
      <c r="K1613" s="20"/>
      <c r="L1613" s="16"/>
      <c r="N1613" s="1"/>
      <c r="O1613" s="18"/>
      <c r="P1613" s="16"/>
      <c r="Q1613" s="16"/>
      <c r="R1613" s="16"/>
      <c r="S1613" s="16"/>
    </row>
    <row r="1614" spans="1:19" ht="13.2" hidden="1" x14ac:dyDescent="0.25">
      <c r="A1614" s="9"/>
      <c r="C1614" s="16"/>
      <c r="D1614" s="16"/>
      <c r="E1614" s="16"/>
      <c r="F1614" s="18"/>
      <c r="G1614" s="16"/>
      <c r="H1614" s="19"/>
      <c r="I1614" s="20"/>
      <c r="J1614" s="20"/>
      <c r="K1614" s="20"/>
      <c r="L1614" s="16"/>
      <c r="N1614" s="1"/>
      <c r="O1614" s="18"/>
      <c r="P1614" s="16"/>
      <c r="Q1614" s="16"/>
      <c r="R1614" s="16"/>
      <c r="S1614" s="16"/>
    </row>
    <row r="1615" spans="1:19" ht="13.2" hidden="1" x14ac:dyDescent="0.25">
      <c r="A1615" s="9"/>
      <c r="C1615" s="16"/>
      <c r="D1615" s="16"/>
      <c r="E1615" s="16"/>
      <c r="F1615" s="18"/>
      <c r="G1615" s="16"/>
      <c r="H1615" s="19"/>
      <c r="I1615" s="20"/>
      <c r="J1615" s="20"/>
      <c r="K1615" s="20"/>
      <c r="L1615" s="16"/>
      <c r="N1615" s="1"/>
      <c r="O1615" s="18"/>
      <c r="P1615" s="16"/>
      <c r="Q1615" s="16"/>
      <c r="R1615" s="16"/>
      <c r="S1615" s="16"/>
    </row>
    <row r="1616" spans="1:19" ht="13.2" hidden="1" x14ac:dyDescent="0.25">
      <c r="A1616" s="9"/>
      <c r="C1616" s="16"/>
      <c r="D1616" s="16"/>
      <c r="E1616" s="16"/>
      <c r="F1616" s="18"/>
      <c r="G1616" s="16"/>
      <c r="H1616" s="19"/>
      <c r="I1616" s="20"/>
      <c r="J1616" s="20"/>
      <c r="K1616" s="20"/>
      <c r="L1616" s="16"/>
      <c r="N1616" s="1"/>
      <c r="O1616" s="18"/>
      <c r="P1616" s="16"/>
      <c r="Q1616" s="16"/>
      <c r="R1616" s="16"/>
      <c r="S1616" s="16"/>
    </row>
    <row r="1617" spans="1:19" ht="13.2" hidden="1" x14ac:dyDescent="0.25">
      <c r="A1617" s="9"/>
      <c r="C1617" s="16"/>
      <c r="D1617" s="16"/>
      <c r="E1617" s="16"/>
      <c r="F1617" s="18"/>
      <c r="G1617" s="16"/>
      <c r="H1617" s="19"/>
      <c r="I1617" s="20"/>
      <c r="J1617" s="20"/>
      <c r="K1617" s="20"/>
      <c r="L1617" s="16"/>
      <c r="N1617" s="1"/>
      <c r="O1617" s="18"/>
      <c r="P1617" s="16"/>
      <c r="Q1617" s="16"/>
      <c r="R1617" s="16"/>
      <c r="S1617" s="16"/>
    </row>
    <row r="1618" spans="1:19" ht="13.2" hidden="1" x14ac:dyDescent="0.25">
      <c r="A1618" s="9"/>
      <c r="C1618" s="16"/>
      <c r="D1618" s="16"/>
      <c r="E1618" s="16"/>
      <c r="F1618" s="18"/>
      <c r="G1618" s="16"/>
      <c r="H1618" s="19"/>
      <c r="I1618" s="20"/>
      <c r="J1618" s="20"/>
      <c r="K1618" s="20"/>
      <c r="L1618" s="16"/>
      <c r="N1618" s="1"/>
      <c r="O1618" s="18"/>
      <c r="P1618" s="16"/>
      <c r="Q1618" s="16"/>
      <c r="R1618" s="16"/>
      <c r="S1618" s="16"/>
    </row>
    <row r="1619" spans="1:19" ht="13.2" hidden="1" x14ac:dyDescent="0.25">
      <c r="A1619" s="9"/>
      <c r="C1619" s="16"/>
      <c r="D1619" s="16"/>
      <c r="E1619" s="16"/>
      <c r="F1619" s="18"/>
      <c r="G1619" s="16"/>
      <c r="H1619" s="19"/>
      <c r="I1619" s="20"/>
      <c r="J1619" s="20"/>
      <c r="K1619" s="20"/>
      <c r="L1619" s="16"/>
      <c r="N1619" s="1"/>
      <c r="O1619" s="18"/>
      <c r="P1619" s="16"/>
      <c r="Q1619" s="16"/>
      <c r="R1619" s="16"/>
      <c r="S1619" s="16"/>
    </row>
    <row r="1620" spans="1:19" ht="13.2" hidden="1" x14ac:dyDescent="0.25">
      <c r="A1620" s="9"/>
      <c r="C1620" s="16"/>
      <c r="D1620" s="16"/>
      <c r="E1620" s="16"/>
      <c r="F1620" s="18"/>
      <c r="G1620" s="16"/>
      <c r="H1620" s="19"/>
      <c r="I1620" s="20"/>
      <c r="J1620" s="20"/>
      <c r="K1620" s="20"/>
      <c r="L1620" s="16"/>
      <c r="N1620" s="1"/>
      <c r="O1620" s="18"/>
      <c r="P1620" s="16"/>
      <c r="Q1620" s="16"/>
      <c r="R1620" s="16"/>
      <c r="S1620" s="16"/>
    </row>
    <row r="1621" spans="1:19" ht="13.2" hidden="1" x14ac:dyDescent="0.25">
      <c r="A1621" s="9"/>
      <c r="C1621" s="16"/>
      <c r="D1621" s="16"/>
      <c r="E1621" s="16"/>
      <c r="F1621" s="18"/>
      <c r="G1621" s="16"/>
      <c r="H1621" s="19"/>
      <c r="I1621" s="20"/>
      <c r="J1621" s="20"/>
      <c r="K1621" s="20"/>
      <c r="L1621" s="16"/>
      <c r="N1621" s="1"/>
      <c r="O1621" s="18"/>
      <c r="P1621" s="16"/>
      <c r="Q1621" s="16"/>
      <c r="R1621" s="16"/>
      <c r="S1621" s="16"/>
    </row>
    <row r="1622" spans="1:19" ht="13.2" hidden="1" x14ac:dyDescent="0.25">
      <c r="A1622" s="9"/>
      <c r="C1622" s="16"/>
      <c r="D1622" s="16"/>
      <c r="E1622" s="16"/>
      <c r="F1622" s="18"/>
      <c r="G1622" s="16"/>
      <c r="H1622" s="19"/>
      <c r="I1622" s="20"/>
      <c r="J1622" s="20"/>
      <c r="K1622" s="20"/>
      <c r="L1622" s="16"/>
      <c r="N1622" s="1"/>
      <c r="O1622" s="18"/>
      <c r="P1622" s="16"/>
      <c r="Q1622" s="16"/>
      <c r="R1622" s="16"/>
      <c r="S1622" s="16"/>
    </row>
    <row r="1623" spans="1:19" ht="13.2" hidden="1" x14ac:dyDescent="0.25">
      <c r="A1623" s="9"/>
      <c r="C1623" s="16"/>
      <c r="D1623" s="16"/>
      <c r="E1623" s="16"/>
      <c r="F1623" s="18"/>
      <c r="G1623" s="16"/>
      <c r="H1623" s="19"/>
      <c r="I1623" s="20"/>
      <c r="J1623" s="20"/>
      <c r="K1623" s="20"/>
      <c r="L1623" s="16"/>
      <c r="N1623" s="1"/>
      <c r="O1623" s="18"/>
      <c r="P1623" s="16"/>
      <c r="Q1623" s="16"/>
      <c r="R1623" s="16"/>
      <c r="S1623" s="16"/>
    </row>
    <row r="1624" spans="1:19" ht="13.2" hidden="1" x14ac:dyDescent="0.25">
      <c r="A1624" s="9"/>
      <c r="C1624" s="16"/>
      <c r="D1624" s="16"/>
      <c r="E1624" s="16"/>
      <c r="F1624" s="18"/>
      <c r="G1624" s="16"/>
      <c r="H1624" s="19"/>
      <c r="I1624" s="20"/>
      <c r="J1624" s="20"/>
      <c r="K1624" s="20"/>
      <c r="L1624" s="16"/>
      <c r="N1624" s="1"/>
      <c r="O1624" s="18"/>
      <c r="P1624" s="16"/>
      <c r="Q1624" s="16"/>
      <c r="R1624" s="16"/>
      <c r="S1624" s="16"/>
    </row>
    <row r="1625" spans="1:19" ht="13.2" hidden="1" x14ac:dyDescent="0.25">
      <c r="A1625" s="9"/>
      <c r="C1625" s="16"/>
      <c r="D1625" s="16"/>
      <c r="E1625" s="16"/>
      <c r="F1625" s="18"/>
      <c r="G1625" s="16"/>
      <c r="H1625" s="19"/>
      <c r="I1625" s="20"/>
      <c r="J1625" s="20"/>
      <c r="K1625" s="20"/>
      <c r="L1625" s="16"/>
      <c r="N1625" s="1"/>
      <c r="O1625" s="18"/>
      <c r="P1625" s="16"/>
      <c r="Q1625" s="16"/>
      <c r="R1625" s="16"/>
      <c r="S1625" s="16"/>
    </row>
    <row r="1626" spans="1:19" ht="13.2" hidden="1" x14ac:dyDescent="0.25">
      <c r="A1626" s="9"/>
      <c r="C1626" s="16"/>
      <c r="D1626" s="16"/>
      <c r="E1626" s="16"/>
      <c r="F1626" s="18"/>
      <c r="G1626" s="16"/>
      <c r="H1626" s="19"/>
      <c r="I1626" s="20"/>
      <c r="J1626" s="20"/>
      <c r="K1626" s="20"/>
      <c r="L1626" s="16"/>
      <c r="N1626" s="1"/>
      <c r="O1626" s="18"/>
      <c r="P1626" s="16"/>
      <c r="Q1626" s="16"/>
      <c r="R1626" s="16"/>
      <c r="S1626" s="16"/>
    </row>
    <row r="1627" spans="1:19" ht="13.2" hidden="1" x14ac:dyDescent="0.25">
      <c r="A1627" s="9"/>
      <c r="C1627" s="16"/>
      <c r="D1627" s="16"/>
      <c r="E1627" s="16"/>
      <c r="F1627" s="18"/>
      <c r="G1627" s="16"/>
      <c r="H1627" s="19"/>
      <c r="I1627" s="20"/>
      <c r="J1627" s="20"/>
      <c r="K1627" s="20"/>
      <c r="L1627" s="16"/>
      <c r="N1627" s="1"/>
      <c r="O1627" s="18"/>
      <c r="P1627" s="16"/>
      <c r="Q1627" s="16"/>
      <c r="R1627" s="16"/>
      <c r="S1627" s="16"/>
    </row>
    <row r="1628" spans="1:19" ht="13.2" hidden="1" x14ac:dyDescent="0.25">
      <c r="A1628" s="9"/>
      <c r="C1628" s="16"/>
      <c r="D1628" s="16"/>
      <c r="E1628" s="16"/>
      <c r="F1628" s="18"/>
      <c r="G1628" s="16"/>
      <c r="H1628" s="19"/>
      <c r="I1628" s="20"/>
      <c r="J1628" s="20"/>
      <c r="K1628" s="20"/>
      <c r="L1628" s="16"/>
      <c r="N1628" s="1"/>
      <c r="O1628" s="18"/>
      <c r="P1628" s="16"/>
      <c r="Q1628" s="16"/>
      <c r="R1628" s="16"/>
      <c r="S1628" s="16"/>
    </row>
    <row r="1629" spans="1:19" ht="13.2" hidden="1" x14ac:dyDescent="0.25">
      <c r="A1629" s="9"/>
      <c r="C1629" s="16"/>
      <c r="D1629" s="16"/>
      <c r="E1629" s="16"/>
      <c r="F1629" s="18"/>
      <c r="G1629" s="16"/>
      <c r="H1629" s="19"/>
      <c r="I1629" s="20"/>
      <c r="J1629" s="20"/>
      <c r="K1629" s="20"/>
      <c r="L1629" s="16"/>
      <c r="N1629" s="1"/>
      <c r="O1629" s="18"/>
      <c r="P1629" s="16"/>
      <c r="Q1629" s="16"/>
      <c r="R1629" s="16"/>
      <c r="S1629" s="16"/>
    </row>
    <row r="1630" spans="1:19" ht="13.2" hidden="1" x14ac:dyDescent="0.25">
      <c r="A1630" s="9"/>
      <c r="C1630" s="16"/>
      <c r="D1630" s="16"/>
      <c r="E1630" s="16"/>
      <c r="F1630" s="18"/>
      <c r="G1630" s="16"/>
      <c r="H1630" s="19"/>
      <c r="I1630" s="20"/>
      <c r="J1630" s="20"/>
      <c r="K1630" s="20"/>
      <c r="L1630" s="16"/>
      <c r="N1630" s="1"/>
      <c r="O1630" s="18"/>
      <c r="P1630" s="16"/>
      <c r="Q1630" s="16"/>
      <c r="R1630" s="16"/>
      <c r="S1630" s="16"/>
    </row>
    <row r="1631" spans="1:19" ht="13.2" hidden="1" x14ac:dyDescent="0.25">
      <c r="A1631" s="9"/>
      <c r="C1631" s="16"/>
      <c r="D1631" s="16"/>
      <c r="E1631" s="16"/>
      <c r="F1631" s="18"/>
      <c r="G1631" s="16"/>
      <c r="H1631" s="19"/>
      <c r="I1631" s="20"/>
      <c r="J1631" s="20"/>
      <c r="K1631" s="20"/>
      <c r="L1631" s="16"/>
      <c r="N1631" s="1"/>
      <c r="O1631" s="18"/>
      <c r="P1631" s="16"/>
      <c r="Q1631" s="16"/>
      <c r="R1631" s="16"/>
      <c r="S1631" s="16"/>
    </row>
    <row r="1632" spans="1:19" ht="13.2" hidden="1" x14ac:dyDescent="0.25">
      <c r="A1632" s="9"/>
      <c r="C1632" s="16"/>
      <c r="D1632" s="16"/>
      <c r="E1632" s="16"/>
      <c r="F1632" s="18"/>
      <c r="G1632" s="16"/>
      <c r="H1632" s="19"/>
      <c r="I1632" s="20"/>
      <c r="J1632" s="20"/>
      <c r="K1632" s="20"/>
      <c r="L1632" s="16"/>
      <c r="N1632" s="1"/>
      <c r="O1632" s="18"/>
      <c r="P1632" s="16"/>
      <c r="Q1632" s="16"/>
      <c r="R1632" s="16"/>
      <c r="S1632" s="16"/>
    </row>
    <row r="1633" spans="1:19" ht="13.2" hidden="1" x14ac:dyDescent="0.25">
      <c r="A1633" s="9"/>
      <c r="C1633" s="16"/>
      <c r="D1633" s="16"/>
      <c r="E1633" s="16"/>
      <c r="F1633" s="18"/>
      <c r="G1633" s="16"/>
      <c r="H1633" s="19"/>
      <c r="I1633" s="20"/>
      <c r="J1633" s="20"/>
      <c r="K1633" s="20"/>
      <c r="L1633" s="16"/>
      <c r="N1633" s="1"/>
      <c r="O1633" s="18"/>
      <c r="P1633" s="16"/>
      <c r="Q1633" s="16"/>
      <c r="R1633" s="16"/>
      <c r="S1633" s="16"/>
    </row>
    <row r="1634" spans="1:19" ht="13.2" hidden="1" x14ac:dyDescent="0.25">
      <c r="A1634" s="9"/>
      <c r="C1634" s="16"/>
      <c r="D1634" s="16"/>
      <c r="E1634" s="16"/>
      <c r="F1634" s="18"/>
      <c r="G1634" s="16"/>
      <c r="H1634" s="19"/>
      <c r="I1634" s="20"/>
      <c r="J1634" s="20"/>
      <c r="K1634" s="20"/>
      <c r="L1634" s="16"/>
      <c r="N1634" s="1"/>
      <c r="O1634" s="18"/>
      <c r="P1634" s="16"/>
      <c r="Q1634" s="16"/>
      <c r="R1634" s="16"/>
      <c r="S1634" s="16"/>
    </row>
    <row r="1635" spans="1:19" ht="13.2" hidden="1" x14ac:dyDescent="0.25">
      <c r="A1635" s="9"/>
      <c r="C1635" s="16"/>
      <c r="D1635" s="16"/>
      <c r="E1635" s="16"/>
      <c r="F1635" s="18"/>
      <c r="G1635" s="16"/>
      <c r="H1635" s="19"/>
      <c r="I1635" s="20"/>
      <c r="J1635" s="20"/>
      <c r="K1635" s="20"/>
      <c r="L1635" s="16"/>
      <c r="N1635" s="1"/>
      <c r="O1635" s="18"/>
      <c r="P1635" s="16"/>
      <c r="Q1635" s="16"/>
      <c r="R1635" s="16"/>
      <c r="S1635" s="16"/>
    </row>
    <row r="1636" spans="1:19" ht="13.2" hidden="1" x14ac:dyDescent="0.25">
      <c r="A1636" s="9"/>
      <c r="C1636" s="16"/>
      <c r="D1636" s="16"/>
      <c r="E1636" s="16"/>
      <c r="F1636" s="18"/>
      <c r="G1636" s="16"/>
      <c r="H1636" s="19"/>
      <c r="I1636" s="20"/>
      <c r="J1636" s="20"/>
      <c r="K1636" s="20"/>
      <c r="L1636" s="16"/>
      <c r="N1636" s="1"/>
      <c r="O1636" s="18"/>
      <c r="P1636" s="16"/>
      <c r="Q1636" s="16"/>
      <c r="R1636" s="16"/>
      <c r="S1636" s="16"/>
    </row>
    <row r="1637" spans="1:19" ht="13.2" hidden="1" x14ac:dyDescent="0.25">
      <c r="A1637" s="9"/>
      <c r="C1637" s="16"/>
      <c r="D1637" s="16"/>
      <c r="E1637" s="16"/>
      <c r="F1637" s="18"/>
      <c r="G1637" s="16"/>
      <c r="H1637" s="19"/>
      <c r="I1637" s="20"/>
      <c r="J1637" s="20"/>
      <c r="K1637" s="20"/>
      <c r="L1637" s="16"/>
      <c r="N1637" s="1"/>
      <c r="O1637" s="18"/>
      <c r="P1637" s="16"/>
      <c r="Q1637" s="16"/>
      <c r="R1637" s="16"/>
      <c r="S1637" s="16"/>
    </row>
    <row r="1638" spans="1:19" ht="13.2" hidden="1" x14ac:dyDescent="0.25">
      <c r="A1638" s="9"/>
      <c r="C1638" s="16"/>
      <c r="D1638" s="16"/>
      <c r="E1638" s="16"/>
      <c r="F1638" s="18"/>
      <c r="G1638" s="16"/>
      <c r="H1638" s="19"/>
      <c r="I1638" s="20"/>
      <c r="J1638" s="20"/>
      <c r="K1638" s="20"/>
      <c r="L1638" s="16"/>
      <c r="N1638" s="1"/>
      <c r="O1638" s="18"/>
      <c r="P1638" s="16"/>
      <c r="Q1638" s="16"/>
      <c r="R1638" s="16"/>
      <c r="S1638" s="16"/>
    </row>
    <row r="1639" spans="1:19" ht="13.2" hidden="1" x14ac:dyDescent="0.25">
      <c r="A1639" s="9"/>
      <c r="C1639" s="16"/>
      <c r="D1639" s="16"/>
      <c r="E1639" s="16"/>
      <c r="F1639" s="18"/>
      <c r="G1639" s="16"/>
      <c r="H1639" s="19"/>
      <c r="I1639" s="20"/>
      <c r="J1639" s="20"/>
      <c r="K1639" s="20"/>
      <c r="L1639" s="16"/>
      <c r="N1639" s="1"/>
      <c r="O1639" s="18"/>
      <c r="P1639" s="16"/>
      <c r="Q1639" s="16"/>
      <c r="R1639" s="16"/>
      <c r="S1639" s="16"/>
    </row>
    <row r="1640" spans="1:19" ht="13.2" hidden="1" x14ac:dyDescent="0.25">
      <c r="A1640" s="9"/>
      <c r="C1640" s="16"/>
      <c r="D1640" s="16"/>
      <c r="E1640" s="16"/>
      <c r="F1640" s="18"/>
      <c r="G1640" s="16"/>
      <c r="H1640" s="19"/>
      <c r="I1640" s="20"/>
      <c r="J1640" s="20"/>
      <c r="K1640" s="20"/>
      <c r="L1640" s="16"/>
      <c r="N1640" s="1"/>
      <c r="O1640" s="18"/>
      <c r="P1640" s="16"/>
      <c r="Q1640" s="16"/>
      <c r="R1640" s="16"/>
      <c r="S1640" s="16"/>
    </row>
    <row r="1641" spans="1:19" ht="13.2" hidden="1" x14ac:dyDescent="0.25">
      <c r="A1641" s="9"/>
      <c r="C1641" s="16"/>
      <c r="D1641" s="16"/>
      <c r="E1641" s="16"/>
      <c r="F1641" s="18"/>
      <c r="G1641" s="16"/>
      <c r="H1641" s="19"/>
      <c r="I1641" s="20"/>
      <c r="J1641" s="20"/>
      <c r="K1641" s="20"/>
      <c r="L1641" s="16"/>
      <c r="N1641" s="1"/>
      <c r="O1641" s="18"/>
      <c r="P1641" s="16"/>
      <c r="Q1641" s="16"/>
      <c r="R1641" s="16"/>
      <c r="S1641" s="16"/>
    </row>
    <row r="1642" spans="1:19" ht="13.2" hidden="1" x14ac:dyDescent="0.25">
      <c r="A1642" s="9"/>
      <c r="C1642" s="16"/>
      <c r="D1642" s="16"/>
      <c r="E1642" s="16"/>
      <c r="F1642" s="18"/>
      <c r="G1642" s="16"/>
      <c r="H1642" s="19"/>
      <c r="I1642" s="20"/>
      <c r="J1642" s="20"/>
      <c r="K1642" s="20"/>
      <c r="L1642" s="16"/>
      <c r="N1642" s="1"/>
      <c r="O1642" s="18"/>
      <c r="P1642" s="16"/>
      <c r="Q1642" s="16"/>
      <c r="R1642" s="16"/>
      <c r="S1642" s="16"/>
    </row>
    <row r="1643" spans="1:19" ht="13.2" hidden="1" x14ac:dyDescent="0.25">
      <c r="A1643" s="9"/>
      <c r="C1643" s="16"/>
      <c r="D1643" s="16"/>
      <c r="E1643" s="16"/>
      <c r="F1643" s="18"/>
      <c r="G1643" s="16"/>
      <c r="H1643" s="19"/>
      <c r="I1643" s="20"/>
      <c r="J1643" s="20"/>
      <c r="K1643" s="20"/>
      <c r="L1643" s="16"/>
      <c r="N1643" s="1"/>
      <c r="O1643" s="18"/>
      <c r="P1643" s="16"/>
      <c r="Q1643" s="16"/>
      <c r="R1643" s="16"/>
      <c r="S1643" s="16"/>
    </row>
    <row r="1644" spans="1:19" ht="13.2" hidden="1" x14ac:dyDescent="0.25">
      <c r="A1644" s="9"/>
      <c r="C1644" s="16"/>
      <c r="D1644" s="16"/>
      <c r="E1644" s="16"/>
      <c r="F1644" s="18"/>
      <c r="G1644" s="16"/>
      <c r="H1644" s="19"/>
      <c r="I1644" s="20"/>
      <c r="J1644" s="20"/>
      <c r="K1644" s="20"/>
      <c r="L1644" s="16"/>
      <c r="N1644" s="1"/>
      <c r="O1644" s="18"/>
      <c r="P1644" s="16"/>
      <c r="Q1644" s="16"/>
      <c r="R1644" s="16"/>
      <c r="S1644" s="16"/>
    </row>
    <row r="1645" spans="1:19" ht="13.2" hidden="1" x14ac:dyDescent="0.25">
      <c r="A1645" s="9"/>
      <c r="C1645" s="16"/>
      <c r="D1645" s="16"/>
      <c r="E1645" s="16"/>
      <c r="F1645" s="18"/>
      <c r="G1645" s="16"/>
      <c r="H1645" s="19"/>
      <c r="I1645" s="20"/>
      <c r="J1645" s="20"/>
      <c r="K1645" s="20"/>
      <c r="L1645" s="16"/>
      <c r="N1645" s="1"/>
      <c r="O1645" s="18"/>
      <c r="P1645" s="16"/>
      <c r="Q1645" s="16"/>
      <c r="R1645" s="16"/>
      <c r="S1645" s="16"/>
    </row>
    <row r="1646" spans="1:19" ht="13.2" hidden="1" x14ac:dyDescent="0.25">
      <c r="A1646" s="9"/>
      <c r="C1646" s="16"/>
      <c r="D1646" s="16"/>
      <c r="E1646" s="16"/>
      <c r="F1646" s="18"/>
      <c r="G1646" s="16"/>
      <c r="H1646" s="19"/>
      <c r="I1646" s="20"/>
      <c r="J1646" s="20"/>
      <c r="K1646" s="20"/>
      <c r="L1646" s="16"/>
      <c r="N1646" s="1"/>
      <c r="O1646" s="18"/>
      <c r="P1646" s="16"/>
      <c r="Q1646" s="16"/>
      <c r="R1646" s="16"/>
      <c r="S1646" s="16"/>
    </row>
    <row r="1647" spans="1:19" ht="13.2" hidden="1" x14ac:dyDescent="0.25">
      <c r="A1647" s="9"/>
      <c r="C1647" s="16"/>
      <c r="D1647" s="16"/>
      <c r="E1647" s="16"/>
      <c r="F1647" s="18"/>
      <c r="G1647" s="16"/>
      <c r="H1647" s="19"/>
      <c r="I1647" s="20"/>
      <c r="J1647" s="20"/>
      <c r="K1647" s="20"/>
      <c r="L1647" s="16"/>
      <c r="N1647" s="1"/>
      <c r="O1647" s="18"/>
      <c r="P1647" s="16"/>
      <c r="Q1647" s="16"/>
      <c r="R1647" s="16"/>
      <c r="S1647" s="16"/>
    </row>
    <row r="1648" spans="1:19" ht="13.2" hidden="1" x14ac:dyDescent="0.25">
      <c r="A1648" s="9"/>
      <c r="C1648" s="16"/>
      <c r="D1648" s="16"/>
      <c r="E1648" s="16"/>
      <c r="F1648" s="18"/>
      <c r="G1648" s="16"/>
      <c r="H1648" s="19"/>
      <c r="I1648" s="20"/>
      <c r="J1648" s="20"/>
      <c r="K1648" s="20"/>
      <c r="L1648" s="16"/>
      <c r="N1648" s="1"/>
      <c r="O1648" s="18"/>
      <c r="P1648" s="16"/>
      <c r="Q1648" s="16"/>
      <c r="R1648" s="16"/>
      <c r="S1648" s="16"/>
    </row>
    <row r="1649" spans="1:19" ht="13.2" hidden="1" x14ac:dyDescent="0.25">
      <c r="A1649" s="9"/>
      <c r="C1649" s="16"/>
      <c r="D1649" s="16"/>
      <c r="E1649" s="16"/>
      <c r="F1649" s="18"/>
      <c r="G1649" s="16"/>
      <c r="H1649" s="19"/>
      <c r="I1649" s="20"/>
      <c r="J1649" s="20"/>
      <c r="K1649" s="20"/>
      <c r="L1649" s="16"/>
      <c r="N1649" s="1"/>
      <c r="O1649" s="18"/>
      <c r="P1649" s="16"/>
      <c r="Q1649" s="16"/>
      <c r="R1649" s="16"/>
      <c r="S1649" s="16"/>
    </row>
    <row r="1650" spans="1:19" ht="13.2" hidden="1" x14ac:dyDescent="0.25">
      <c r="A1650" s="9"/>
      <c r="C1650" s="16"/>
      <c r="D1650" s="16"/>
      <c r="E1650" s="16"/>
      <c r="F1650" s="18"/>
      <c r="G1650" s="16"/>
      <c r="H1650" s="19"/>
      <c r="I1650" s="20"/>
      <c r="J1650" s="20"/>
      <c r="K1650" s="20"/>
      <c r="L1650" s="16"/>
      <c r="N1650" s="1"/>
      <c r="O1650" s="18"/>
      <c r="P1650" s="16"/>
      <c r="Q1650" s="16"/>
      <c r="R1650" s="16"/>
      <c r="S1650" s="16"/>
    </row>
    <row r="1651" spans="1:19" ht="13.2" hidden="1" x14ac:dyDescent="0.25">
      <c r="A1651" s="9"/>
      <c r="C1651" s="16"/>
      <c r="D1651" s="16"/>
      <c r="E1651" s="16"/>
      <c r="F1651" s="18"/>
      <c r="G1651" s="16"/>
      <c r="H1651" s="19"/>
      <c r="I1651" s="20"/>
      <c r="J1651" s="20"/>
      <c r="K1651" s="20"/>
      <c r="L1651" s="16"/>
      <c r="N1651" s="1"/>
      <c r="O1651" s="18"/>
      <c r="P1651" s="16"/>
      <c r="Q1651" s="16"/>
      <c r="R1651" s="16"/>
      <c r="S1651" s="16"/>
    </row>
    <row r="1652" spans="1:19" ht="13.2" hidden="1" x14ac:dyDescent="0.25">
      <c r="A1652" s="9"/>
      <c r="C1652" s="16"/>
      <c r="D1652" s="16"/>
      <c r="E1652" s="16"/>
      <c r="F1652" s="18"/>
      <c r="G1652" s="16"/>
      <c r="H1652" s="19"/>
      <c r="I1652" s="20"/>
      <c r="J1652" s="20"/>
      <c r="K1652" s="20"/>
      <c r="L1652" s="16"/>
      <c r="N1652" s="1"/>
      <c r="O1652" s="18"/>
      <c r="P1652" s="16"/>
      <c r="Q1652" s="16"/>
      <c r="R1652" s="16"/>
      <c r="S1652" s="16"/>
    </row>
    <row r="1653" spans="1:19" ht="13.2" hidden="1" x14ac:dyDescent="0.25">
      <c r="A1653" s="9"/>
      <c r="C1653" s="16"/>
      <c r="D1653" s="16"/>
      <c r="E1653" s="16"/>
      <c r="F1653" s="18"/>
      <c r="G1653" s="16"/>
      <c r="H1653" s="19"/>
      <c r="I1653" s="20"/>
      <c r="J1653" s="20"/>
      <c r="K1653" s="20"/>
      <c r="L1653" s="16"/>
      <c r="N1653" s="1"/>
      <c r="O1653" s="18"/>
      <c r="P1653" s="16"/>
      <c r="Q1653" s="16"/>
      <c r="R1653" s="16"/>
      <c r="S1653" s="16"/>
    </row>
    <row r="1654" spans="1:19" ht="13.2" hidden="1" x14ac:dyDescent="0.25">
      <c r="A1654" s="9"/>
      <c r="C1654" s="16"/>
      <c r="D1654" s="16"/>
      <c r="E1654" s="16"/>
      <c r="F1654" s="18"/>
      <c r="G1654" s="16"/>
      <c r="H1654" s="19"/>
      <c r="I1654" s="20"/>
      <c r="J1654" s="20"/>
      <c r="K1654" s="20"/>
      <c r="L1654" s="16"/>
      <c r="N1654" s="1"/>
      <c r="O1654" s="18"/>
      <c r="P1654" s="16"/>
      <c r="Q1654" s="16"/>
      <c r="R1654" s="16"/>
      <c r="S1654" s="16"/>
    </row>
    <row r="1655" spans="1:19" ht="13.2" hidden="1" x14ac:dyDescent="0.25">
      <c r="A1655" s="9"/>
      <c r="C1655" s="16"/>
      <c r="D1655" s="16"/>
      <c r="E1655" s="16"/>
      <c r="F1655" s="18"/>
      <c r="G1655" s="16"/>
      <c r="H1655" s="19"/>
      <c r="I1655" s="20"/>
      <c r="J1655" s="20"/>
      <c r="K1655" s="20"/>
      <c r="L1655" s="16"/>
      <c r="N1655" s="1"/>
      <c r="O1655" s="18"/>
      <c r="P1655" s="16"/>
      <c r="Q1655" s="16"/>
      <c r="R1655" s="16"/>
      <c r="S1655" s="16"/>
    </row>
    <row r="1656" spans="1:19" ht="13.2" hidden="1" x14ac:dyDescent="0.25">
      <c r="A1656" s="9"/>
      <c r="C1656" s="16"/>
      <c r="D1656" s="16"/>
      <c r="E1656" s="16"/>
      <c r="F1656" s="18"/>
      <c r="G1656" s="16"/>
      <c r="H1656" s="19"/>
      <c r="I1656" s="20"/>
      <c r="J1656" s="20"/>
      <c r="K1656" s="20"/>
      <c r="L1656" s="16"/>
      <c r="N1656" s="1"/>
      <c r="O1656" s="18"/>
      <c r="P1656" s="16"/>
      <c r="Q1656" s="16"/>
      <c r="R1656" s="16"/>
      <c r="S1656" s="16"/>
    </row>
    <row r="1657" spans="1:19" ht="13.2" hidden="1" x14ac:dyDescent="0.25">
      <c r="A1657" s="9"/>
      <c r="C1657" s="16"/>
      <c r="D1657" s="16"/>
      <c r="E1657" s="16"/>
      <c r="F1657" s="18"/>
      <c r="G1657" s="16"/>
      <c r="H1657" s="19"/>
      <c r="I1657" s="20"/>
      <c r="J1657" s="20"/>
      <c r="K1657" s="20"/>
      <c r="L1657" s="16"/>
      <c r="N1657" s="1"/>
      <c r="O1657" s="18"/>
      <c r="P1657" s="16"/>
      <c r="Q1657" s="16"/>
      <c r="R1657" s="16"/>
      <c r="S1657" s="16"/>
    </row>
    <row r="1658" spans="1:19" ht="13.2" hidden="1" x14ac:dyDescent="0.25">
      <c r="A1658" s="9"/>
      <c r="C1658" s="16"/>
      <c r="D1658" s="16"/>
      <c r="E1658" s="16"/>
      <c r="F1658" s="18"/>
      <c r="G1658" s="16"/>
      <c r="H1658" s="19"/>
      <c r="I1658" s="20"/>
      <c r="J1658" s="20"/>
      <c r="K1658" s="20"/>
      <c r="L1658" s="16"/>
      <c r="N1658" s="1"/>
      <c r="O1658" s="18"/>
      <c r="P1658" s="16"/>
      <c r="Q1658" s="16"/>
      <c r="R1658" s="16"/>
      <c r="S1658" s="16"/>
    </row>
    <row r="1659" spans="1:19" ht="13.2" hidden="1" x14ac:dyDescent="0.25">
      <c r="A1659" s="9"/>
      <c r="C1659" s="16"/>
      <c r="D1659" s="16"/>
      <c r="E1659" s="16"/>
      <c r="F1659" s="18"/>
      <c r="G1659" s="16"/>
      <c r="H1659" s="19"/>
      <c r="I1659" s="20"/>
      <c r="J1659" s="20"/>
      <c r="K1659" s="20"/>
      <c r="L1659" s="16"/>
      <c r="N1659" s="1"/>
      <c r="O1659" s="18"/>
      <c r="P1659" s="16"/>
      <c r="Q1659" s="16"/>
      <c r="R1659" s="16"/>
      <c r="S1659" s="16"/>
    </row>
    <row r="1660" spans="1:19" ht="13.2" hidden="1" x14ac:dyDescent="0.25">
      <c r="A1660" s="9"/>
      <c r="C1660" s="16"/>
      <c r="D1660" s="16"/>
      <c r="E1660" s="16"/>
      <c r="F1660" s="18"/>
      <c r="G1660" s="16"/>
      <c r="H1660" s="19"/>
      <c r="I1660" s="20"/>
      <c r="J1660" s="20"/>
      <c r="K1660" s="20"/>
      <c r="L1660" s="16"/>
      <c r="N1660" s="1"/>
      <c r="O1660" s="18"/>
      <c r="P1660" s="16"/>
      <c r="Q1660" s="16"/>
      <c r="R1660" s="16"/>
      <c r="S1660" s="16"/>
    </row>
    <row r="1661" spans="1:19" ht="13.2" hidden="1" x14ac:dyDescent="0.25">
      <c r="A1661" s="9"/>
      <c r="C1661" s="16"/>
      <c r="D1661" s="16"/>
      <c r="E1661" s="16"/>
      <c r="F1661" s="18"/>
      <c r="G1661" s="16"/>
      <c r="H1661" s="19"/>
      <c r="I1661" s="20"/>
      <c r="J1661" s="20"/>
      <c r="K1661" s="20"/>
      <c r="L1661" s="16"/>
      <c r="N1661" s="1"/>
      <c r="O1661" s="18"/>
      <c r="P1661" s="16"/>
      <c r="Q1661" s="16"/>
      <c r="R1661" s="16"/>
      <c r="S1661" s="16"/>
    </row>
    <row r="1662" spans="1:19" ht="13.2" hidden="1" x14ac:dyDescent="0.25">
      <c r="A1662" s="9"/>
      <c r="C1662" s="16"/>
      <c r="D1662" s="16"/>
      <c r="E1662" s="16"/>
      <c r="F1662" s="18"/>
      <c r="G1662" s="16"/>
      <c r="H1662" s="19"/>
      <c r="I1662" s="20"/>
      <c r="J1662" s="20"/>
      <c r="K1662" s="20"/>
      <c r="L1662" s="16"/>
      <c r="N1662" s="1"/>
      <c r="O1662" s="18"/>
      <c r="P1662" s="16"/>
      <c r="Q1662" s="16"/>
      <c r="R1662" s="16"/>
      <c r="S1662" s="16"/>
    </row>
    <row r="1663" spans="1:19" ht="13.2" hidden="1" x14ac:dyDescent="0.25">
      <c r="A1663" s="9"/>
      <c r="C1663" s="16"/>
      <c r="D1663" s="16"/>
      <c r="E1663" s="16"/>
      <c r="F1663" s="18"/>
      <c r="G1663" s="16"/>
      <c r="H1663" s="19"/>
      <c r="I1663" s="20"/>
      <c r="J1663" s="20"/>
      <c r="K1663" s="20"/>
      <c r="L1663" s="16"/>
      <c r="N1663" s="1"/>
      <c r="O1663" s="18"/>
      <c r="P1663" s="16"/>
      <c r="Q1663" s="16"/>
      <c r="R1663" s="16"/>
      <c r="S1663" s="16"/>
    </row>
    <row r="1664" spans="1:19" ht="13.2" hidden="1" x14ac:dyDescent="0.25">
      <c r="A1664" s="9"/>
      <c r="C1664" s="16"/>
      <c r="D1664" s="16"/>
      <c r="E1664" s="16"/>
      <c r="F1664" s="18"/>
      <c r="G1664" s="16"/>
      <c r="H1664" s="19"/>
      <c r="I1664" s="20"/>
      <c r="J1664" s="20"/>
      <c r="K1664" s="20"/>
      <c r="L1664" s="16"/>
      <c r="N1664" s="1"/>
      <c r="O1664" s="18"/>
      <c r="P1664" s="16"/>
      <c r="Q1664" s="16"/>
      <c r="R1664" s="16"/>
      <c r="S1664" s="16"/>
    </row>
    <row r="1665" spans="1:19" ht="13.2" hidden="1" x14ac:dyDescent="0.25">
      <c r="A1665" s="9"/>
      <c r="C1665" s="16"/>
      <c r="D1665" s="16"/>
      <c r="E1665" s="16"/>
      <c r="F1665" s="18"/>
      <c r="G1665" s="16"/>
      <c r="H1665" s="19"/>
      <c r="I1665" s="20"/>
      <c r="J1665" s="20"/>
      <c r="K1665" s="20"/>
      <c r="L1665" s="16"/>
      <c r="N1665" s="1"/>
      <c r="O1665" s="18"/>
      <c r="P1665" s="16"/>
      <c r="Q1665" s="16"/>
      <c r="R1665" s="16"/>
      <c r="S1665" s="16"/>
    </row>
    <row r="1666" spans="1:19" ht="13.2" hidden="1" x14ac:dyDescent="0.25">
      <c r="A1666" s="9"/>
      <c r="C1666" s="16"/>
      <c r="D1666" s="16"/>
      <c r="E1666" s="16"/>
      <c r="F1666" s="18"/>
      <c r="G1666" s="16"/>
      <c r="H1666" s="19"/>
      <c r="I1666" s="20"/>
      <c r="J1666" s="20"/>
      <c r="K1666" s="20"/>
      <c r="L1666" s="16"/>
      <c r="N1666" s="1"/>
      <c r="O1666" s="18"/>
      <c r="P1666" s="16"/>
      <c r="Q1666" s="16"/>
      <c r="R1666" s="16"/>
      <c r="S1666" s="16"/>
    </row>
    <row r="1667" spans="1:19" ht="13.2" hidden="1" x14ac:dyDescent="0.25">
      <c r="A1667" s="9"/>
      <c r="C1667" s="16"/>
      <c r="D1667" s="16"/>
      <c r="E1667" s="16"/>
      <c r="F1667" s="18"/>
      <c r="G1667" s="16"/>
      <c r="H1667" s="19"/>
      <c r="I1667" s="20"/>
      <c r="J1667" s="20"/>
      <c r="K1667" s="20"/>
      <c r="L1667" s="16"/>
      <c r="N1667" s="1"/>
      <c r="O1667" s="18"/>
      <c r="P1667" s="16"/>
      <c r="Q1667" s="16"/>
      <c r="R1667" s="16"/>
      <c r="S1667" s="16"/>
    </row>
    <row r="1668" spans="1:19" ht="13.2" hidden="1" x14ac:dyDescent="0.25">
      <c r="A1668" s="9"/>
      <c r="C1668" s="16"/>
      <c r="D1668" s="16"/>
      <c r="E1668" s="16"/>
      <c r="F1668" s="18"/>
      <c r="G1668" s="16"/>
      <c r="H1668" s="19"/>
      <c r="I1668" s="20"/>
      <c r="J1668" s="20"/>
      <c r="K1668" s="20"/>
      <c r="L1668" s="16"/>
      <c r="N1668" s="1"/>
      <c r="O1668" s="18"/>
      <c r="P1668" s="16"/>
      <c r="Q1668" s="16"/>
      <c r="R1668" s="16"/>
      <c r="S1668" s="16"/>
    </row>
    <row r="1669" spans="1:19" ht="13.2" hidden="1" x14ac:dyDescent="0.25">
      <c r="A1669" s="9"/>
      <c r="C1669" s="16"/>
      <c r="D1669" s="16"/>
      <c r="E1669" s="16"/>
      <c r="F1669" s="18"/>
      <c r="G1669" s="16"/>
      <c r="H1669" s="19"/>
      <c r="I1669" s="20"/>
      <c r="J1669" s="20"/>
      <c r="K1669" s="20"/>
      <c r="L1669" s="16"/>
      <c r="N1669" s="1"/>
      <c r="O1669" s="18"/>
      <c r="P1669" s="16"/>
      <c r="Q1669" s="16"/>
      <c r="R1669" s="16"/>
      <c r="S1669" s="16"/>
    </row>
    <row r="1670" spans="1:19" ht="13.2" hidden="1" x14ac:dyDescent="0.25">
      <c r="A1670" s="9"/>
      <c r="C1670" s="16"/>
      <c r="D1670" s="16"/>
      <c r="E1670" s="16"/>
      <c r="F1670" s="18"/>
      <c r="G1670" s="16"/>
      <c r="H1670" s="19"/>
      <c r="I1670" s="20"/>
      <c r="J1670" s="20"/>
      <c r="K1670" s="20"/>
      <c r="L1670" s="16"/>
      <c r="N1670" s="1"/>
      <c r="O1670" s="18"/>
      <c r="P1670" s="16"/>
      <c r="Q1670" s="16"/>
      <c r="R1670" s="16"/>
      <c r="S1670" s="16"/>
    </row>
    <row r="1671" spans="1:19" ht="13.2" hidden="1" x14ac:dyDescent="0.25">
      <c r="A1671" s="9"/>
      <c r="C1671" s="16"/>
      <c r="D1671" s="16"/>
      <c r="E1671" s="16"/>
      <c r="F1671" s="18"/>
      <c r="G1671" s="16"/>
      <c r="H1671" s="19"/>
      <c r="I1671" s="20"/>
      <c r="J1671" s="20"/>
      <c r="K1671" s="20"/>
      <c r="L1671" s="16"/>
      <c r="N1671" s="1"/>
      <c r="O1671" s="18"/>
      <c r="P1671" s="16"/>
      <c r="Q1671" s="16"/>
      <c r="R1671" s="16"/>
      <c r="S1671" s="16"/>
    </row>
    <row r="1672" spans="1:19" ht="13.2" hidden="1" x14ac:dyDescent="0.25">
      <c r="A1672" s="9"/>
      <c r="C1672" s="16"/>
      <c r="D1672" s="16"/>
      <c r="E1672" s="16"/>
      <c r="F1672" s="18"/>
      <c r="G1672" s="16"/>
      <c r="H1672" s="19"/>
      <c r="I1672" s="20"/>
      <c r="J1672" s="20"/>
      <c r="K1672" s="20"/>
      <c r="L1672" s="16"/>
      <c r="N1672" s="1"/>
      <c r="O1672" s="18"/>
      <c r="P1672" s="16"/>
      <c r="Q1672" s="16"/>
      <c r="R1672" s="16"/>
      <c r="S1672" s="16"/>
    </row>
    <row r="1673" spans="1:19" ht="13.2" hidden="1" x14ac:dyDescent="0.25">
      <c r="A1673" s="9"/>
      <c r="C1673" s="16"/>
      <c r="D1673" s="16"/>
      <c r="E1673" s="16"/>
      <c r="F1673" s="18"/>
      <c r="G1673" s="16"/>
      <c r="H1673" s="19"/>
      <c r="I1673" s="20"/>
      <c r="J1673" s="20"/>
      <c r="K1673" s="20"/>
      <c r="L1673" s="16"/>
      <c r="N1673" s="1"/>
      <c r="O1673" s="18"/>
      <c r="P1673" s="16"/>
      <c r="Q1673" s="16"/>
      <c r="R1673" s="16"/>
      <c r="S1673" s="16"/>
    </row>
    <row r="1674" spans="1:19" ht="13.2" hidden="1" x14ac:dyDescent="0.25">
      <c r="A1674" s="9"/>
      <c r="C1674" s="16"/>
      <c r="D1674" s="16"/>
      <c r="E1674" s="16"/>
      <c r="F1674" s="18"/>
      <c r="G1674" s="16"/>
      <c r="H1674" s="19"/>
      <c r="I1674" s="20"/>
      <c r="J1674" s="20"/>
      <c r="K1674" s="20"/>
      <c r="L1674" s="16"/>
      <c r="N1674" s="1"/>
      <c r="O1674" s="18"/>
      <c r="P1674" s="16"/>
      <c r="Q1674" s="16"/>
      <c r="R1674" s="16"/>
      <c r="S1674" s="16"/>
    </row>
    <row r="1675" spans="1:19" ht="13.2" hidden="1" x14ac:dyDescent="0.25">
      <c r="A1675" s="9"/>
      <c r="C1675" s="16"/>
      <c r="D1675" s="16"/>
      <c r="E1675" s="16"/>
      <c r="F1675" s="18"/>
      <c r="G1675" s="16"/>
      <c r="H1675" s="19"/>
      <c r="I1675" s="20"/>
      <c r="J1675" s="20"/>
      <c r="K1675" s="20"/>
      <c r="L1675" s="16"/>
      <c r="N1675" s="1"/>
      <c r="O1675" s="18"/>
      <c r="P1675" s="16"/>
      <c r="Q1675" s="16"/>
      <c r="R1675" s="16"/>
      <c r="S1675" s="16"/>
    </row>
    <row r="1676" spans="1:19" ht="13.2" hidden="1" x14ac:dyDescent="0.25">
      <c r="A1676" s="9"/>
      <c r="C1676" s="16"/>
      <c r="D1676" s="16"/>
      <c r="E1676" s="16"/>
      <c r="F1676" s="18"/>
      <c r="G1676" s="16"/>
      <c r="H1676" s="19"/>
      <c r="I1676" s="20"/>
      <c r="J1676" s="20"/>
      <c r="K1676" s="20"/>
      <c r="L1676" s="16"/>
      <c r="N1676" s="1"/>
      <c r="O1676" s="18"/>
      <c r="P1676" s="16"/>
      <c r="Q1676" s="16"/>
      <c r="R1676" s="16"/>
      <c r="S1676" s="16"/>
    </row>
    <row r="1677" spans="1:19" ht="13.2" hidden="1" x14ac:dyDescent="0.25">
      <c r="A1677" s="9"/>
      <c r="C1677" s="16"/>
      <c r="D1677" s="16"/>
      <c r="E1677" s="16"/>
      <c r="F1677" s="18"/>
      <c r="G1677" s="16"/>
      <c r="H1677" s="19"/>
      <c r="I1677" s="20"/>
      <c r="J1677" s="20"/>
      <c r="K1677" s="20"/>
      <c r="L1677" s="16"/>
      <c r="N1677" s="1"/>
      <c r="O1677" s="18"/>
      <c r="P1677" s="16"/>
      <c r="Q1677" s="16"/>
      <c r="R1677" s="16"/>
      <c r="S1677" s="16"/>
    </row>
    <row r="1678" spans="1:19" ht="13.2" hidden="1" x14ac:dyDescent="0.25">
      <c r="A1678" s="9"/>
      <c r="C1678" s="16"/>
      <c r="D1678" s="16"/>
      <c r="E1678" s="16"/>
      <c r="F1678" s="18"/>
      <c r="G1678" s="16"/>
      <c r="H1678" s="19"/>
      <c r="I1678" s="20"/>
      <c r="J1678" s="20"/>
      <c r="K1678" s="20"/>
      <c r="L1678" s="16"/>
      <c r="N1678" s="1"/>
      <c r="O1678" s="18"/>
      <c r="P1678" s="16"/>
      <c r="Q1678" s="16"/>
      <c r="R1678" s="16"/>
      <c r="S1678" s="16"/>
    </row>
    <row r="1679" spans="1:19" ht="13.2" hidden="1" x14ac:dyDescent="0.25">
      <c r="A1679" s="9"/>
      <c r="C1679" s="16"/>
      <c r="D1679" s="16"/>
      <c r="E1679" s="16"/>
      <c r="F1679" s="18"/>
      <c r="G1679" s="16"/>
      <c r="H1679" s="19"/>
      <c r="I1679" s="20"/>
      <c r="J1679" s="20"/>
      <c r="K1679" s="20"/>
      <c r="L1679" s="16"/>
      <c r="N1679" s="1"/>
      <c r="O1679" s="18"/>
      <c r="P1679" s="16"/>
      <c r="Q1679" s="16"/>
      <c r="R1679" s="16"/>
      <c r="S1679" s="16"/>
    </row>
    <row r="1680" spans="1:19" ht="13.2" hidden="1" x14ac:dyDescent="0.25">
      <c r="A1680" s="9"/>
      <c r="C1680" s="16"/>
      <c r="D1680" s="16"/>
      <c r="E1680" s="16"/>
      <c r="F1680" s="18"/>
      <c r="G1680" s="16"/>
      <c r="H1680" s="19"/>
      <c r="I1680" s="20"/>
      <c r="J1680" s="20"/>
      <c r="K1680" s="20"/>
      <c r="L1680" s="16"/>
      <c r="N1680" s="1"/>
      <c r="O1680" s="18"/>
      <c r="P1680" s="16"/>
      <c r="Q1680" s="16"/>
      <c r="R1680" s="16"/>
      <c r="S1680" s="16"/>
    </row>
    <row r="1681" spans="1:19" ht="13.2" hidden="1" x14ac:dyDescent="0.25">
      <c r="A1681" s="9"/>
      <c r="C1681" s="16"/>
      <c r="D1681" s="16"/>
      <c r="E1681" s="16"/>
      <c r="F1681" s="18"/>
      <c r="G1681" s="16"/>
      <c r="H1681" s="19"/>
      <c r="I1681" s="20"/>
      <c r="J1681" s="20"/>
      <c r="K1681" s="20"/>
      <c r="L1681" s="16"/>
      <c r="N1681" s="1"/>
      <c r="O1681" s="18"/>
      <c r="P1681" s="16"/>
      <c r="Q1681" s="16"/>
      <c r="R1681" s="16"/>
      <c r="S1681" s="16"/>
    </row>
    <row r="1682" spans="1:19" ht="13.2" hidden="1" x14ac:dyDescent="0.25">
      <c r="A1682" s="9"/>
      <c r="C1682" s="16"/>
      <c r="D1682" s="16"/>
      <c r="E1682" s="16"/>
      <c r="F1682" s="18"/>
      <c r="G1682" s="16"/>
      <c r="H1682" s="19"/>
      <c r="I1682" s="20"/>
      <c r="J1682" s="20"/>
      <c r="K1682" s="20"/>
      <c r="L1682" s="16"/>
      <c r="N1682" s="1"/>
      <c r="O1682" s="18"/>
      <c r="P1682" s="16"/>
      <c r="Q1682" s="16"/>
      <c r="R1682" s="16"/>
      <c r="S1682" s="16"/>
    </row>
    <row r="1683" spans="1:19" ht="13.2" hidden="1" x14ac:dyDescent="0.25">
      <c r="A1683" s="9"/>
      <c r="C1683" s="16"/>
      <c r="D1683" s="16"/>
      <c r="E1683" s="16"/>
      <c r="F1683" s="18"/>
      <c r="G1683" s="16"/>
      <c r="H1683" s="19"/>
      <c r="I1683" s="20"/>
      <c r="J1683" s="20"/>
      <c r="K1683" s="20"/>
      <c r="L1683" s="16"/>
      <c r="N1683" s="1"/>
      <c r="O1683" s="18"/>
      <c r="P1683" s="16"/>
      <c r="Q1683" s="16"/>
      <c r="R1683" s="16"/>
      <c r="S1683" s="16"/>
    </row>
    <row r="1684" spans="1:19" ht="13.2" hidden="1" x14ac:dyDescent="0.25">
      <c r="A1684" s="9"/>
      <c r="C1684" s="16"/>
      <c r="D1684" s="16"/>
      <c r="E1684" s="16"/>
      <c r="F1684" s="18"/>
      <c r="G1684" s="16"/>
      <c r="H1684" s="19"/>
      <c r="I1684" s="20"/>
      <c r="J1684" s="20"/>
      <c r="K1684" s="20"/>
      <c r="L1684" s="16"/>
      <c r="N1684" s="1"/>
      <c r="O1684" s="18"/>
      <c r="P1684" s="16"/>
      <c r="Q1684" s="16"/>
      <c r="R1684" s="16"/>
      <c r="S1684" s="16"/>
    </row>
    <row r="1685" spans="1:19" ht="13.2" hidden="1" x14ac:dyDescent="0.25">
      <c r="A1685" s="9"/>
      <c r="C1685" s="16"/>
      <c r="D1685" s="16"/>
      <c r="E1685" s="16"/>
      <c r="F1685" s="18"/>
      <c r="G1685" s="16"/>
      <c r="H1685" s="19"/>
      <c r="I1685" s="20"/>
      <c r="J1685" s="20"/>
      <c r="K1685" s="20"/>
      <c r="L1685" s="16"/>
      <c r="N1685" s="1"/>
      <c r="O1685" s="18"/>
      <c r="P1685" s="16"/>
      <c r="Q1685" s="16"/>
      <c r="R1685" s="16"/>
      <c r="S1685" s="16"/>
    </row>
    <row r="1686" spans="1:19" ht="13.2" hidden="1" x14ac:dyDescent="0.25">
      <c r="A1686" s="9"/>
      <c r="C1686" s="16"/>
      <c r="D1686" s="16"/>
      <c r="E1686" s="16"/>
      <c r="F1686" s="18"/>
      <c r="G1686" s="16"/>
      <c r="H1686" s="19"/>
      <c r="I1686" s="20"/>
      <c r="J1686" s="20"/>
      <c r="K1686" s="20"/>
      <c r="L1686" s="16"/>
      <c r="N1686" s="1"/>
      <c r="O1686" s="18"/>
      <c r="P1686" s="16"/>
      <c r="Q1686" s="16"/>
      <c r="R1686" s="16"/>
      <c r="S1686" s="16"/>
    </row>
    <row r="1687" spans="1:19" ht="13.2" hidden="1" x14ac:dyDescent="0.25">
      <c r="A1687" s="9"/>
      <c r="C1687" s="16"/>
      <c r="D1687" s="16"/>
      <c r="E1687" s="16"/>
      <c r="F1687" s="18"/>
      <c r="G1687" s="16"/>
      <c r="H1687" s="19"/>
      <c r="I1687" s="20"/>
      <c r="J1687" s="20"/>
      <c r="K1687" s="20"/>
      <c r="L1687" s="16"/>
      <c r="N1687" s="1"/>
      <c r="O1687" s="18"/>
      <c r="P1687" s="16"/>
      <c r="Q1687" s="16"/>
      <c r="R1687" s="16"/>
      <c r="S1687" s="16"/>
    </row>
    <row r="1688" spans="1:19" ht="13.2" hidden="1" x14ac:dyDescent="0.25">
      <c r="A1688" s="9"/>
      <c r="C1688" s="16"/>
      <c r="D1688" s="16"/>
      <c r="E1688" s="16"/>
      <c r="F1688" s="18"/>
      <c r="G1688" s="16"/>
      <c r="H1688" s="19"/>
      <c r="I1688" s="20"/>
      <c r="J1688" s="20"/>
      <c r="K1688" s="20"/>
      <c r="L1688" s="16"/>
      <c r="N1688" s="1"/>
      <c r="O1688" s="18"/>
      <c r="P1688" s="16"/>
      <c r="Q1688" s="16"/>
      <c r="R1688" s="16"/>
      <c r="S1688" s="16"/>
    </row>
    <row r="1689" spans="1:19" ht="13.2" hidden="1" x14ac:dyDescent="0.25">
      <c r="A1689" s="9"/>
      <c r="C1689" s="16"/>
      <c r="D1689" s="16"/>
      <c r="E1689" s="16"/>
      <c r="F1689" s="18"/>
      <c r="G1689" s="16"/>
      <c r="H1689" s="19"/>
      <c r="I1689" s="20"/>
      <c r="J1689" s="20"/>
      <c r="K1689" s="20"/>
      <c r="L1689" s="16"/>
      <c r="N1689" s="1"/>
      <c r="O1689" s="18"/>
      <c r="P1689" s="16"/>
      <c r="Q1689" s="16"/>
      <c r="R1689" s="16"/>
      <c r="S1689" s="16"/>
    </row>
    <row r="1690" spans="1:19" ht="13.2" hidden="1" x14ac:dyDescent="0.25">
      <c r="A1690" s="9"/>
      <c r="C1690" s="16"/>
      <c r="D1690" s="16"/>
      <c r="E1690" s="16"/>
      <c r="F1690" s="18"/>
      <c r="G1690" s="16"/>
      <c r="H1690" s="19"/>
      <c r="I1690" s="20"/>
      <c r="J1690" s="20"/>
      <c r="K1690" s="20"/>
      <c r="L1690" s="16"/>
      <c r="N1690" s="1"/>
      <c r="O1690" s="18"/>
      <c r="P1690" s="16"/>
      <c r="Q1690" s="16"/>
      <c r="R1690" s="16"/>
      <c r="S1690" s="16"/>
    </row>
    <row r="1691" spans="1:19" ht="13.2" hidden="1" x14ac:dyDescent="0.25">
      <c r="A1691" s="9"/>
      <c r="C1691" s="16"/>
      <c r="D1691" s="16"/>
      <c r="E1691" s="16"/>
      <c r="F1691" s="18"/>
      <c r="G1691" s="16"/>
      <c r="H1691" s="19"/>
      <c r="I1691" s="20"/>
      <c r="J1691" s="20"/>
      <c r="K1691" s="20"/>
      <c r="L1691" s="16"/>
      <c r="N1691" s="1"/>
      <c r="O1691" s="18"/>
      <c r="P1691" s="16"/>
      <c r="Q1691" s="16"/>
      <c r="R1691" s="16"/>
      <c r="S1691" s="16"/>
    </row>
    <row r="1692" spans="1:19" ht="13.2" hidden="1" x14ac:dyDescent="0.25">
      <c r="A1692" s="9"/>
      <c r="C1692" s="16"/>
      <c r="D1692" s="16"/>
      <c r="E1692" s="16"/>
      <c r="F1692" s="18"/>
      <c r="G1692" s="16"/>
      <c r="H1692" s="19"/>
      <c r="I1692" s="20"/>
      <c r="J1692" s="20"/>
      <c r="K1692" s="20"/>
      <c r="L1692" s="16"/>
      <c r="N1692" s="1"/>
      <c r="O1692" s="18"/>
      <c r="P1692" s="16"/>
      <c r="Q1692" s="16"/>
      <c r="R1692" s="16"/>
      <c r="S1692" s="16"/>
    </row>
    <row r="1693" spans="1:19" ht="13.2" hidden="1" x14ac:dyDescent="0.25">
      <c r="A1693" s="9"/>
      <c r="C1693" s="16"/>
      <c r="D1693" s="16"/>
      <c r="E1693" s="16"/>
      <c r="F1693" s="18"/>
      <c r="G1693" s="16"/>
      <c r="H1693" s="19"/>
      <c r="I1693" s="20"/>
      <c r="J1693" s="20"/>
      <c r="K1693" s="20"/>
      <c r="L1693" s="16"/>
      <c r="N1693" s="1"/>
      <c r="O1693" s="18"/>
      <c r="P1693" s="16"/>
      <c r="Q1693" s="16"/>
      <c r="R1693" s="16"/>
      <c r="S1693" s="16"/>
    </row>
    <row r="1694" spans="1:19" ht="13.2" hidden="1" x14ac:dyDescent="0.25">
      <c r="A1694" s="9"/>
      <c r="C1694" s="16"/>
      <c r="D1694" s="16"/>
      <c r="E1694" s="16"/>
      <c r="F1694" s="18"/>
      <c r="G1694" s="16"/>
      <c r="H1694" s="19"/>
      <c r="I1694" s="20"/>
      <c r="J1694" s="20"/>
      <c r="K1694" s="20"/>
      <c r="L1694" s="16"/>
      <c r="N1694" s="1"/>
      <c r="O1694" s="18"/>
      <c r="P1694" s="16"/>
      <c r="Q1694" s="16"/>
      <c r="R1694" s="16"/>
      <c r="S1694" s="16"/>
    </row>
    <row r="1695" spans="1:19" ht="13.2" hidden="1" x14ac:dyDescent="0.25">
      <c r="A1695" s="9"/>
      <c r="C1695" s="16"/>
      <c r="D1695" s="16"/>
      <c r="E1695" s="16"/>
      <c r="F1695" s="18"/>
      <c r="G1695" s="16"/>
      <c r="H1695" s="19"/>
      <c r="I1695" s="20"/>
      <c r="J1695" s="20"/>
      <c r="K1695" s="20"/>
      <c r="L1695" s="16"/>
      <c r="N1695" s="1"/>
      <c r="O1695" s="18"/>
      <c r="P1695" s="16"/>
      <c r="Q1695" s="16"/>
      <c r="R1695" s="16"/>
      <c r="S1695" s="16"/>
    </row>
    <row r="1696" spans="1:19" ht="13.2" hidden="1" x14ac:dyDescent="0.25">
      <c r="A1696" s="9"/>
      <c r="C1696" s="16"/>
      <c r="D1696" s="16"/>
      <c r="E1696" s="16"/>
      <c r="F1696" s="18"/>
      <c r="G1696" s="16"/>
      <c r="H1696" s="19"/>
      <c r="I1696" s="20"/>
      <c r="J1696" s="20"/>
      <c r="K1696" s="20"/>
      <c r="L1696" s="16"/>
      <c r="N1696" s="1"/>
      <c r="O1696" s="18"/>
      <c r="P1696" s="16"/>
      <c r="Q1696" s="16"/>
      <c r="R1696" s="16"/>
      <c r="S1696" s="16"/>
    </row>
    <row r="1697" spans="1:19" ht="13.2" hidden="1" x14ac:dyDescent="0.25">
      <c r="A1697" s="9"/>
      <c r="C1697" s="16"/>
      <c r="D1697" s="16"/>
      <c r="E1697" s="16"/>
      <c r="F1697" s="18"/>
      <c r="G1697" s="16"/>
      <c r="H1697" s="19"/>
      <c r="I1697" s="20"/>
      <c r="J1697" s="20"/>
      <c r="K1697" s="20"/>
      <c r="L1697" s="16"/>
      <c r="N1697" s="1"/>
      <c r="O1697" s="18"/>
      <c r="P1697" s="16"/>
      <c r="Q1697" s="16"/>
      <c r="R1697" s="16"/>
      <c r="S1697" s="16"/>
    </row>
    <row r="1698" spans="1:19" ht="13.2" hidden="1" x14ac:dyDescent="0.25">
      <c r="A1698" s="9"/>
      <c r="C1698" s="16"/>
      <c r="D1698" s="16"/>
      <c r="E1698" s="16"/>
      <c r="F1698" s="18"/>
      <c r="G1698" s="16"/>
      <c r="H1698" s="19"/>
      <c r="I1698" s="20"/>
      <c r="J1698" s="20"/>
      <c r="K1698" s="20"/>
      <c r="L1698" s="16"/>
      <c r="N1698" s="1"/>
      <c r="O1698" s="18"/>
      <c r="P1698" s="16"/>
      <c r="Q1698" s="16"/>
      <c r="R1698" s="16"/>
      <c r="S1698" s="16"/>
    </row>
    <row r="1699" spans="1:19" ht="13.2" hidden="1" x14ac:dyDescent="0.25">
      <c r="A1699" s="9"/>
      <c r="C1699" s="16"/>
      <c r="D1699" s="16"/>
      <c r="E1699" s="16"/>
      <c r="F1699" s="18"/>
      <c r="G1699" s="16"/>
      <c r="H1699" s="19"/>
      <c r="I1699" s="20"/>
      <c r="J1699" s="20"/>
      <c r="K1699" s="20"/>
      <c r="L1699" s="16"/>
      <c r="N1699" s="1"/>
      <c r="O1699" s="18"/>
      <c r="P1699" s="16"/>
      <c r="Q1699" s="16"/>
      <c r="R1699" s="16"/>
      <c r="S1699" s="16"/>
    </row>
    <row r="1700" spans="1:19" ht="13.2" hidden="1" x14ac:dyDescent="0.25">
      <c r="A1700" s="9"/>
      <c r="C1700" s="16"/>
      <c r="D1700" s="16"/>
      <c r="E1700" s="16"/>
      <c r="F1700" s="18"/>
      <c r="G1700" s="16"/>
      <c r="H1700" s="19"/>
      <c r="I1700" s="20"/>
      <c r="J1700" s="20"/>
      <c r="K1700" s="20"/>
      <c r="L1700" s="16"/>
      <c r="N1700" s="1"/>
      <c r="O1700" s="18"/>
      <c r="P1700" s="16"/>
      <c r="Q1700" s="16"/>
      <c r="R1700" s="16"/>
      <c r="S1700" s="16"/>
    </row>
    <row r="1701" spans="1:19" ht="13.2" hidden="1" x14ac:dyDescent="0.25">
      <c r="A1701" s="9"/>
      <c r="C1701" s="16"/>
      <c r="D1701" s="16"/>
      <c r="E1701" s="16"/>
      <c r="F1701" s="18"/>
      <c r="G1701" s="16"/>
      <c r="H1701" s="19"/>
      <c r="I1701" s="20"/>
      <c r="J1701" s="20"/>
      <c r="K1701" s="20"/>
      <c r="L1701" s="16"/>
      <c r="N1701" s="1"/>
      <c r="O1701" s="18"/>
      <c r="P1701" s="16"/>
      <c r="Q1701" s="16"/>
      <c r="R1701" s="16"/>
      <c r="S1701" s="16"/>
    </row>
    <row r="1702" spans="1:19" ht="13.2" hidden="1" x14ac:dyDescent="0.25">
      <c r="A1702" s="9"/>
      <c r="C1702" s="16"/>
      <c r="D1702" s="16"/>
      <c r="E1702" s="16"/>
      <c r="F1702" s="18"/>
      <c r="G1702" s="16"/>
      <c r="H1702" s="19"/>
      <c r="I1702" s="20"/>
      <c r="J1702" s="20"/>
      <c r="K1702" s="20"/>
      <c r="L1702" s="16"/>
      <c r="N1702" s="1"/>
      <c r="O1702" s="18"/>
      <c r="P1702" s="16"/>
      <c r="Q1702" s="16"/>
      <c r="R1702" s="16"/>
      <c r="S1702" s="16"/>
    </row>
    <row r="1703" spans="1:19" ht="13.2" hidden="1" x14ac:dyDescent="0.25">
      <c r="A1703" s="9"/>
      <c r="C1703" s="16"/>
      <c r="D1703" s="16"/>
      <c r="E1703" s="16"/>
      <c r="F1703" s="18"/>
      <c r="G1703" s="16"/>
      <c r="H1703" s="19"/>
      <c r="I1703" s="20"/>
      <c r="J1703" s="20"/>
      <c r="K1703" s="20"/>
      <c r="L1703" s="16"/>
      <c r="N1703" s="1"/>
      <c r="O1703" s="18"/>
      <c r="P1703" s="16"/>
      <c r="Q1703" s="16"/>
      <c r="R1703" s="16"/>
      <c r="S1703" s="16"/>
    </row>
    <row r="1704" spans="1:19" ht="13.2" hidden="1" x14ac:dyDescent="0.25">
      <c r="A1704" s="9"/>
      <c r="C1704" s="16"/>
      <c r="D1704" s="16"/>
      <c r="E1704" s="16"/>
      <c r="F1704" s="18"/>
      <c r="G1704" s="16"/>
      <c r="H1704" s="19"/>
      <c r="I1704" s="20"/>
      <c r="J1704" s="20"/>
      <c r="K1704" s="20"/>
      <c r="L1704" s="16"/>
      <c r="N1704" s="1"/>
      <c r="O1704" s="18"/>
      <c r="P1704" s="16"/>
      <c r="Q1704" s="16"/>
      <c r="R1704" s="16"/>
      <c r="S1704" s="16"/>
    </row>
    <row r="1705" spans="1:19" ht="13.2" hidden="1" x14ac:dyDescent="0.25">
      <c r="A1705" s="9"/>
      <c r="C1705" s="16"/>
      <c r="D1705" s="16"/>
      <c r="E1705" s="16"/>
      <c r="F1705" s="18"/>
      <c r="G1705" s="16"/>
      <c r="H1705" s="19"/>
      <c r="I1705" s="20"/>
      <c r="J1705" s="20"/>
      <c r="K1705" s="20"/>
      <c r="L1705" s="16"/>
      <c r="N1705" s="1"/>
      <c r="O1705" s="18"/>
      <c r="P1705" s="16"/>
      <c r="Q1705" s="16"/>
      <c r="R1705" s="16"/>
      <c r="S1705" s="16"/>
    </row>
    <row r="1706" spans="1:19" ht="13.2" hidden="1" x14ac:dyDescent="0.25">
      <c r="A1706" s="9"/>
      <c r="C1706" s="16"/>
      <c r="D1706" s="16"/>
      <c r="E1706" s="16"/>
      <c r="F1706" s="18"/>
      <c r="G1706" s="16"/>
      <c r="H1706" s="19"/>
      <c r="I1706" s="20"/>
      <c r="J1706" s="20"/>
      <c r="K1706" s="20"/>
      <c r="L1706" s="16"/>
      <c r="N1706" s="1"/>
      <c r="O1706" s="18"/>
      <c r="P1706" s="16"/>
      <c r="Q1706" s="16"/>
      <c r="R1706" s="16"/>
      <c r="S1706" s="16"/>
    </row>
    <row r="1707" spans="1:19" ht="13.2" hidden="1" x14ac:dyDescent="0.25">
      <c r="A1707" s="9"/>
      <c r="C1707" s="16"/>
      <c r="D1707" s="16"/>
      <c r="E1707" s="16"/>
      <c r="F1707" s="18"/>
      <c r="G1707" s="16"/>
      <c r="H1707" s="19"/>
      <c r="I1707" s="20"/>
      <c r="J1707" s="20"/>
      <c r="K1707" s="20"/>
      <c r="L1707" s="16"/>
      <c r="N1707" s="1"/>
      <c r="O1707" s="18"/>
      <c r="P1707" s="16"/>
      <c r="Q1707" s="16"/>
      <c r="R1707" s="16"/>
      <c r="S1707" s="16"/>
    </row>
    <row r="1708" spans="1:19" ht="13.2" hidden="1" x14ac:dyDescent="0.25">
      <c r="A1708" s="9"/>
      <c r="C1708" s="16"/>
      <c r="D1708" s="16"/>
      <c r="E1708" s="16"/>
      <c r="F1708" s="18"/>
      <c r="G1708" s="16"/>
      <c r="H1708" s="19"/>
      <c r="I1708" s="20"/>
      <c r="J1708" s="20"/>
      <c r="K1708" s="20"/>
      <c r="L1708" s="16"/>
      <c r="N1708" s="1"/>
      <c r="O1708" s="18"/>
      <c r="P1708" s="16"/>
      <c r="Q1708" s="16"/>
      <c r="R1708" s="16"/>
      <c r="S1708" s="16"/>
    </row>
    <row r="1709" spans="1:19" ht="13.2" hidden="1" x14ac:dyDescent="0.25">
      <c r="A1709" s="9"/>
      <c r="C1709" s="16"/>
      <c r="D1709" s="16"/>
      <c r="E1709" s="16"/>
      <c r="F1709" s="18"/>
      <c r="G1709" s="16"/>
      <c r="H1709" s="19"/>
      <c r="I1709" s="20"/>
      <c r="J1709" s="20"/>
      <c r="K1709" s="20"/>
      <c r="L1709" s="16"/>
      <c r="N1709" s="1"/>
      <c r="O1709" s="18"/>
      <c r="P1709" s="16"/>
      <c r="Q1709" s="16"/>
      <c r="R1709" s="16"/>
      <c r="S1709" s="16"/>
    </row>
    <row r="1710" spans="1:19" ht="13.2" hidden="1" x14ac:dyDescent="0.25">
      <c r="A1710" s="9"/>
      <c r="C1710" s="16"/>
      <c r="D1710" s="16"/>
      <c r="E1710" s="16"/>
      <c r="F1710" s="18"/>
      <c r="G1710" s="16"/>
      <c r="H1710" s="19"/>
      <c r="I1710" s="20"/>
      <c r="J1710" s="20"/>
      <c r="K1710" s="20"/>
      <c r="L1710" s="16"/>
      <c r="N1710" s="1"/>
      <c r="O1710" s="18"/>
      <c r="P1710" s="16"/>
      <c r="Q1710" s="16"/>
      <c r="R1710" s="16"/>
      <c r="S1710" s="16"/>
    </row>
    <row r="1711" spans="1:19" ht="13.2" hidden="1" x14ac:dyDescent="0.25">
      <c r="A1711" s="9"/>
      <c r="C1711" s="16"/>
      <c r="D1711" s="16"/>
      <c r="E1711" s="16"/>
      <c r="F1711" s="18"/>
      <c r="G1711" s="16"/>
      <c r="H1711" s="19"/>
      <c r="I1711" s="20"/>
      <c r="J1711" s="20"/>
      <c r="K1711" s="20"/>
      <c r="L1711" s="16"/>
      <c r="N1711" s="1"/>
      <c r="O1711" s="18"/>
      <c r="P1711" s="16"/>
      <c r="Q1711" s="16"/>
      <c r="R1711" s="16"/>
      <c r="S1711" s="16"/>
    </row>
    <row r="1712" spans="1:19" ht="13.2" hidden="1" x14ac:dyDescent="0.25">
      <c r="A1712" s="9"/>
      <c r="C1712" s="16"/>
      <c r="D1712" s="16"/>
      <c r="E1712" s="16"/>
      <c r="F1712" s="18"/>
      <c r="G1712" s="16"/>
      <c r="H1712" s="19"/>
      <c r="I1712" s="20"/>
      <c r="J1712" s="20"/>
      <c r="K1712" s="20"/>
      <c r="L1712" s="16"/>
      <c r="N1712" s="1"/>
      <c r="O1712" s="18"/>
      <c r="P1712" s="16"/>
      <c r="Q1712" s="16"/>
      <c r="R1712" s="16"/>
      <c r="S1712" s="16"/>
    </row>
    <row r="1713" spans="1:19" ht="13.2" hidden="1" x14ac:dyDescent="0.25">
      <c r="A1713" s="9"/>
      <c r="C1713" s="16"/>
      <c r="D1713" s="16"/>
      <c r="E1713" s="16"/>
      <c r="F1713" s="18"/>
      <c r="G1713" s="16"/>
      <c r="H1713" s="19"/>
      <c r="I1713" s="20"/>
      <c r="J1713" s="20"/>
      <c r="K1713" s="20"/>
      <c r="L1713" s="16"/>
      <c r="N1713" s="1"/>
      <c r="O1713" s="18"/>
      <c r="P1713" s="16"/>
      <c r="Q1713" s="16"/>
      <c r="R1713" s="16"/>
      <c r="S1713" s="16"/>
    </row>
    <row r="1714" spans="1:19" ht="13.2" hidden="1" x14ac:dyDescent="0.25">
      <c r="A1714" s="9"/>
      <c r="C1714" s="16"/>
      <c r="D1714" s="16"/>
      <c r="E1714" s="16"/>
      <c r="F1714" s="18"/>
      <c r="G1714" s="16"/>
      <c r="H1714" s="19"/>
      <c r="I1714" s="20"/>
      <c r="J1714" s="20"/>
      <c r="K1714" s="20"/>
      <c r="L1714" s="16"/>
      <c r="N1714" s="1"/>
      <c r="O1714" s="18"/>
      <c r="P1714" s="16"/>
      <c r="Q1714" s="16"/>
      <c r="R1714" s="16"/>
      <c r="S1714" s="16"/>
    </row>
    <row r="1715" spans="1:19" ht="13.2" hidden="1" x14ac:dyDescent="0.25">
      <c r="A1715" s="9"/>
      <c r="C1715" s="16"/>
      <c r="D1715" s="16"/>
      <c r="E1715" s="16"/>
      <c r="F1715" s="18"/>
      <c r="G1715" s="16"/>
      <c r="H1715" s="19"/>
      <c r="I1715" s="20"/>
      <c r="J1715" s="20"/>
      <c r="K1715" s="20"/>
      <c r="L1715" s="16"/>
      <c r="N1715" s="1"/>
      <c r="O1715" s="18"/>
      <c r="P1715" s="16"/>
      <c r="Q1715" s="16"/>
      <c r="R1715" s="16"/>
      <c r="S1715" s="16"/>
    </row>
    <row r="1716" spans="1:19" ht="13.2" hidden="1" x14ac:dyDescent="0.25">
      <c r="A1716" s="9"/>
      <c r="C1716" s="16"/>
      <c r="D1716" s="16"/>
      <c r="E1716" s="16"/>
      <c r="F1716" s="18"/>
      <c r="G1716" s="16"/>
      <c r="H1716" s="19"/>
      <c r="I1716" s="20"/>
      <c r="J1716" s="20"/>
      <c r="K1716" s="20"/>
      <c r="L1716" s="16"/>
      <c r="N1716" s="1"/>
      <c r="O1716" s="18"/>
      <c r="P1716" s="16"/>
      <c r="Q1716" s="16"/>
      <c r="R1716" s="16"/>
      <c r="S1716" s="16"/>
    </row>
    <row r="1717" spans="1:19" ht="13.2" hidden="1" x14ac:dyDescent="0.25">
      <c r="A1717" s="9"/>
      <c r="C1717" s="16"/>
      <c r="D1717" s="16"/>
      <c r="E1717" s="16"/>
      <c r="F1717" s="18"/>
      <c r="G1717" s="16"/>
      <c r="H1717" s="19"/>
      <c r="I1717" s="20"/>
      <c r="J1717" s="20"/>
      <c r="K1717" s="20"/>
      <c r="L1717" s="16"/>
      <c r="N1717" s="1"/>
      <c r="O1717" s="18"/>
      <c r="P1717" s="16"/>
      <c r="Q1717" s="16"/>
      <c r="R1717" s="16"/>
      <c r="S1717" s="16"/>
    </row>
    <row r="1718" spans="1:19" ht="13.2" hidden="1" x14ac:dyDescent="0.25">
      <c r="A1718" s="9"/>
      <c r="C1718" s="16"/>
      <c r="D1718" s="16"/>
      <c r="E1718" s="16"/>
      <c r="F1718" s="18"/>
      <c r="G1718" s="16"/>
      <c r="H1718" s="19"/>
      <c r="I1718" s="20"/>
      <c r="J1718" s="20"/>
      <c r="K1718" s="20"/>
      <c r="L1718" s="16"/>
      <c r="N1718" s="1"/>
      <c r="O1718" s="18"/>
      <c r="P1718" s="16"/>
      <c r="Q1718" s="16"/>
      <c r="R1718" s="16"/>
      <c r="S1718" s="16"/>
    </row>
    <row r="1719" spans="1:19" ht="13.2" hidden="1" x14ac:dyDescent="0.25">
      <c r="A1719" s="9"/>
      <c r="C1719" s="16"/>
      <c r="D1719" s="16"/>
      <c r="E1719" s="16"/>
      <c r="F1719" s="18"/>
      <c r="G1719" s="16"/>
      <c r="H1719" s="19"/>
      <c r="I1719" s="20"/>
      <c r="J1719" s="20"/>
      <c r="K1719" s="20"/>
      <c r="L1719" s="16"/>
      <c r="N1719" s="1"/>
      <c r="O1719" s="18"/>
      <c r="P1719" s="16"/>
      <c r="Q1719" s="16"/>
      <c r="R1719" s="16"/>
      <c r="S1719" s="16"/>
    </row>
    <row r="1720" spans="1:19" ht="13.2" hidden="1" x14ac:dyDescent="0.25">
      <c r="A1720" s="9"/>
      <c r="C1720" s="16"/>
      <c r="D1720" s="16"/>
      <c r="E1720" s="16"/>
      <c r="F1720" s="18"/>
      <c r="G1720" s="16"/>
      <c r="H1720" s="19"/>
      <c r="I1720" s="20"/>
      <c r="J1720" s="20"/>
      <c r="K1720" s="20"/>
      <c r="L1720" s="16"/>
      <c r="N1720" s="1"/>
      <c r="O1720" s="18"/>
      <c r="P1720" s="16"/>
      <c r="Q1720" s="16"/>
      <c r="R1720" s="16"/>
      <c r="S1720" s="16"/>
    </row>
    <row r="1721" spans="1:19" ht="13.2" hidden="1" x14ac:dyDescent="0.25">
      <c r="A1721" s="9"/>
      <c r="C1721" s="16"/>
      <c r="D1721" s="16"/>
      <c r="E1721" s="16"/>
      <c r="F1721" s="18"/>
      <c r="G1721" s="16"/>
      <c r="H1721" s="19"/>
      <c r="I1721" s="20"/>
      <c r="J1721" s="20"/>
      <c r="K1721" s="20"/>
      <c r="L1721" s="16"/>
      <c r="N1721" s="1"/>
      <c r="O1721" s="18"/>
      <c r="P1721" s="16"/>
      <c r="Q1721" s="16"/>
      <c r="R1721" s="16"/>
      <c r="S1721" s="16"/>
    </row>
    <row r="1722" spans="1:19" ht="13.2" hidden="1" x14ac:dyDescent="0.25">
      <c r="A1722" s="9"/>
      <c r="C1722" s="16"/>
      <c r="D1722" s="16"/>
      <c r="E1722" s="16"/>
      <c r="F1722" s="18"/>
      <c r="G1722" s="16"/>
      <c r="H1722" s="19"/>
      <c r="I1722" s="20"/>
      <c r="J1722" s="20"/>
      <c r="K1722" s="20"/>
      <c r="L1722" s="16"/>
      <c r="N1722" s="1"/>
      <c r="O1722" s="18"/>
      <c r="P1722" s="16"/>
      <c r="Q1722" s="16"/>
      <c r="R1722" s="16"/>
      <c r="S1722" s="16"/>
    </row>
    <row r="1723" spans="1:19" ht="13.2" hidden="1" x14ac:dyDescent="0.25">
      <c r="A1723" s="9"/>
      <c r="C1723" s="16"/>
      <c r="D1723" s="16"/>
      <c r="E1723" s="16"/>
      <c r="F1723" s="18"/>
      <c r="G1723" s="16"/>
      <c r="H1723" s="19"/>
      <c r="I1723" s="20"/>
      <c r="J1723" s="20"/>
      <c r="K1723" s="20"/>
      <c r="L1723" s="16"/>
      <c r="N1723" s="1"/>
      <c r="O1723" s="18"/>
      <c r="P1723" s="16"/>
      <c r="Q1723" s="16"/>
      <c r="R1723" s="16"/>
      <c r="S1723" s="16"/>
    </row>
    <row r="1724" spans="1:19" ht="13.2" hidden="1" x14ac:dyDescent="0.25">
      <c r="A1724" s="9"/>
      <c r="C1724" s="16"/>
      <c r="D1724" s="16"/>
      <c r="E1724" s="16"/>
      <c r="F1724" s="18"/>
      <c r="G1724" s="16"/>
      <c r="H1724" s="19"/>
      <c r="I1724" s="20"/>
      <c r="J1724" s="20"/>
      <c r="K1724" s="20"/>
      <c r="L1724" s="16"/>
      <c r="N1724" s="1"/>
      <c r="O1724" s="18"/>
      <c r="P1724" s="16"/>
      <c r="Q1724" s="16"/>
      <c r="R1724" s="16"/>
      <c r="S1724" s="16"/>
    </row>
    <row r="1725" spans="1:19" ht="13.2" hidden="1" x14ac:dyDescent="0.25">
      <c r="A1725" s="9"/>
      <c r="C1725" s="16"/>
      <c r="D1725" s="16"/>
      <c r="E1725" s="16"/>
      <c r="F1725" s="18"/>
      <c r="G1725" s="16"/>
      <c r="H1725" s="19"/>
      <c r="I1725" s="20"/>
      <c r="J1725" s="20"/>
      <c r="K1725" s="20"/>
      <c r="L1725" s="16"/>
      <c r="N1725" s="1"/>
      <c r="O1725" s="18"/>
      <c r="P1725" s="16"/>
      <c r="Q1725" s="16"/>
      <c r="R1725" s="16"/>
      <c r="S1725" s="16"/>
    </row>
    <row r="1726" spans="1:19" ht="13.2" hidden="1" x14ac:dyDescent="0.25">
      <c r="A1726" s="9"/>
      <c r="C1726" s="16"/>
      <c r="D1726" s="16"/>
      <c r="E1726" s="16"/>
      <c r="F1726" s="18"/>
      <c r="G1726" s="16"/>
      <c r="H1726" s="19"/>
      <c r="I1726" s="20"/>
      <c r="J1726" s="20"/>
      <c r="K1726" s="20"/>
      <c r="L1726" s="16"/>
      <c r="N1726" s="1"/>
      <c r="O1726" s="18"/>
      <c r="P1726" s="16"/>
      <c r="Q1726" s="16"/>
      <c r="R1726" s="16"/>
      <c r="S1726" s="16"/>
    </row>
    <row r="1727" spans="1:19" ht="13.2" hidden="1" x14ac:dyDescent="0.25">
      <c r="A1727" s="9"/>
      <c r="C1727" s="16"/>
      <c r="D1727" s="16"/>
      <c r="E1727" s="16"/>
      <c r="F1727" s="18"/>
      <c r="G1727" s="16"/>
      <c r="H1727" s="19"/>
      <c r="I1727" s="20"/>
      <c r="J1727" s="20"/>
      <c r="K1727" s="20"/>
      <c r="L1727" s="16"/>
      <c r="N1727" s="1"/>
      <c r="O1727" s="18"/>
      <c r="P1727" s="16"/>
      <c r="Q1727" s="16"/>
      <c r="R1727" s="16"/>
      <c r="S1727" s="16"/>
    </row>
    <row r="1728" spans="1:19" ht="13.2" hidden="1" x14ac:dyDescent="0.25">
      <c r="A1728" s="9"/>
      <c r="C1728" s="16"/>
      <c r="D1728" s="16"/>
      <c r="E1728" s="16"/>
      <c r="F1728" s="18"/>
      <c r="G1728" s="16"/>
      <c r="H1728" s="19"/>
      <c r="I1728" s="20"/>
      <c r="J1728" s="20"/>
      <c r="K1728" s="20"/>
      <c r="L1728" s="16"/>
      <c r="N1728" s="1"/>
      <c r="O1728" s="18"/>
      <c r="P1728" s="16"/>
      <c r="Q1728" s="16"/>
      <c r="R1728" s="16"/>
      <c r="S1728" s="16"/>
    </row>
    <row r="1729" spans="1:19" ht="13.2" hidden="1" x14ac:dyDescent="0.25">
      <c r="A1729" s="9"/>
      <c r="C1729" s="16"/>
      <c r="D1729" s="16"/>
      <c r="E1729" s="16"/>
      <c r="F1729" s="18"/>
      <c r="G1729" s="16"/>
      <c r="H1729" s="19"/>
      <c r="I1729" s="20"/>
      <c r="J1729" s="20"/>
      <c r="K1729" s="20"/>
      <c r="L1729" s="16"/>
      <c r="N1729" s="1"/>
      <c r="O1729" s="18"/>
      <c r="P1729" s="16"/>
      <c r="Q1729" s="16"/>
      <c r="R1729" s="16"/>
      <c r="S1729" s="16"/>
    </row>
    <row r="1730" spans="1:19" ht="13.2" hidden="1" x14ac:dyDescent="0.25">
      <c r="A1730" s="9"/>
      <c r="C1730" s="16"/>
      <c r="D1730" s="16"/>
      <c r="E1730" s="16"/>
      <c r="F1730" s="18"/>
      <c r="G1730" s="16"/>
      <c r="H1730" s="19"/>
      <c r="I1730" s="20"/>
      <c r="J1730" s="20"/>
      <c r="K1730" s="20"/>
      <c r="L1730" s="16"/>
      <c r="N1730" s="1"/>
      <c r="O1730" s="18"/>
      <c r="P1730" s="16"/>
      <c r="Q1730" s="16"/>
      <c r="R1730" s="16"/>
      <c r="S1730" s="16"/>
    </row>
    <row r="1731" spans="1:19" ht="13.2" hidden="1" x14ac:dyDescent="0.25">
      <c r="A1731" s="9"/>
      <c r="C1731" s="16"/>
      <c r="D1731" s="16"/>
      <c r="E1731" s="16"/>
      <c r="F1731" s="18"/>
      <c r="G1731" s="16"/>
      <c r="H1731" s="19"/>
      <c r="I1731" s="20"/>
      <c r="J1731" s="20"/>
      <c r="K1731" s="20"/>
      <c r="L1731" s="16"/>
      <c r="N1731" s="1"/>
      <c r="O1731" s="18"/>
      <c r="P1731" s="16"/>
      <c r="Q1731" s="16"/>
      <c r="R1731" s="16"/>
      <c r="S1731" s="16"/>
    </row>
    <row r="1732" spans="1:19" ht="13.2" hidden="1" x14ac:dyDescent="0.25">
      <c r="A1732" s="9"/>
      <c r="C1732" s="16"/>
      <c r="D1732" s="16"/>
      <c r="E1732" s="16"/>
      <c r="F1732" s="18"/>
      <c r="G1732" s="16"/>
      <c r="H1732" s="19"/>
      <c r="I1732" s="20"/>
      <c r="J1732" s="20"/>
      <c r="K1732" s="20"/>
      <c r="L1732" s="16"/>
      <c r="N1732" s="1"/>
      <c r="O1732" s="18"/>
      <c r="P1732" s="16"/>
      <c r="Q1732" s="16"/>
      <c r="R1732" s="16"/>
      <c r="S1732" s="16"/>
    </row>
    <row r="1733" spans="1:19" ht="13.2" hidden="1" x14ac:dyDescent="0.25">
      <c r="A1733" s="9"/>
      <c r="C1733" s="16"/>
      <c r="D1733" s="16"/>
      <c r="E1733" s="16"/>
      <c r="F1733" s="18"/>
      <c r="G1733" s="16"/>
      <c r="H1733" s="19"/>
      <c r="I1733" s="20"/>
      <c r="J1733" s="20"/>
      <c r="K1733" s="20"/>
      <c r="L1733" s="16"/>
      <c r="N1733" s="1"/>
      <c r="O1733" s="18"/>
      <c r="P1733" s="16"/>
      <c r="Q1733" s="16"/>
      <c r="R1733" s="16"/>
      <c r="S1733" s="16"/>
    </row>
    <row r="1734" spans="1:19" ht="13.2" hidden="1" x14ac:dyDescent="0.25">
      <c r="A1734" s="9"/>
      <c r="C1734" s="16"/>
      <c r="D1734" s="16"/>
      <c r="E1734" s="16"/>
      <c r="F1734" s="18"/>
      <c r="G1734" s="16"/>
      <c r="H1734" s="19"/>
      <c r="I1734" s="20"/>
      <c r="J1734" s="20"/>
      <c r="K1734" s="20"/>
      <c r="L1734" s="16"/>
      <c r="N1734" s="1"/>
      <c r="O1734" s="18"/>
      <c r="P1734" s="16"/>
      <c r="Q1734" s="16"/>
      <c r="R1734" s="16"/>
      <c r="S1734" s="16"/>
    </row>
    <row r="1735" spans="1:19" ht="13.2" hidden="1" x14ac:dyDescent="0.25">
      <c r="A1735" s="9"/>
      <c r="C1735" s="16"/>
      <c r="D1735" s="16"/>
      <c r="E1735" s="16"/>
      <c r="F1735" s="18"/>
      <c r="G1735" s="16"/>
      <c r="H1735" s="19"/>
      <c r="I1735" s="20"/>
      <c r="J1735" s="20"/>
      <c r="K1735" s="20"/>
      <c r="L1735" s="16"/>
      <c r="N1735" s="1"/>
      <c r="O1735" s="18"/>
      <c r="P1735" s="16"/>
      <c r="Q1735" s="16"/>
      <c r="R1735" s="16"/>
      <c r="S1735" s="16"/>
    </row>
    <row r="1736" spans="1:19" ht="13.2" hidden="1" x14ac:dyDescent="0.25">
      <c r="A1736" s="9"/>
      <c r="C1736" s="16"/>
      <c r="D1736" s="16"/>
      <c r="E1736" s="16"/>
      <c r="F1736" s="18"/>
      <c r="G1736" s="16"/>
      <c r="H1736" s="19"/>
      <c r="I1736" s="20"/>
      <c r="J1736" s="20"/>
      <c r="K1736" s="20"/>
      <c r="L1736" s="16"/>
      <c r="N1736" s="1"/>
      <c r="O1736" s="18"/>
      <c r="P1736" s="16"/>
      <c r="Q1736" s="16"/>
      <c r="R1736" s="16"/>
      <c r="S1736" s="16"/>
    </row>
    <row r="1737" spans="1:19" ht="13.2" hidden="1" x14ac:dyDescent="0.25">
      <c r="A1737" s="9"/>
      <c r="C1737" s="16"/>
      <c r="D1737" s="16"/>
      <c r="E1737" s="16"/>
      <c r="F1737" s="18"/>
      <c r="G1737" s="16"/>
      <c r="H1737" s="19"/>
      <c r="I1737" s="20"/>
      <c r="J1737" s="20"/>
      <c r="K1737" s="20"/>
      <c r="L1737" s="16"/>
      <c r="N1737" s="1"/>
      <c r="O1737" s="18"/>
      <c r="P1737" s="16"/>
      <c r="Q1737" s="16"/>
      <c r="R1737" s="16"/>
      <c r="S1737" s="16"/>
    </row>
    <row r="1738" spans="1:19" ht="13.2" hidden="1" x14ac:dyDescent="0.25">
      <c r="A1738" s="9"/>
      <c r="C1738" s="16"/>
      <c r="D1738" s="16"/>
      <c r="E1738" s="16"/>
      <c r="F1738" s="18"/>
      <c r="G1738" s="16"/>
      <c r="H1738" s="19"/>
      <c r="I1738" s="20"/>
      <c r="J1738" s="20"/>
      <c r="K1738" s="20"/>
      <c r="L1738" s="16"/>
      <c r="N1738" s="1"/>
      <c r="O1738" s="18"/>
      <c r="P1738" s="16"/>
      <c r="Q1738" s="16"/>
      <c r="R1738" s="16"/>
      <c r="S1738" s="16"/>
    </row>
    <row r="1739" spans="1:19" ht="13.2" hidden="1" x14ac:dyDescent="0.25">
      <c r="A1739" s="9"/>
      <c r="C1739" s="16"/>
      <c r="D1739" s="16"/>
      <c r="E1739" s="16"/>
      <c r="F1739" s="18"/>
      <c r="G1739" s="16"/>
      <c r="H1739" s="19"/>
      <c r="I1739" s="20"/>
      <c r="J1739" s="20"/>
      <c r="K1739" s="20"/>
      <c r="L1739" s="16"/>
      <c r="N1739" s="1"/>
      <c r="O1739" s="18"/>
      <c r="P1739" s="16"/>
      <c r="Q1739" s="16"/>
      <c r="R1739" s="16"/>
      <c r="S1739" s="16"/>
    </row>
    <row r="1740" spans="1:19" ht="13.2" hidden="1" x14ac:dyDescent="0.25">
      <c r="A1740" s="9"/>
      <c r="C1740" s="16"/>
      <c r="D1740" s="16"/>
      <c r="E1740" s="16"/>
      <c r="F1740" s="18"/>
      <c r="G1740" s="16"/>
      <c r="H1740" s="19"/>
      <c r="I1740" s="20"/>
      <c r="J1740" s="20"/>
      <c r="K1740" s="20"/>
      <c r="L1740" s="16"/>
      <c r="N1740" s="1"/>
      <c r="O1740" s="18"/>
      <c r="P1740" s="16"/>
      <c r="Q1740" s="16"/>
      <c r="R1740" s="16"/>
      <c r="S1740" s="16"/>
    </row>
    <row r="1741" spans="1:19" ht="13.2" hidden="1" x14ac:dyDescent="0.25">
      <c r="A1741" s="9"/>
      <c r="C1741" s="16"/>
      <c r="D1741" s="16"/>
      <c r="E1741" s="16"/>
      <c r="F1741" s="18"/>
      <c r="G1741" s="16"/>
      <c r="H1741" s="19"/>
      <c r="I1741" s="20"/>
      <c r="J1741" s="20"/>
      <c r="K1741" s="20"/>
      <c r="L1741" s="16"/>
      <c r="N1741" s="1"/>
      <c r="O1741" s="18"/>
      <c r="P1741" s="16"/>
      <c r="Q1741" s="16"/>
      <c r="R1741" s="16"/>
      <c r="S1741" s="16"/>
    </row>
    <row r="1742" spans="1:19" ht="13.2" hidden="1" x14ac:dyDescent="0.25">
      <c r="A1742" s="9"/>
      <c r="C1742" s="16"/>
      <c r="D1742" s="16"/>
      <c r="E1742" s="16"/>
      <c r="F1742" s="18"/>
      <c r="G1742" s="16"/>
      <c r="H1742" s="19"/>
      <c r="I1742" s="20"/>
      <c r="J1742" s="20"/>
      <c r="K1742" s="20"/>
      <c r="L1742" s="16"/>
      <c r="N1742" s="1"/>
      <c r="O1742" s="18"/>
      <c r="P1742" s="16"/>
      <c r="Q1742" s="16"/>
      <c r="R1742" s="16"/>
      <c r="S1742" s="16"/>
    </row>
    <row r="1743" spans="1:19" ht="13.2" hidden="1" x14ac:dyDescent="0.25">
      <c r="A1743" s="9"/>
      <c r="C1743" s="16"/>
      <c r="D1743" s="16"/>
      <c r="E1743" s="16"/>
      <c r="F1743" s="18"/>
      <c r="G1743" s="16"/>
      <c r="H1743" s="19"/>
      <c r="I1743" s="20"/>
      <c r="J1743" s="20"/>
      <c r="K1743" s="20"/>
      <c r="L1743" s="16"/>
      <c r="N1743" s="1"/>
      <c r="O1743" s="18"/>
      <c r="P1743" s="16"/>
      <c r="Q1743" s="16"/>
      <c r="R1743" s="16"/>
      <c r="S1743" s="16"/>
    </row>
    <row r="1744" spans="1:19" ht="13.2" hidden="1" x14ac:dyDescent="0.25">
      <c r="A1744" s="9"/>
      <c r="C1744" s="16"/>
      <c r="D1744" s="16"/>
      <c r="E1744" s="16"/>
      <c r="F1744" s="18"/>
      <c r="G1744" s="16"/>
      <c r="H1744" s="19"/>
      <c r="I1744" s="20"/>
      <c r="J1744" s="20"/>
      <c r="K1744" s="20"/>
      <c r="L1744" s="16"/>
      <c r="N1744" s="1"/>
      <c r="O1744" s="18"/>
      <c r="P1744" s="16"/>
      <c r="Q1744" s="16"/>
      <c r="R1744" s="16"/>
      <c r="S1744" s="16"/>
    </row>
    <row r="1745" spans="1:19" ht="13.2" hidden="1" x14ac:dyDescent="0.25">
      <c r="A1745" s="9"/>
      <c r="C1745" s="16"/>
      <c r="D1745" s="16"/>
      <c r="E1745" s="16"/>
      <c r="F1745" s="18"/>
      <c r="G1745" s="16"/>
      <c r="H1745" s="19"/>
      <c r="I1745" s="20"/>
      <c r="J1745" s="20"/>
      <c r="K1745" s="20"/>
      <c r="L1745" s="16"/>
      <c r="N1745" s="1"/>
      <c r="O1745" s="18"/>
      <c r="P1745" s="16"/>
      <c r="Q1745" s="16"/>
      <c r="R1745" s="16"/>
      <c r="S1745" s="16"/>
    </row>
    <row r="1746" spans="1:19" ht="13.2" hidden="1" x14ac:dyDescent="0.25">
      <c r="A1746" s="9"/>
      <c r="C1746" s="16"/>
      <c r="D1746" s="16"/>
      <c r="E1746" s="16"/>
      <c r="F1746" s="18"/>
      <c r="G1746" s="16"/>
      <c r="H1746" s="19"/>
      <c r="I1746" s="20"/>
      <c r="J1746" s="20"/>
      <c r="K1746" s="20"/>
      <c r="L1746" s="16"/>
      <c r="N1746" s="1"/>
      <c r="O1746" s="18"/>
      <c r="P1746" s="16"/>
      <c r="Q1746" s="16"/>
      <c r="R1746" s="16"/>
      <c r="S1746" s="16"/>
    </row>
    <row r="1747" spans="1:19" ht="13.2" hidden="1" x14ac:dyDescent="0.25">
      <c r="A1747" s="9"/>
      <c r="C1747" s="16"/>
      <c r="D1747" s="16"/>
      <c r="E1747" s="16"/>
      <c r="F1747" s="18"/>
      <c r="G1747" s="16"/>
      <c r="H1747" s="19"/>
      <c r="I1747" s="20"/>
      <c r="J1747" s="20"/>
      <c r="K1747" s="20"/>
      <c r="L1747" s="16"/>
      <c r="N1747" s="1"/>
      <c r="O1747" s="18"/>
      <c r="P1747" s="16"/>
      <c r="Q1747" s="16"/>
      <c r="R1747" s="16"/>
      <c r="S1747" s="16"/>
    </row>
    <row r="1748" spans="1:19" ht="13.2" hidden="1" x14ac:dyDescent="0.25">
      <c r="A1748" s="9"/>
      <c r="C1748" s="16"/>
      <c r="D1748" s="16"/>
      <c r="E1748" s="16"/>
      <c r="F1748" s="18"/>
      <c r="G1748" s="16"/>
      <c r="H1748" s="19"/>
      <c r="I1748" s="20"/>
      <c r="J1748" s="20"/>
      <c r="K1748" s="20"/>
      <c r="L1748" s="16"/>
      <c r="N1748" s="1"/>
      <c r="O1748" s="18"/>
      <c r="P1748" s="16"/>
      <c r="Q1748" s="16"/>
      <c r="R1748" s="16"/>
      <c r="S1748" s="16"/>
    </row>
    <row r="1749" spans="1:19" ht="13.2" hidden="1" x14ac:dyDescent="0.25">
      <c r="A1749" s="9"/>
      <c r="C1749" s="16"/>
      <c r="D1749" s="16"/>
      <c r="E1749" s="16"/>
      <c r="F1749" s="18"/>
      <c r="G1749" s="16"/>
      <c r="H1749" s="19"/>
      <c r="I1749" s="20"/>
      <c r="J1749" s="20"/>
      <c r="K1749" s="20"/>
      <c r="L1749" s="16"/>
      <c r="N1749" s="1"/>
      <c r="O1749" s="18"/>
      <c r="P1749" s="16"/>
      <c r="Q1749" s="16"/>
      <c r="R1749" s="16"/>
      <c r="S1749" s="16"/>
    </row>
    <row r="1750" spans="1:19" ht="13.2" hidden="1" x14ac:dyDescent="0.25">
      <c r="A1750" s="9"/>
      <c r="C1750" s="16"/>
      <c r="D1750" s="16"/>
      <c r="E1750" s="16"/>
      <c r="F1750" s="18"/>
      <c r="G1750" s="16"/>
      <c r="H1750" s="19"/>
      <c r="I1750" s="20"/>
      <c r="J1750" s="20"/>
      <c r="K1750" s="20"/>
      <c r="L1750" s="16"/>
      <c r="N1750" s="1"/>
      <c r="O1750" s="18"/>
      <c r="P1750" s="16"/>
      <c r="Q1750" s="16"/>
      <c r="R1750" s="16"/>
      <c r="S1750" s="16"/>
    </row>
    <row r="1751" spans="1:19" ht="13.2" hidden="1" x14ac:dyDescent="0.25">
      <c r="A1751" s="9"/>
      <c r="C1751" s="16"/>
      <c r="D1751" s="16"/>
      <c r="E1751" s="16"/>
      <c r="F1751" s="18"/>
      <c r="G1751" s="16"/>
      <c r="H1751" s="19"/>
      <c r="I1751" s="20"/>
      <c r="J1751" s="20"/>
      <c r="K1751" s="20"/>
      <c r="L1751" s="16"/>
      <c r="N1751" s="1"/>
      <c r="O1751" s="18"/>
      <c r="P1751" s="16"/>
      <c r="Q1751" s="16"/>
      <c r="R1751" s="16"/>
      <c r="S1751" s="16"/>
    </row>
    <row r="1752" spans="1:19" ht="13.2" hidden="1" x14ac:dyDescent="0.25">
      <c r="A1752" s="9"/>
      <c r="C1752" s="16"/>
      <c r="D1752" s="16"/>
      <c r="E1752" s="16"/>
      <c r="F1752" s="18"/>
      <c r="G1752" s="16"/>
      <c r="H1752" s="19"/>
      <c r="I1752" s="20"/>
      <c r="J1752" s="20"/>
      <c r="K1752" s="20"/>
      <c r="L1752" s="16"/>
      <c r="N1752" s="1"/>
      <c r="O1752" s="18"/>
      <c r="P1752" s="16"/>
      <c r="Q1752" s="16"/>
      <c r="R1752" s="16"/>
      <c r="S1752" s="16"/>
    </row>
    <row r="1753" spans="1:19" ht="13.2" hidden="1" x14ac:dyDescent="0.25">
      <c r="A1753" s="9"/>
      <c r="C1753" s="16"/>
      <c r="D1753" s="16"/>
      <c r="E1753" s="16"/>
      <c r="F1753" s="18"/>
      <c r="G1753" s="16"/>
      <c r="H1753" s="19"/>
      <c r="I1753" s="20"/>
      <c r="J1753" s="20"/>
      <c r="K1753" s="20"/>
      <c r="L1753" s="16"/>
      <c r="N1753" s="1"/>
      <c r="O1753" s="18"/>
      <c r="P1753" s="16"/>
      <c r="Q1753" s="16"/>
      <c r="R1753" s="16"/>
      <c r="S1753" s="16"/>
    </row>
    <row r="1754" spans="1:19" ht="13.2" hidden="1" x14ac:dyDescent="0.25">
      <c r="A1754" s="9"/>
      <c r="C1754" s="16"/>
      <c r="D1754" s="16"/>
      <c r="E1754" s="16"/>
      <c r="F1754" s="18"/>
      <c r="G1754" s="16"/>
      <c r="H1754" s="19"/>
      <c r="I1754" s="20"/>
      <c r="J1754" s="20"/>
      <c r="K1754" s="20"/>
      <c r="L1754" s="16"/>
      <c r="N1754" s="1"/>
      <c r="O1754" s="18"/>
      <c r="P1754" s="16"/>
      <c r="Q1754" s="16"/>
      <c r="R1754" s="16"/>
      <c r="S1754" s="16"/>
    </row>
    <row r="1755" spans="1:19" ht="13.2" hidden="1" x14ac:dyDescent="0.25">
      <c r="A1755" s="9"/>
      <c r="C1755" s="16"/>
      <c r="D1755" s="16"/>
      <c r="E1755" s="16"/>
      <c r="F1755" s="18"/>
      <c r="G1755" s="16"/>
      <c r="H1755" s="19"/>
      <c r="I1755" s="20"/>
      <c r="J1755" s="20"/>
      <c r="K1755" s="20"/>
      <c r="L1755" s="16"/>
      <c r="N1755" s="1"/>
      <c r="O1755" s="18"/>
      <c r="P1755" s="16"/>
      <c r="Q1755" s="16"/>
      <c r="R1755" s="16"/>
      <c r="S1755" s="16"/>
    </row>
    <row r="1756" spans="1:19" ht="13.2" hidden="1" x14ac:dyDescent="0.25">
      <c r="A1756" s="9"/>
      <c r="C1756" s="16"/>
      <c r="D1756" s="16"/>
      <c r="E1756" s="16"/>
      <c r="F1756" s="18"/>
      <c r="G1756" s="16"/>
      <c r="H1756" s="19"/>
      <c r="I1756" s="20"/>
      <c r="J1756" s="20"/>
      <c r="K1756" s="20"/>
      <c r="L1756" s="16"/>
      <c r="N1756" s="1"/>
      <c r="O1756" s="18"/>
      <c r="P1756" s="16"/>
      <c r="Q1756" s="16"/>
      <c r="R1756" s="16"/>
      <c r="S1756" s="16"/>
    </row>
    <row r="1757" spans="1:19" ht="13.2" hidden="1" x14ac:dyDescent="0.25">
      <c r="A1757" s="9"/>
      <c r="C1757" s="16"/>
      <c r="D1757" s="16"/>
      <c r="E1757" s="16"/>
      <c r="F1757" s="18"/>
      <c r="G1757" s="16"/>
      <c r="H1757" s="19"/>
      <c r="I1757" s="20"/>
      <c r="J1757" s="20"/>
      <c r="K1757" s="20"/>
      <c r="L1757" s="16"/>
      <c r="N1757" s="1"/>
      <c r="O1757" s="18"/>
      <c r="P1757" s="16"/>
      <c r="Q1757" s="16"/>
      <c r="R1757" s="16"/>
      <c r="S1757" s="16"/>
    </row>
    <row r="1758" spans="1:19" ht="13.2" hidden="1" x14ac:dyDescent="0.25">
      <c r="A1758" s="9"/>
      <c r="C1758" s="16"/>
      <c r="D1758" s="16"/>
      <c r="E1758" s="16"/>
      <c r="F1758" s="18"/>
      <c r="G1758" s="16"/>
      <c r="H1758" s="19"/>
      <c r="I1758" s="20"/>
      <c r="J1758" s="20"/>
      <c r="K1758" s="20"/>
      <c r="L1758" s="16"/>
      <c r="N1758" s="1"/>
      <c r="O1758" s="18"/>
      <c r="P1758" s="16"/>
      <c r="Q1758" s="16"/>
      <c r="R1758" s="16"/>
      <c r="S1758" s="16"/>
    </row>
    <row r="1759" spans="1:19" ht="13.2" hidden="1" x14ac:dyDescent="0.25">
      <c r="A1759" s="9"/>
      <c r="C1759" s="16"/>
      <c r="D1759" s="16"/>
      <c r="E1759" s="16"/>
      <c r="F1759" s="18"/>
      <c r="G1759" s="16"/>
      <c r="H1759" s="19"/>
      <c r="I1759" s="20"/>
      <c r="J1759" s="20"/>
      <c r="K1759" s="20"/>
      <c r="L1759" s="16"/>
      <c r="N1759" s="1"/>
      <c r="O1759" s="18"/>
      <c r="P1759" s="16"/>
      <c r="Q1759" s="16"/>
      <c r="R1759" s="16"/>
      <c r="S1759" s="16"/>
    </row>
    <row r="1760" spans="1:19" ht="13.2" hidden="1" x14ac:dyDescent="0.25">
      <c r="A1760" s="9"/>
      <c r="C1760" s="16"/>
      <c r="D1760" s="16"/>
      <c r="E1760" s="16"/>
      <c r="F1760" s="18"/>
      <c r="G1760" s="16"/>
      <c r="H1760" s="19"/>
      <c r="I1760" s="20"/>
      <c r="J1760" s="20"/>
      <c r="K1760" s="20"/>
      <c r="L1760" s="16"/>
      <c r="N1760" s="1"/>
      <c r="O1760" s="18"/>
      <c r="P1760" s="16"/>
      <c r="Q1760" s="16"/>
      <c r="R1760" s="16"/>
      <c r="S1760" s="16"/>
    </row>
    <row r="1761" spans="1:19" ht="13.2" hidden="1" x14ac:dyDescent="0.25">
      <c r="A1761" s="9"/>
      <c r="C1761" s="16"/>
      <c r="D1761" s="16"/>
      <c r="E1761" s="16"/>
      <c r="F1761" s="18"/>
      <c r="G1761" s="16"/>
      <c r="H1761" s="19"/>
      <c r="I1761" s="20"/>
      <c r="J1761" s="20"/>
      <c r="K1761" s="20"/>
      <c r="L1761" s="16"/>
      <c r="N1761" s="1"/>
      <c r="O1761" s="18"/>
      <c r="P1761" s="16"/>
      <c r="Q1761" s="16"/>
      <c r="R1761" s="16"/>
      <c r="S1761" s="16"/>
    </row>
    <row r="1762" spans="1:19" ht="13.2" hidden="1" x14ac:dyDescent="0.25">
      <c r="A1762" s="9"/>
      <c r="C1762" s="16"/>
      <c r="D1762" s="16"/>
      <c r="E1762" s="16"/>
      <c r="F1762" s="18"/>
      <c r="G1762" s="16"/>
      <c r="H1762" s="19"/>
      <c r="I1762" s="20"/>
      <c r="J1762" s="20"/>
      <c r="K1762" s="20"/>
      <c r="L1762" s="16"/>
      <c r="N1762" s="1"/>
      <c r="O1762" s="18"/>
      <c r="P1762" s="16"/>
      <c r="Q1762" s="16"/>
      <c r="R1762" s="16"/>
      <c r="S1762" s="16"/>
    </row>
    <row r="1763" spans="1:19" ht="13.2" hidden="1" x14ac:dyDescent="0.25">
      <c r="A1763" s="9"/>
      <c r="C1763" s="16"/>
      <c r="D1763" s="16"/>
      <c r="E1763" s="16"/>
      <c r="F1763" s="18"/>
      <c r="G1763" s="16"/>
      <c r="H1763" s="19"/>
      <c r="I1763" s="20"/>
      <c r="J1763" s="20"/>
      <c r="K1763" s="20"/>
      <c r="L1763" s="16"/>
      <c r="N1763" s="1"/>
      <c r="O1763" s="18"/>
      <c r="P1763" s="16"/>
      <c r="Q1763" s="16"/>
      <c r="R1763" s="16"/>
      <c r="S1763" s="16"/>
    </row>
    <row r="1764" spans="1:19" ht="13.2" hidden="1" x14ac:dyDescent="0.25">
      <c r="A1764" s="9"/>
      <c r="C1764" s="16"/>
      <c r="D1764" s="16"/>
      <c r="E1764" s="16"/>
      <c r="F1764" s="18"/>
      <c r="G1764" s="16"/>
      <c r="H1764" s="19"/>
      <c r="I1764" s="20"/>
      <c r="J1764" s="20"/>
      <c r="K1764" s="20"/>
      <c r="L1764" s="16"/>
      <c r="N1764" s="1"/>
      <c r="O1764" s="18"/>
      <c r="P1764" s="16"/>
      <c r="Q1764" s="16"/>
      <c r="R1764" s="16"/>
      <c r="S1764" s="16"/>
    </row>
    <row r="1765" spans="1:19" ht="13.2" hidden="1" x14ac:dyDescent="0.25">
      <c r="A1765" s="9"/>
      <c r="C1765" s="16"/>
      <c r="D1765" s="16"/>
      <c r="E1765" s="16"/>
      <c r="F1765" s="18"/>
      <c r="G1765" s="16"/>
      <c r="H1765" s="19"/>
      <c r="I1765" s="20"/>
      <c r="J1765" s="20"/>
      <c r="K1765" s="20"/>
      <c r="L1765" s="16"/>
      <c r="N1765" s="1"/>
      <c r="O1765" s="18"/>
      <c r="P1765" s="16"/>
      <c r="Q1765" s="16"/>
      <c r="R1765" s="16"/>
      <c r="S1765" s="16"/>
    </row>
    <row r="1766" spans="1:19" ht="13.2" hidden="1" x14ac:dyDescent="0.25">
      <c r="A1766" s="9"/>
      <c r="C1766" s="16"/>
      <c r="D1766" s="16"/>
      <c r="E1766" s="16"/>
      <c r="F1766" s="18"/>
      <c r="G1766" s="16"/>
      <c r="H1766" s="19"/>
      <c r="I1766" s="20"/>
      <c r="J1766" s="20"/>
      <c r="K1766" s="20"/>
      <c r="L1766" s="16"/>
      <c r="N1766" s="1"/>
      <c r="O1766" s="18"/>
      <c r="P1766" s="16"/>
      <c r="Q1766" s="16"/>
      <c r="R1766" s="16"/>
      <c r="S1766" s="16"/>
    </row>
    <row r="1767" spans="1:19" ht="13.2" hidden="1" x14ac:dyDescent="0.25">
      <c r="A1767" s="9"/>
      <c r="C1767" s="16"/>
      <c r="D1767" s="16"/>
      <c r="E1767" s="16"/>
      <c r="F1767" s="18"/>
      <c r="G1767" s="16"/>
      <c r="H1767" s="19"/>
      <c r="I1767" s="20"/>
      <c r="J1767" s="20"/>
      <c r="K1767" s="20"/>
      <c r="L1767" s="16"/>
      <c r="N1767" s="1"/>
      <c r="O1767" s="18"/>
      <c r="P1767" s="16"/>
      <c r="Q1767" s="16"/>
      <c r="R1767" s="16"/>
      <c r="S1767" s="16"/>
    </row>
    <row r="1768" spans="1:19" ht="13.2" hidden="1" x14ac:dyDescent="0.25">
      <c r="A1768" s="9"/>
      <c r="C1768" s="16"/>
      <c r="D1768" s="16"/>
      <c r="E1768" s="16"/>
      <c r="F1768" s="18"/>
      <c r="G1768" s="16"/>
      <c r="H1768" s="19"/>
      <c r="I1768" s="20"/>
      <c r="J1768" s="20"/>
      <c r="K1768" s="20"/>
      <c r="L1768" s="16"/>
      <c r="N1768" s="1"/>
      <c r="O1768" s="18"/>
      <c r="P1768" s="16"/>
      <c r="Q1768" s="16"/>
      <c r="R1768" s="16"/>
      <c r="S1768" s="16"/>
    </row>
    <row r="1769" spans="1:19" ht="13.2" hidden="1" x14ac:dyDescent="0.25">
      <c r="A1769" s="9"/>
      <c r="C1769" s="16"/>
      <c r="D1769" s="16"/>
      <c r="E1769" s="16"/>
      <c r="F1769" s="18"/>
      <c r="G1769" s="16"/>
      <c r="H1769" s="19"/>
      <c r="I1769" s="20"/>
      <c r="J1769" s="20"/>
      <c r="K1769" s="20"/>
      <c r="L1769" s="16"/>
      <c r="N1769" s="1"/>
      <c r="O1769" s="18"/>
      <c r="P1769" s="16"/>
      <c r="Q1769" s="16"/>
      <c r="R1769" s="16"/>
      <c r="S1769" s="16"/>
    </row>
    <row r="1770" spans="1:19" ht="13.2" hidden="1" x14ac:dyDescent="0.25">
      <c r="A1770" s="9"/>
      <c r="C1770" s="16"/>
      <c r="D1770" s="16"/>
      <c r="E1770" s="16"/>
      <c r="F1770" s="18"/>
      <c r="G1770" s="16"/>
      <c r="H1770" s="19"/>
      <c r="I1770" s="20"/>
      <c r="J1770" s="20"/>
      <c r="K1770" s="20"/>
      <c r="L1770" s="16"/>
      <c r="N1770" s="1"/>
      <c r="O1770" s="18"/>
      <c r="P1770" s="16"/>
      <c r="Q1770" s="16"/>
      <c r="R1770" s="16"/>
      <c r="S1770" s="16"/>
    </row>
    <row r="1771" spans="1:19" ht="13.2" hidden="1" x14ac:dyDescent="0.25">
      <c r="A1771" s="9"/>
      <c r="C1771" s="16"/>
      <c r="D1771" s="16"/>
      <c r="E1771" s="16"/>
      <c r="F1771" s="18"/>
      <c r="G1771" s="16"/>
      <c r="H1771" s="19"/>
      <c r="I1771" s="20"/>
      <c r="J1771" s="20"/>
      <c r="K1771" s="20"/>
      <c r="L1771" s="16"/>
      <c r="N1771" s="1"/>
      <c r="O1771" s="18"/>
      <c r="P1771" s="16"/>
      <c r="Q1771" s="16"/>
      <c r="R1771" s="16"/>
      <c r="S1771" s="16"/>
    </row>
    <row r="1772" spans="1:19" ht="13.2" hidden="1" x14ac:dyDescent="0.25">
      <c r="A1772" s="9"/>
      <c r="C1772" s="16"/>
      <c r="D1772" s="16"/>
      <c r="E1772" s="16"/>
      <c r="F1772" s="18"/>
      <c r="G1772" s="16"/>
      <c r="H1772" s="19"/>
      <c r="I1772" s="20"/>
      <c r="J1772" s="20"/>
      <c r="K1772" s="20"/>
      <c r="L1772" s="16"/>
      <c r="N1772" s="1"/>
      <c r="O1772" s="18"/>
      <c r="P1772" s="16"/>
      <c r="Q1772" s="16"/>
      <c r="R1772" s="16"/>
      <c r="S1772" s="16"/>
    </row>
    <row r="1773" spans="1:19" ht="13.2" hidden="1" x14ac:dyDescent="0.25">
      <c r="A1773" s="9"/>
      <c r="C1773" s="16"/>
      <c r="D1773" s="16"/>
      <c r="E1773" s="16"/>
      <c r="F1773" s="18"/>
      <c r="G1773" s="16"/>
      <c r="H1773" s="19"/>
      <c r="I1773" s="20"/>
      <c r="J1773" s="20"/>
      <c r="K1773" s="20"/>
      <c r="L1773" s="16"/>
      <c r="N1773" s="1"/>
      <c r="O1773" s="18"/>
      <c r="P1773" s="16"/>
      <c r="Q1773" s="16"/>
      <c r="R1773" s="16"/>
      <c r="S1773" s="16"/>
    </row>
    <row r="1774" spans="1:19" ht="13.2" hidden="1" x14ac:dyDescent="0.25">
      <c r="A1774" s="9"/>
      <c r="C1774" s="16"/>
      <c r="D1774" s="16"/>
      <c r="E1774" s="16"/>
      <c r="F1774" s="18"/>
      <c r="G1774" s="16"/>
      <c r="H1774" s="19"/>
      <c r="I1774" s="20"/>
      <c r="J1774" s="20"/>
      <c r="K1774" s="20"/>
      <c r="L1774" s="16"/>
      <c r="N1774" s="1"/>
      <c r="O1774" s="18"/>
      <c r="P1774" s="16"/>
      <c r="Q1774" s="16"/>
      <c r="R1774" s="16"/>
      <c r="S1774" s="16"/>
    </row>
    <row r="1775" spans="1:19" ht="13.2" hidden="1" x14ac:dyDescent="0.25">
      <c r="A1775" s="9"/>
      <c r="C1775" s="16"/>
      <c r="D1775" s="16"/>
      <c r="E1775" s="16"/>
      <c r="F1775" s="18"/>
      <c r="G1775" s="16"/>
      <c r="H1775" s="19"/>
      <c r="I1775" s="20"/>
      <c r="J1775" s="20"/>
      <c r="K1775" s="20"/>
      <c r="L1775" s="16"/>
      <c r="N1775" s="1"/>
      <c r="O1775" s="18"/>
      <c r="P1775" s="16"/>
      <c r="Q1775" s="16"/>
      <c r="R1775" s="16"/>
      <c r="S1775" s="16"/>
    </row>
    <row r="1776" spans="1:19" ht="13.2" hidden="1" x14ac:dyDescent="0.25">
      <c r="A1776" s="9"/>
      <c r="C1776" s="16"/>
      <c r="D1776" s="16"/>
      <c r="E1776" s="16"/>
      <c r="F1776" s="18"/>
      <c r="G1776" s="16"/>
      <c r="H1776" s="19"/>
      <c r="I1776" s="20"/>
      <c r="J1776" s="20"/>
      <c r="K1776" s="20"/>
      <c r="L1776" s="16"/>
      <c r="N1776" s="1"/>
      <c r="O1776" s="18"/>
      <c r="P1776" s="16"/>
      <c r="Q1776" s="16"/>
      <c r="R1776" s="16"/>
      <c r="S1776" s="16"/>
    </row>
    <row r="1777" spans="1:19" ht="13.2" hidden="1" x14ac:dyDescent="0.25">
      <c r="A1777" s="9"/>
      <c r="C1777" s="16"/>
      <c r="D1777" s="16"/>
      <c r="E1777" s="16"/>
      <c r="F1777" s="18"/>
      <c r="G1777" s="16"/>
      <c r="H1777" s="19"/>
      <c r="I1777" s="20"/>
      <c r="J1777" s="20"/>
      <c r="K1777" s="20"/>
      <c r="L1777" s="16"/>
      <c r="N1777" s="1"/>
      <c r="O1777" s="18"/>
      <c r="P1777" s="16"/>
      <c r="Q1777" s="16"/>
      <c r="R1777" s="16"/>
      <c r="S1777" s="16"/>
    </row>
    <row r="1778" spans="1:19" ht="13.2" hidden="1" x14ac:dyDescent="0.25">
      <c r="A1778" s="9"/>
      <c r="C1778" s="16"/>
      <c r="D1778" s="16"/>
      <c r="E1778" s="16"/>
      <c r="F1778" s="18"/>
      <c r="G1778" s="16"/>
      <c r="H1778" s="19"/>
      <c r="I1778" s="20"/>
      <c r="J1778" s="20"/>
      <c r="K1778" s="20"/>
      <c r="L1778" s="16"/>
      <c r="N1778" s="1"/>
      <c r="O1778" s="18"/>
      <c r="P1778" s="16"/>
      <c r="Q1778" s="16"/>
      <c r="R1778" s="16"/>
      <c r="S1778" s="16"/>
    </row>
    <row r="1779" spans="1:19" ht="13.2" hidden="1" x14ac:dyDescent="0.25">
      <c r="A1779" s="9"/>
      <c r="C1779" s="16"/>
      <c r="D1779" s="16"/>
      <c r="E1779" s="16"/>
      <c r="F1779" s="18"/>
      <c r="G1779" s="16"/>
      <c r="H1779" s="19"/>
      <c r="I1779" s="20"/>
      <c r="J1779" s="20"/>
      <c r="K1779" s="20"/>
      <c r="L1779" s="16"/>
      <c r="N1779" s="1"/>
      <c r="O1779" s="18"/>
      <c r="P1779" s="16"/>
      <c r="Q1779" s="16"/>
      <c r="R1779" s="16"/>
      <c r="S1779" s="16"/>
    </row>
    <row r="1780" spans="1:19" ht="13.2" hidden="1" x14ac:dyDescent="0.25">
      <c r="A1780" s="9"/>
      <c r="C1780" s="16"/>
      <c r="D1780" s="16"/>
      <c r="E1780" s="16"/>
      <c r="F1780" s="18"/>
      <c r="G1780" s="16"/>
      <c r="H1780" s="19"/>
      <c r="I1780" s="20"/>
      <c r="J1780" s="20"/>
      <c r="K1780" s="20"/>
      <c r="L1780" s="16"/>
      <c r="N1780" s="1"/>
      <c r="O1780" s="18"/>
      <c r="P1780" s="16"/>
      <c r="Q1780" s="16"/>
      <c r="R1780" s="16"/>
      <c r="S1780" s="16"/>
    </row>
    <row r="1781" spans="1:19" ht="13.2" hidden="1" x14ac:dyDescent="0.25">
      <c r="A1781" s="9"/>
      <c r="C1781" s="16"/>
      <c r="D1781" s="16"/>
      <c r="E1781" s="16"/>
      <c r="F1781" s="18"/>
      <c r="G1781" s="16"/>
      <c r="H1781" s="19"/>
      <c r="I1781" s="20"/>
      <c r="J1781" s="20"/>
      <c r="K1781" s="20"/>
      <c r="L1781" s="16"/>
      <c r="N1781" s="1"/>
      <c r="O1781" s="18"/>
      <c r="P1781" s="16"/>
      <c r="Q1781" s="16"/>
      <c r="R1781" s="16"/>
      <c r="S1781" s="16"/>
    </row>
    <row r="1782" spans="1:19" ht="13.2" hidden="1" x14ac:dyDescent="0.25">
      <c r="A1782" s="9"/>
      <c r="C1782" s="16"/>
      <c r="D1782" s="16"/>
      <c r="E1782" s="16"/>
      <c r="F1782" s="18"/>
      <c r="G1782" s="16"/>
      <c r="H1782" s="19"/>
      <c r="I1782" s="20"/>
      <c r="J1782" s="20"/>
      <c r="K1782" s="20"/>
      <c r="L1782" s="16"/>
      <c r="N1782" s="1"/>
      <c r="O1782" s="18"/>
      <c r="P1782" s="16"/>
      <c r="Q1782" s="16"/>
      <c r="R1782" s="16"/>
      <c r="S1782" s="16"/>
    </row>
    <row r="1783" spans="1:19" ht="13.2" hidden="1" x14ac:dyDescent="0.25">
      <c r="A1783" s="9"/>
      <c r="C1783" s="16"/>
      <c r="D1783" s="16"/>
      <c r="E1783" s="16"/>
      <c r="F1783" s="18"/>
      <c r="G1783" s="16"/>
      <c r="H1783" s="19"/>
      <c r="I1783" s="20"/>
      <c r="J1783" s="20"/>
      <c r="K1783" s="20"/>
      <c r="L1783" s="16"/>
      <c r="N1783" s="1"/>
      <c r="O1783" s="18"/>
      <c r="P1783" s="16"/>
      <c r="Q1783" s="16"/>
      <c r="R1783" s="16"/>
      <c r="S1783" s="16"/>
    </row>
    <row r="1784" spans="1:19" ht="13.2" hidden="1" x14ac:dyDescent="0.25">
      <c r="A1784" s="9"/>
      <c r="C1784" s="16"/>
      <c r="D1784" s="16"/>
      <c r="E1784" s="16"/>
      <c r="F1784" s="18"/>
      <c r="G1784" s="16"/>
      <c r="H1784" s="19"/>
      <c r="I1784" s="20"/>
      <c r="J1784" s="20"/>
      <c r="K1784" s="20"/>
      <c r="L1784" s="16"/>
      <c r="N1784" s="1"/>
      <c r="O1784" s="18"/>
      <c r="P1784" s="16"/>
      <c r="Q1784" s="16"/>
      <c r="R1784" s="16"/>
      <c r="S1784" s="16"/>
    </row>
    <row r="1785" spans="1:19" ht="13.2" hidden="1" x14ac:dyDescent="0.25">
      <c r="A1785" s="9"/>
      <c r="C1785" s="16"/>
      <c r="D1785" s="16"/>
      <c r="E1785" s="16"/>
      <c r="F1785" s="18"/>
      <c r="G1785" s="16"/>
      <c r="H1785" s="19"/>
      <c r="I1785" s="20"/>
      <c r="J1785" s="20"/>
      <c r="K1785" s="20"/>
      <c r="L1785" s="16"/>
      <c r="N1785" s="1"/>
      <c r="O1785" s="18"/>
      <c r="P1785" s="16"/>
      <c r="Q1785" s="16"/>
      <c r="R1785" s="16"/>
      <c r="S1785" s="16"/>
    </row>
    <row r="1786" spans="1:19" ht="13.2" hidden="1" x14ac:dyDescent="0.25">
      <c r="A1786" s="9"/>
      <c r="C1786" s="16"/>
      <c r="D1786" s="16"/>
      <c r="E1786" s="16"/>
      <c r="F1786" s="18"/>
      <c r="G1786" s="16"/>
      <c r="H1786" s="19"/>
      <c r="I1786" s="20"/>
      <c r="J1786" s="20"/>
      <c r="K1786" s="20"/>
      <c r="L1786" s="16"/>
      <c r="N1786" s="1"/>
      <c r="O1786" s="18"/>
      <c r="P1786" s="16"/>
      <c r="Q1786" s="16"/>
      <c r="R1786" s="16"/>
      <c r="S1786" s="16"/>
    </row>
    <row r="1787" spans="1:19" ht="13.2" hidden="1" x14ac:dyDescent="0.25">
      <c r="A1787" s="9"/>
      <c r="C1787" s="16"/>
      <c r="D1787" s="16"/>
      <c r="E1787" s="16"/>
      <c r="F1787" s="18"/>
      <c r="G1787" s="16"/>
      <c r="H1787" s="19"/>
      <c r="I1787" s="20"/>
      <c r="J1787" s="20"/>
      <c r="K1787" s="20"/>
      <c r="L1787" s="16"/>
      <c r="N1787" s="1"/>
      <c r="O1787" s="18"/>
      <c r="P1787" s="16"/>
      <c r="Q1787" s="16"/>
      <c r="R1787" s="16"/>
      <c r="S1787" s="16"/>
    </row>
    <row r="1788" spans="1:19" ht="13.2" hidden="1" x14ac:dyDescent="0.25">
      <c r="A1788" s="9"/>
      <c r="C1788" s="16"/>
      <c r="D1788" s="16"/>
      <c r="E1788" s="16"/>
      <c r="F1788" s="18"/>
      <c r="G1788" s="16"/>
      <c r="H1788" s="19"/>
      <c r="I1788" s="20"/>
      <c r="J1788" s="20"/>
      <c r="K1788" s="20"/>
      <c r="L1788" s="16"/>
      <c r="N1788" s="1"/>
      <c r="O1788" s="18"/>
      <c r="P1788" s="16"/>
      <c r="Q1788" s="16"/>
      <c r="R1788" s="16"/>
      <c r="S1788" s="16"/>
    </row>
    <row r="1789" spans="1:19" ht="13.2" hidden="1" x14ac:dyDescent="0.25">
      <c r="A1789" s="9"/>
      <c r="C1789" s="16"/>
      <c r="D1789" s="16"/>
      <c r="E1789" s="16"/>
      <c r="F1789" s="18"/>
      <c r="G1789" s="16"/>
      <c r="H1789" s="19"/>
      <c r="I1789" s="20"/>
      <c r="J1789" s="20"/>
      <c r="K1789" s="20"/>
      <c r="L1789" s="16"/>
      <c r="N1789" s="1"/>
      <c r="O1789" s="18"/>
      <c r="P1789" s="16"/>
      <c r="Q1789" s="16"/>
      <c r="R1789" s="16"/>
      <c r="S1789" s="16"/>
    </row>
    <row r="1790" spans="1:19" ht="13.2" hidden="1" x14ac:dyDescent="0.25">
      <c r="A1790" s="9"/>
      <c r="C1790" s="16"/>
      <c r="D1790" s="16"/>
      <c r="E1790" s="16"/>
      <c r="F1790" s="18"/>
      <c r="G1790" s="16"/>
      <c r="H1790" s="19"/>
      <c r="I1790" s="20"/>
      <c r="J1790" s="20"/>
      <c r="K1790" s="20"/>
      <c r="L1790" s="16"/>
      <c r="N1790" s="1"/>
      <c r="O1790" s="18"/>
      <c r="P1790" s="16"/>
      <c r="Q1790" s="16"/>
      <c r="R1790" s="16"/>
      <c r="S1790" s="16"/>
    </row>
    <row r="1791" spans="1:19" ht="13.2" hidden="1" x14ac:dyDescent="0.25">
      <c r="A1791" s="9"/>
      <c r="C1791" s="16"/>
      <c r="D1791" s="16"/>
      <c r="E1791" s="16"/>
      <c r="F1791" s="18"/>
      <c r="G1791" s="16"/>
      <c r="H1791" s="19"/>
      <c r="I1791" s="20"/>
      <c r="J1791" s="20"/>
      <c r="K1791" s="20"/>
      <c r="L1791" s="16"/>
      <c r="N1791" s="1"/>
      <c r="O1791" s="18"/>
      <c r="P1791" s="16"/>
      <c r="Q1791" s="16"/>
      <c r="R1791" s="16"/>
      <c r="S1791" s="16"/>
    </row>
    <row r="1792" spans="1:19" ht="13.2" hidden="1" x14ac:dyDescent="0.25">
      <c r="A1792" s="9"/>
      <c r="C1792" s="16"/>
      <c r="D1792" s="16"/>
      <c r="E1792" s="16"/>
      <c r="F1792" s="18"/>
      <c r="G1792" s="16"/>
      <c r="H1792" s="19"/>
      <c r="I1792" s="20"/>
      <c r="J1792" s="20"/>
      <c r="K1792" s="20"/>
      <c r="L1792" s="16"/>
      <c r="N1792" s="1"/>
      <c r="O1792" s="18"/>
      <c r="P1792" s="16"/>
      <c r="Q1792" s="16"/>
      <c r="R1792" s="16"/>
      <c r="S1792" s="16"/>
    </row>
    <row r="1793" spans="1:19" ht="13.2" hidden="1" x14ac:dyDescent="0.25">
      <c r="A1793" s="9"/>
      <c r="C1793" s="16"/>
      <c r="D1793" s="16"/>
      <c r="E1793" s="16"/>
      <c r="F1793" s="18"/>
      <c r="G1793" s="16"/>
      <c r="H1793" s="19"/>
      <c r="I1793" s="20"/>
      <c r="J1793" s="20"/>
      <c r="K1793" s="20"/>
      <c r="L1793" s="16"/>
      <c r="N1793" s="1"/>
      <c r="O1793" s="18"/>
      <c r="P1793" s="16"/>
      <c r="Q1793" s="16"/>
      <c r="R1793" s="16"/>
      <c r="S1793" s="16"/>
    </row>
    <row r="1794" spans="1:19" ht="13.2" hidden="1" x14ac:dyDescent="0.25">
      <c r="A1794" s="9"/>
      <c r="C1794" s="16"/>
      <c r="D1794" s="16"/>
      <c r="E1794" s="16"/>
      <c r="F1794" s="18"/>
      <c r="G1794" s="16"/>
      <c r="H1794" s="19"/>
      <c r="I1794" s="20"/>
      <c r="J1794" s="20"/>
      <c r="K1794" s="20"/>
      <c r="L1794" s="16"/>
      <c r="N1794" s="1"/>
      <c r="O1794" s="18"/>
      <c r="P1794" s="16"/>
      <c r="Q1794" s="16"/>
      <c r="R1794" s="16"/>
      <c r="S1794" s="16"/>
    </row>
    <row r="1795" spans="1:19" ht="13.2" hidden="1" x14ac:dyDescent="0.25">
      <c r="A1795" s="9"/>
      <c r="C1795" s="16"/>
      <c r="D1795" s="16"/>
      <c r="E1795" s="16"/>
      <c r="F1795" s="18"/>
      <c r="G1795" s="16"/>
      <c r="H1795" s="19"/>
      <c r="I1795" s="20"/>
      <c r="J1795" s="20"/>
      <c r="K1795" s="20"/>
      <c r="L1795" s="16"/>
      <c r="N1795" s="1"/>
      <c r="O1795" s="18"/>
      <c r="P1795" s="16"/>
      <c r="Q1795" s="16"/>
      <c r="R1795" s="16"/>
      <c r="S1795" s="16"/>
    </row>
    <row r="1796" spans="1:19" ht="13.2" hidden="1" x14ac:dyDescent="0.25">
      <c r="A1796" s="9"/>
      <c r="C1796" s="16"/>
      <c r="D1796" s="16"/>
      <c r="E1796" s="16"/>
      <c r="F1796" s="18"/>
      <c r="G1796" s="16"/>
      <c r="H1796" s="19"/>
      <c r="I1796" s="20"/>
      <c r="J1796" s="20"/>
      <c r="K1796" s="20"/>
      <c r="L1796" s="16"/>
      <c r="N1796" s="1"/>
      <c r="O1796" s="18"/>
      <c r="P1796" s="16"/>
      <c r="Q1796" s="16"/>
      <c r="R1796" s="16"/>
      <c r="S1796" s="16"/>
    </row>
    <row r="1797" spans="1:19" ht="13.2" hidden="1" x14ac:dyDescent="0.25">
      <c r="A1797" s="9"/>
      <c r="C1797" s="16"/>
      <c r="D1797" s="16"/>
      <c r="E1797" s="16"/>
      <c r="F1797" s="18"/>
      <c r="G1797" s="16"/>
      <c r="H1797" s="19"/>
      <c r="I1797" s="20"/>
      <c r="J1797" s="20"/>
      <c r="K1797" s="20"/>
      <c r="L1797" s="16"/>
      <c r="N1797" s="1"/>
      <c r="O1797" s="18"/>
      <c r="P1797" s="16"/>
      <c r="Q1797" s="16"/>
      <c r="R1797" s="16"/>
      <c r="S1797" s="16"/>
    </row>
    <row r="1798" spans="1:19" ht="13.2" hidden="1" x14ac:dyDescent="0.25">
      <c r="A1798" s="9"/>
      <c r="C1798" s="16"/>
      <c r="D1798" s="16"/>
      <c r="E1798" s="16"/>
      <c r="F1798" s="18"/>
      <c r="G1798" s="16"/>
      <c r="H1798" s="19"/>
      <c r="I1798" s="20"/>
      <c r="J1798" s="20"/>
      <c r="K1798" s="20"/>
      <c r="L1798" s="16"/>
      <c r="N1798" s="1"/>
      <c r="O1798" s="18"/>
      <c r="P1798" s="16"/>
      <c r="Q1798" s="16"/>
      <c r="R1798" s="16"/>
      <c r="S1798" s="16"/>
    </row>
    <row r="1799" spans="1:19" ht="13.2" hidden="1" x14ac:dyDescent="0.25">
      <c r="A1799" s="9"/>
      <c r="C1799" s="16"/>
      <c r="D1799" s="16"/>
      <c r="E1799" s="16"/>
      <c r="F1799" s="18"/>
      <c r="G1799" s="16"/>
      <c r="H1799" s="19"/>
      <c r="I1799" s="20"/>
      <c r="J1799" s="20"/>
      <c r="K1799" s="20"/>
      <c r="L1799" s="16"/>
      <c r="N1799" s="1"/>
      <c r="O1799" s="18"/>
      <c r="P1799" s="16"/>
      <c r="Q1799" s="16"/>
      <c r="R1799" s="16"/>
      <c r="S1799" s="16"/>
    </row>
    <row r="1800" spans="1:19" ht="13.2" hidden="1" x14ac:dyDescent="0.25">
      <c r="A1800" s="9"/>
      <c r="C1800" s="16"/>
      <c r="D1800" s="16"/>
      <c r="E1800" s="16"/>
      <c r="F1800" s="18"/>
      <c r="G1800" s="16"/>
      <c r="H1800" s="19"/>
      <c r="I1800" s="20"/>
      <c r="J1800" s="20"/>
      <c r="K1800" s="20"/>
      <c r="L1800" s="16"/>
      <c r="N1800" s="1"/>
      <c r="O1800" s="18"/>
      <c r="P1800" s="16"/>
      <c r="Q1800" s="16"/>
      <c r="R1800" s="16"/>
      <c r="S1800" s="16"/>
    </row>
    <row r="1801" spans="1:19" ht="13.2" hidden="1" x14ac:dyDescent="0.25">
      <c r="A1801" s="9"/>
      <c r="C1801" s="16"/>
      <c r="D1801" s="16"/>
      <c r="E1801" s="16"/>
      <c r="F1801" s="18"/>
      <c r="G1801" s="16"/>
      <c r="H1801" s="19"/>
      <c r="I1801" s="20"/>
      <c r="J1801" s="20"/>
      <c r="K1801" s="20"/>
      <c r="L1801" s="16"/>
      <c r="N1801" s="1"/>
      <c r="O1801" s="18"/>
      <c r="P1801" s="16"/>
      <c r="Q1801" s="16"/>
      <c r="R1801" s="16"/>
      <c r="S1801" s="16"/>
    </row>
    <row r="1802" spans="1:19" ht="13.2" hidden="1" x14ac:dyDescent="0.25">
      <c r="A1802" s="9"/>
      <c r="C1802" s="16"/>
      <c r="D1802" s="16"/>
      <c r="E1802" s="16"/>
      <c r="F1802" s="18"/>
      <c r="G1802" s="16"/>
      <c r="H1802" s="19"/>
      <c r="I1802" s="20"/>
      <c r="J1802" s="20"/>
      <c r="K1802" s="20"/>
      <c r="L1802" s="16"/>
      <c r="N1802" s="1"/>
      <c r="O1802" s="18"/>
      <c r="P1802" s="16"/>
      <c r="Q1802" s="16"/>
      <c r="R1802" s="16"/>
      <c r="S1802" s="16"/>
    </row>
    <row r="1803" spans="1:19" ht="13.2" hidden="1" x14ac:dyDescent="0.25">
      <c r="A1803" s="9"/>
      <c r="C1803" s="16"/>
      <c r="D1803" s="16"/>
      <c r="E1803" s="16"/>
      <c r="F1803" s="18"/>
      <c r="G1803" s="16"/>
      <c r="H1803" s="19"/>
      <c r="I1803" s="20"/>
      <c r="J1803" s="20"/>
      <c r="K1803" s="20"/>
      <c r="L1803" s="16"/>
      <c r="N1803" s="1"/>
      <c r="O1803" s="18"/>
      <c r="P1803" s="16"/>
      <c r="Q1803" s="16"/>
      <c r="R1803" s="16"/>
      <c r="S1803" s="16"/>
    </row>
    <row r="1804" spans="1:19" ht="13.2" hidden="1" x14ac:dyDescent="0.25">
      <c r="A1804" s="9"/>
      <c r="C1804" s="16"/>
      <c r="D1804" s="16"/>
      <c r="E1804" s="16"/>
      <c r="F1804" s="18"/>
      <c r="G1804" s="16"/>
      <c r="H1804" s="19"/>
      <c r="I1804" s="20"/>
      <c r="J1804" s="20"/>
      <c r="K1804" s="20"/>
      <c r="L1804" s="16"/>
      <c r="N1804" s="1"/>
      <c r="O1804" s="18"/>
      <c r="P1804" s="16"/>
      <c r="Q1804" s="16"/>
      <c r="R1804" s="16"/>
      <c r="S1804" s="16"/>
    </row>
    <row r="1805" spans="1:19" ht="13.2" hidden="1" x14ac:dyDescent="0.25">
      <c r="A1805" s="9"/>
      <c r="C1805" s="16"/>
      <c r="D1805" s="16"/>
      <c r="E1805" s="16"/>
      <c r="F1805" s="18"/>
      <c r="G1805" s="16"/>
      <c r="H1805" s="19"/>
      <c r="I1805" s="20"/>
      <c r="J1805" s="20"/>
      <c r="K1805" s="20"/>
      <c r="L1805" s="16"/>
      <c r="N1805" s="1"/>
      <c r="O1805" s="18"/>
      <c r="P1805" s="16"/>
      <c r="Q1805" s="16"/>
      <c r="R1805" s="16"/>
      <c r="S1805" s="16"/>
    </row>
    <row r="1806" spans="1:19" ht="13.2" hidden="1" x14ac:dyDescent="0.25">
      <c r="A1806" s="9"/>
      <c r="C1806" s="16"/>
      <c r="D1806" s="16"/>
      <c r="E1806" s="16"/>
      <c r="F1806" s="18"/>
      <c r="G1806" s="16"/>
      <c r="H1806" s="19"/>
      <c r="I1806" s="20"/>
      <c r="J1806" s="20"/>
      <c r="K1806" s="20"/>
      <c r="L1806" s="16"/>
      <c r="N1806" s="1"/>
      <c r="O1806" s="18"/>
      <c r="P1806" s="16"/>
      <c r="Q1806" s="16"/>
      <c r="R1806" s="16"/>
      <c r="S1806" s="16"/>
    </row>
    <row r="1807" spans="1:19" ht="13.2" hidden="1" x14ac:dyDescent="0.25">
      <c r="A1807" s="9"/>
      <c r="C1807" s="16"/>
      <c r="D1807" s="16"/>
      <c r="E1807" s="16"/>
      <c r="F1807" s="18"/>
      <c r="G1807" s="16"/>
      <c r="H1807" s="19"/>
      <c r="I1807" s="20"/>
      <c r="J1807" s="20"/>
      <c r="K1807" s="20"/>
      <c r="L1807" s="16"/>
      <c r="N1807" s="1"/>
      <c r="O1807" s="18"/>
      <c r="P1807" s="16"/>
      <c r="Q1807" s="16"/>
      <c r="R1807" s="16"/>
      <c r="S1807" s="16"/>
    </row>
    <row r="1808" spans="1:19" ht="13.2" hidden="1" x14ac:dyDescent="0.25">
      <c r="A1808" s="9"/>
      <c r="C1808" s="16"/>
      <c r="D1808" s="16"/>
      <c r="E1808" s="16"/>
      <c r="F1808" s="18"/>
      <c r="G1808" s="16"/>
      <c r="H1808" s="19"/>
      <c r="I1808" s="20"/>
      <c r="J1808" s="20"/>
      <c r="K1808" s="20"/>
      <c r="L1808" s="16"/>
      <c r="N1808" s="1"/>
      <c r="O1808" s="18"/>
      <c r="P1808" s="16"/>
      <c r="Q1808" s="16"/>
      <c r="R1808" s="16"/>
      <c r="S1808" s="16"/>
    </row>
    <row r="1809" spans="1:19" ht="13.2" hidden="1" x14ac:dyDescent="0.25">
      <c r="A1809" s="9"/>
      <c r="C1809" s="16"/>
      <c r="D1809" s="16"/>
      <c r="E1809" s="16"/>
      <c r="F1809" s="18"/>
      <c r="G1809" s="16"/>
      <c r="H1809" s="19"/>
      <c r="I1809" s="20"/>
      <c r="J1809" s="20"/>
      <c r="K1809" s="20"/>
      <c r="L1809" s="16"/>
      <c r="N1809" s="1"/>
      <c r="O1809" s="18"/>
      <c r="P1809" s="16"/>
      <c r="Q1809" s="16"/>
      <c r="R1809" s="16"/>
      <c r="S1809" s="16"/>
    </row>
    <row r="1810" spans="1:19" ht="13.2" hidden="1" x14ac:dyDescent="0.25">
      <c r="A1810" s="9"/>
      <c r="C1810" s="16"/>
      <c r="D1810" s="16"/>
      <c r="E1810" s="16"/>
      <c r="F1810" s="18"/>
      <c r="G1810" s="16"/>
      <c r="H1810" s="19"/>
      <c r="I1810" s="20"/>
      <c r="J1810" s="20"/>
      <c r="K1810" s="20"/>
      <c r="L1810" s="16"/>
      <c r="N1810" s="1"/>
      <c r="O1810" s="18"/>
      <c r="P1810" s="16"/>
      <c r="Q1810" s="16"/>
      <c r="R1810" s="16"/>
      <c r="S1810" s="16"/>
    </row>
    <row r="1811" spans="1:19" ht="13.2" hidden="1" x14ac:dyDescent="0.25">
      <c r="A1811" s="9"/>
      <c r="C1811" s="16"/>
      <c r="D1811" s="16"/>
      <c r="E1811" s="16"/>
      <c r="F1811" s="18"/>
      <c r="G1811" s="16"/>
      <c r="H1811" s="19"/>
      <c r="I1811" s="20"/>
      <c r="J1811" s="20"/>
      <c r="K1811" s="20"/>
      <c r="L1811" s="16"/>
      <c r="N1811" s="1"/>
      <c r="O1811" s="18"/>
      <c r="P1811" s="16"/>
      <c r="Q1811" s="16"/>
      <c r="R1811" s="16"/>
      <c r="S1811" s="16"/>
    </row>
    <row r="1812" spans="1:19" ht="13.2" hidden="1" x14ac:dyDescent="0.25">
      <c r="A1812" s="9"/>
      <c r="C1812" s="16"/>
      <c r="D1812" s="16"/>
      <c r="E1812" s="16"/>
      <c r="F1812" s="18"/>
      <c r="G1812" s="16"/>
      <c r="H1812" s="19"/>
      <c r="I1812" s="20"/>
      <c r="J1812" s="20"/>
      <c r="K1812" s="20"/>
      <c r="L1812" s="16"/>
      <c r="N1812" s="1"/>
      <c r="O1812" s="18"/>
      <c r="P1812" s="16"/>
      <c r="Q1812" s="16"/>
      <c r="R1812" s="16"/>
      <c r="S1812" s="16"/>
    </row>
    <row r="1813" spans="1:19" ht="13.2" hidden="1" x14ac:dyDescent="0.25">
      <c r="A1813" s="9"/>
      <c r="C1813" s="16"/>
      <c r="D1813" s="16"/>
      <c r="E1813" s="16"/>
      <c r="F1813" s="18"/>
      <c r="G1813" s="16"/>
      <c r="H1813" s="19"/>
      <c r="I1813" s="20"/>
      <c r="J1813" s="20"/>
      <c r="K1813" s="20"/>
      <c r="L1813" s="16"/>
      <c r="N1813" s="1"/>
      <c r="O1813" s="18"/>
      <c r="P1813" s="16"/>
      <c r="Q1813" s="16"/>
      <c r="R1813" s="16"/>
      <c r="S1813" s="16"/>
    </row>
    <row r="1814" spans="1:19" ht="13.2" hidden="1" x14ac:dyDescent="0.25">
      <c r="A1814" s="9"/>
      <c r="C1814" s="16"/>
      <c r="D1814" s="16"/>
      <c r="E1814" s="16"/>
      <c r="F1814" s="18"/>
      <c r="G1814" s="16"/>
      <c r="H1814" s="19"/>
      <c r="I1814" s="20"/>
      <c r="J1814" s="20"/>
      <c r="K1814" s="20"/>
      <c r="L1814" s="16"/>
      <c r="N1814" s="1"/>
      <c r="O1814" s="18"/>
      <c r="P1814" s="16"/>
      <c r="Q1814" s="16"/>
      <c r="R1814" s="16"/>
      <c r="S1814" s="16"/>
    </row>
    <row r="1815" spans="1:19" ht="13.2" hidden="1" x14ac:dyDescent="0.25">
      <c r="A1815" s="9"/>
      <c r="C1815" s="16"/>
      <c r="D1815" s="16"/>
      <c r="E1815" s="16"/>
      <c r="F1815" s="18"/>
      <c r="G1815" s="16"/>
      <c r="H1815" s="19"/>
      <c r="I1815" s="20"/>
      <c r="J1815" s="20"/>
      <c r="K1815" s="20"/>
      <c r="L1815" s="16"/>
      <c r="N1815" s="1"/>
      <c r="O1815" s="18"/>
      <c r="P1815" s="16"/>
      <c r="Q1815" s="16"/>
      <c r="R1815" s="16"/>
      <c r="S1815" s="16"/>
    </row>
    <row r="1816" spans="1:19" ht="13.2" hidden="1" x14ac:dyDescent="0.25">
      <c r="A1816" s="9"/>
      <c r="C1816" s="16"/>
      <c r="D1816" s="16"/>
      <c r="E1816" s="16"/>
      <c r="F1816" s="18"/>
      <c r="G1816" s="16"/>
      <c r="H1816" s="19"/>
      <c r="I1816" s="20"/>
      <c r="J1816" s="20"/>
      <c r="K1816" s="20"/>
      <c r="L1816" s="16"/>
      <c r="N1816" s="1"/>
      <c r="O1816" s="18"/>
      <c r="P1816" s="16"/>
      <c r="Q1816" s="16"/>
      <c r="R1816" s="16"/>
      <c r="S1816" s="16"/>
    </row>
    <row r="1817" spans="1:19" ht="13.2" hidden="1" x14ac:dyDescent="0.25">
      <c r="A1817" s="9"/>
      <c r="C1817" s="16"/>
      <c r="D1817" s="16"/>
      <c r="E1817" s="16"/>
      <c r="F1817" s="18"/>
      <c r="G1817" s="16"/>
      <c r="H1817" s="19"/>
      <c r="I1817" s="20"/>
      <c r="J1817" s="20"/>
      <c r="K1817" s="20"/>
      <c r="L1817" s="16"/>
      <c r="N1817" s="1"/>
      <c r="O1817" s="18"/>
      <c r="P1817" s="16"/>
      <c r="Q1817" s="16"/>
      <c r="R1817" s="16"/>
      <c r="S1817" s="16"/>
    </row>
    <row r="1818" spans="1:19" ht="13.2" hidden="1" x14ac:dyDescent="0.25">
      <c r="A1818" s="9"/>
      <c r="C1818" s="16"/>
      <c r="D1818" s="16"/>
      <c r="E1818" s="16"/>
      <c r="F1818" s="18"/>
      <c r="G1818" s="16"/>
      <c r="H1818" s="19"/>
      <c r="I1818" s="20"/>
      <c r="J1818" s="20"/>
      <c r="K1818" s="20"/>
      <c r="L1818" s="16"/>
      <c r="N1818" s="1"/>
      <c r="O1818" s="18"/>
      <c r="P1818" s="16"/>
      <c r="Q1818" s="16"/>
      <c r="R1818" s="16"/>
      <c r="S1818" s="16"/>
    </row>
    <row r="1819" spans="1:19" ht="13.2" hidden="1" x14ac:dyDescent="0.25">
      <c r="A1819" s="9"/>
      <c r="C1819" s="16"/>
      <c r="D1819" s="16"/>
      <c r="E1819" s="16"/>
      <c r="F1819" s="18"/>
      <c r="G1819" s="16"/>
      <c r="H1819" s="19"/>
      <c r="I1819" s="20"/>
      <c r="J1819" s="20"/>
      <c r="K1819" s="20"/>
      <c r="L1819" s="16"/>
      <c r="N1819" s="1"/>
      <c r="O1819" s="18"/>
      <c r="P1819" s="16"/>
      <c r="Q1819" s="16"/>
      <c r="R1819" s="16"/>
      <c r="S1819" s="16"/>
    </row>
    <row r="1820" spans="1:19" ht="13.2" hidden="1" x14ac:dyDescent="0.25">
      <c r="A1820" s="9"/>
      <c r="C1820" s="16"/>
      <c r="D1820" s="16"/>
      <c r="E1820" s="16"/>
      <c r="F1820" s="18"/>
      <c r="G1820" s="16"/>
      <c r="H1820" s="19"/>
      <c r="I1820" s="20"/>
      <c r="J1820" s="20"/>
      <c r="K1820" s="20"/>
      <c r="L1820" s="16"/>
      <c r="N1820" s="1"/>
      <c r="O1820" s="18"/>
      <c r="P1820" s="16"/>
      <c r="Q1820" s="16"/>
      <c r="R1820" s="16"/>
      <c r="S1820" s="16"/>
    </row>
    <row r="1821" spans="1:19" ht="13.2" hidden="1" x14ac:dyDescent="0.25">
      <c r="A1821" s="9"/>
      <c r="C1821" s="16"/>
      <c r="D1821" s="16"/>
      <c r="E1821" s="16"/>
      <c r="F1821" s="18"/>
      <c r="G1821" s="16"/>
      <c r="H1821" s="19"/>
      <c r="I1821" s="20"/>
      <c r="J1821" s="20"/>
      <c r="K1821" s="20"/>
      <c r="L1821" s="16"/>
      <c r="N1821" s="1"/>
      <c r="O1821" s="18"/>
      <c r="P1821" s="16"/>
      <c r="Q1821" s="16"/>
      <c r="R1821" s="16"/>
      <c r="S1821" s="16"/>
    </row>
    <row r="1822" spans="1:19" ht="13.2" hidden="1" x14ac:dyDescent="0.25">
      <c r="A1822" s="9"/>
      <c r="C1822" s="16"/>
      <c r="D1822" s="16"/>
      <c r="E1822" s="16"/>
      <c r="F1822" s="18"/>
      <c r="G1822" s="16"/>
      <c r="H1822" s="19"/>
      <c r="I1822" s="20"/>
      <c r="J1822" s="20"/>
      <c r="K1822" s="20"/>
      <c r="L1822" s="16"/>
      <c r="N1822" s="1"/>
      <c r="O1822" s="18"/>
      <c r="P1822" s="16"/>
      <c r="Q1822" s="16"/>
      <c r="R1822" s="16"/>
      <c r="S1822" s="16"/>
    </row>
    <row r="1823" spans="1:19" ht="13.2" hidden="1" x14ac:dyDescent="0.25">
      <c r="A1823" s="9"/>
      <c r="C1823" s="16"/>
      <c r="D1823" s="16"/>
      <c r="E1823" s="16"/>
      <c r="F1823" s="18"/>
      <c r="G1823" s="16"/>
      <c r="H1823" s="19"/>
      <c r="I1823" s="20"/>
      <c r="J1823" s="20"/>
      <c r="K1823" s="20"/>
      <c r="L1823" s="16"/>
      <c r="N1823" s="1"/>
      <c r="O1823" s="18"/>
      <c r="P1823" s="16"/>
      <c r="Q1823" s="16"/>
      <c r="R1823" s="16"/>
      <c r="S1823" s="16"/>
    </row>
    <row r="1824" spans="1:19" ht="13.2" hidden="1" x14ac:dyDescent="0.25">
      <c r="A1824" s="9"/>
      <c r="C1824" s="16"/>
      <c r="D1824" s="16"/>
      <c r="E1824" s="16"/>
      <c r="F1824" s="18"/>
      <c r="G1824" s="16"/>
      <c r="H1824" s="19"/>
      <c r="I1824" s="20"/>
      <c r="J1824" s="20"/>
      <c r="K1824" s="20"/>
      <c r="L1824" s="16"/>
      <c r="N1824" s="1"/>
      <c r="O1824" s="18"/>
      <c r="P1824" s="16"/>
      <c r="Q1824" s="16"/>
      <c r="R1824" s="16"/>
      <c r="S1824" s="16"/>
    </row>
    <row r="1825" spans="1:19" ht="13.2" hidden="1" x14ac:dyDescent="0.25">
      <c r="A1825" s="9"/>
      <c r="C1825" s="16"/>
      <c r="D1825" s="16"/>
      <c r="E1825" s="16"/>
      <c r="F1825" s="18"/>
      <c r="G1825" s="16"/>
      <c r="H1825" s="19"/>
      <c r="I1825" s="20"/>
      <c r="J1825" s="20"/>
      <c r="K1825" s="20"/>
      <c r="L1825" s="16"/>
      <c r="N1825" s="1"/>
      <c r="O1825" s="18"/>
      <c r="P1825" s="16"/>
      <c r="Q1825" s="16"/>
      <c r="R1825" s="16"/>
      <c r="S1825" s="16"/>
    </row>
    <row r="1826" spans="1:19" ht="13.2" hidden="1" x14ac:dyDescent="0.25">
      <c r="A1826" s="9"/>
      <c r="C1826" s="16"/>
      <c r="D1826" s="16"/>
      <c r="E1826" s="16"/>
      <c r="F1826" s="18"/>
      <c r="G1826" s="16"/>
      <c r="H1826" s="19"/>
      <c r="I1826" s="20"/>
      <c r="J1826" s="20"/>
      <c r="K1826" s="20"/>
      <c r="L1826" s="16"/>
      <c r="N1826" s="1"/>
      <c r="O1826" s="18"/>
      <c r="P1826" s="16"/>
      <c r="Q1826" s="16"/>
      <c r="R1826" s="16"/>
      <c r="S1826" s="16"/>
    </row>
    <row r="1827" spans="1:19" ht="13.2" hidden="1" x14ac:dyDescent="0.25">
      <c r="A1827" s="9"/>
      <c r="C1827" s="16"/>
      <c r="D1827" s="16"/>
      <c r="E1827" s="16"/>
      <c r="F1827" s="18"/>
      <c r="G1827" s="16"/>
      <c r="H1827" s="19"/>
      <c r="I1827" s="20"/>
      <c r="J1827" s="20"/>
      <c r="K1827" s="20"/>
      <c r="L1827" s="16"/>
      <c r="N1827" s="1"/>
      <c r="O1827" s="18"/>
      <c r="P1827" s="16"/>
      <c r="Q1827" s="16"/>
      <c r="R1827" s="16"/>
      <c r="S1827" s="16"/>
    </row>
    <row r="1828" spans="1:19" ht="13.2" hidden="1" x14ac:dyDescent="0.25">
      <c r="A1828" s="9"/>
      <c r="C1828" s="16"/>
      <c r="D1828" s="16"/>
      <c r="E1828" s="16"/>
      <c r="F1828" s="18"/>
      <c r="G1828" s="16"/>
      <c r="H1828" s="19"/>
      <c r="I1828" s="20"/>
      <c r="J1828" s="20"/>
      <c r="K1828" s="20"/>
      <c r="L1828" s="16"/>
      <c r="N1828" s="1"/>
      <c r="O1828" s="18"/>
      <c r="P1828" s="16"/>
      <c r="Q1828" s="16"/>
      <c r="R1828" s="16"/>
      <c r="S1828" s="16"/>
    </row>
    <row r="1829" spans="1:19" ht="13.2" hidden="1" x14ac:dyDescent="0.25">
      <c r="A1829" s="9"/>
      <c r="C1829" s="16"/>
      <c r="D1829" s="16"/>
      <c r="E1829" s="16"/>
      <c r="F1829" s="18"/>
      <c r="G1829" s="16"/>
      <c r="H1829" s="19"/>
      <c r="I1829" s="20"/>
      <c r="J1829" s="20"/>
      <c r="K1829" s="20"/>
      <c r="L1829" s="16"/>
      <c r="N1829" s="1"/>
      <c r="O1829" s="18"/>
      <c r="P1829" s="16"/>
      <c r="Q1829" s="16"/>
      <c r="R1829" s="16"/>
      <c r="S1829" s="16"/>
    </row>
    <row r="1830" spans="1:19" ht="13.2" hidden="1" x14ac:dyDescent="0.25">
      <c r="A1830" s="9"/>
      <c r="C1830" s="16"/>
      <c r="D1830" s="16"/>
      <c r="E1830" s="16"/>
      <c r="F1830" s="18"/>
      <c r="G1830" s="16"/>
      <c r="H1830" s="19"/>
      <c r="I1830" s="20"/>
      <c r="J1830" s="20"/>
      <c r="K1830" s="20"/>
      <c r="L1830" s="16"/>
      <c r="N1830" s="1"/>
      <c r="O1830" s="18"/>
      <c r="P1830" s="16"/>
      <c r="Q1830" s="16"/>
      <c r="R1830" s="16"/>
      <c r="S1830" s="16"/>
    </row>
    <row r="1831" spans="1:19" ht="13.2" hidden="1" x14ac:dyDescent="0.25">
      <c r="A1831" s="9"/>
      <c r="C1831" s="16"/>
      <c r="D1831" s="16"/>
      <c r="E1831" s="16"/>
      <c r="F1831" s="18"/>
      <c r="G1831" s="16"/>
      <c r="H1831" s="19"/>
      <c r="I1831" s="20"/>
      <c r="J1831" s="20"/>
      <c r="K1831" s="20"/>
      <c r="L1831" s="16"/>
      <c r="N1831" s="1"/>
      <c r="O1831" s="18"/>
      <c r="P1831" s="16"/>
      <c r="Q1831" s="16"/>
      <c r="R1831" s="16"/>
      <c r="S1831" s="16"/>
    </row>
    <row r="1832" spans="1:19" ht="13.2" hidden="1" x14ac:dyDescent="0.25">
      <c r="A1832" s="9"/>
      <c r="C1832" s="16"/>
      <c r="D1832" s="16"/>
      <c r="E1832" s="16"/>
      <c r="F1832" s="18"/>
      <c r="G1832" s="16"/>
      <c r="H1832" s="19"/>
      <c r="I1832" s="20"/>
      <c r="J1832" s="20"/>
      <c r="K1832" s="20"/>
      <c r="L1832" s="16"/>
      <c r="N1832" s="1"/>
      <c r="O1832" s="18"/>
      <c r="P1832" s="16"/>
      <c r="Q1832" s="16"/>
      <c r="R1832" s="16"/>
      <c r="S1832" s="16"/>
    </row>
    <row r="1833" spans="1:19" ht="13.2" hidden="1" x14ac:dyDescent="0.25">
      <c r="A1833" s="9"/>
      <c r="C1833" s="16"/>
      <c r="D1833" s="16"/>
      <c r="E1833" s="16"/>
      <c r="F1833" s="18"/>
      <c r="G1833" s="16"/>
      <c r="H1833" s="19"/>
      <c r="I1833" s="20"/>
      <c r="J1833" s="20"/>
      <c r="K1833" s="20"/>
      <c r="L1833" s="16"/>
      <c r="N1833" s="1"/>
      <c r="O1833" s="18"/>
      <c r="P1833" s="16"/>
      <c r="Q1833" s="16"/>
      <c r="R1833" s="16"/>
      <c r="S1833" s="16"/>
    </row>
    <row r="1834" spans="1:19" ht="13.2" hidden="1" x14ac:dyDescent="0.25">
      <c r="A1834" s="9"/>
      <c r="C1834" s="16"/>
      <c r="D1834" s="16"/>
      <c r="E1834" s="16"/>
      <c r="F1834" s="18"/>
      <c r="G1834" s="16"/>
      <c r="H1834" s="19"/>
      <c r="I1834" s="20"/>
      <c r="J1834" s="20"/>
      <c r="K1834" s="20"/>
      <c r="L1834" s="16"/>
      <c r="N1834" s="1"/>
      <c r="O1834" s="18"/>
      <c r="P1834" s="16"/>
      <c r="Q1834" s="16"/>
      <c r="R1834" s="16"/>
      <c r="S1834" s="16"/>
    </row>
    <row r="1835" spans="1:19" ht="13.2" hidden="1" x14ac:dyDescent="0.25">
      <c r="A1835" s="9"/>
      <c r="C1835" s="16"/>
      <c r="D1835" s="16"/>
      <c r="E1835" s="16"/>
      <c r="F1835" s="18"/>
      <c r="G1835" s="16"/>
      <c r="H1835" s="19"/>
      <c r="I1835" s="20"/>
      <c r="J1835" s="20"/>
      <c r="K1835" s="20"/>
      <c r="L1835" s="16"/>
      <c r="N1835" s="1"/>
      <c r="O1835" s="18"/>
      <c r="P1835" s="16"/>
      <c r="Q1835" s="16"/>
      <c r="R1835" s="16"/>
      <c r="S1835" s="16"/>
    </row>
    <row r="1836" spans="1:19" ht="13.2" hidden="1" x14ac:dyDescent="0.25">
      <c r="A1836" s="9"/>
      <c r="C1836" s="16"/>
      <c r="D1836" s="16"/>
      <c r="E1836" s="16"/>
      <c r="F1836" s="18"/>
      <c r="G1836" s="16"/>
      <c r="H1836" s="19"/>
      <c r="I1836" s="20"/>
      <c r="J1836" s="20"/>
      <c r="K1836" s="20"/>
      <c r="L1836" s="16"/>
      <c r="N1836" s="1"/>
      <c r="O1836" s="18"/>
      <c r="P1836" s="16"/>
      <c r="Q1836" s="16"/>
      <c r="R1836" s="16"/>
      <c r="S1836" s="16"/>
    </row>
    <row r="1837" spans="1:19" ht="13.2" hidden="1" x14ac:dyDescent="0.25">
      <c r="A1837" s="9"/>
      <c r="C1837" s="16"/>
      <c r="D1837" s="16"/>
      <c r="E1837" s="16"/>
      <c r="F1837" s="18"/>
      <c r="G1837" s="16"/>
      <c r="H1837" s="19"/>
      <c r="I1837" s="20"/>
      <c r="J1837" s="20"/>
      <c r="K1837" s="20"/>
      <c r="L1837" s="16"/>
      <c r="N1837" s="1"/>
      <c r="O1837" s="18"/>
      <c r="P1837" s="16"/>
      <c r="Q1837" s="16"/>
      <c r="R1837" s="16"/>
      <c r="S1837" s="16"/>
    </row>
    <row r="1838" spans="1:19" ht="13.2" hidden="1" x14ac:dyDescent="0.25">
      <c r="A1838" s="9"/>
      <c r="C1838" s="16"/>
      <c r="D1838" s="16"/>
      <c r="E1838" s="16"/>
      <c r="F1838" s="18"/>
      <c r="G1838" s="16"/>
      <c r="H1838" s="19"/>
      <c r="I1838" s="20"/>
      <c r="J1838" s="20"/>
      <c r="K1838" s="20"/>
      <c r="L1838" s="16"/>
      <c r="N1838" s="1"/>
      <c r="O1838" s="18"/>
      <c r="P1838" s="16"/>
      <c r="Q1838" s="16"/>
      <c r="R1838" s="16"/>
      <c r="S1838" s="16"/>
    </row>
    <row r="1839" spans="1:19" ht="13.2" hidden="1" x14ac:dyDescent="0.25">
      <c r="A1839" s="9"/>
      <c r="C1839" s="16"/>
      <c r="D1839" s="16"/>
      <c r="E1839" s="16"/>
      <c r="F1839" s="18"/>
      <c r="G1839" s="16"/>
      <c r="H1839" s="19"/>
      <c r="I1839" s="20"/>
      <c r="J1839" s="20"/>
      <c r="K1839" s="20"/>
      <c r="L1839" s="16"/>
      <c r="N1839" s="1"/>
      <c r="O1839" s="18"/>
      <c r="P1839" s="16"/>
      <c r="Q1839" s="16"/>
      <c r="R1839" s="16"/>
      <c r="S1839" s="16"/>
    </row>
    <row r="1840" spans="1:19" ht="13.2" hidden="1" x14ac:dyDescent="0.25">
      <c r="A1840" s="9"/>
      <c r="C1840" s="16"/>
      <c r="D1840" s="16"/>
      <c r="E1840" s="16"/>
      <c r="F1840" s="18"/>
      <c r="G1840" s="16"/>
      <c r="H1840" s="19"/>
      <c r="I1840" s="20"/>
      <c r="J1840" s="20"/>
      <c r="K1840" s="20"/>
      <c r="L1840" s="16"/>
      <c r="N1840" s="1"/>
      <c r="O1840" s="18"/>
      <c r="P1840" s="16"/>
      <c r="Q1840" s="16"/>
      <c r="R1840" s="16"/>
      <c r="S1840" s="16"/>
    </row>
    <row r="1841" spans="1:19" ht="13.2" hidden="1" x14ac:dyDescent="0.25">
      <c r="A1841" s="9"/>
      <c r="C1841" s="16"/>
      <c r="D1841" s="16"/>
      <c r="E1841" s="16"/>
      <c r="F1841" s="18"/>
      <c r="G1841" s="16"/>
      <c r="H1841" s="19"/>
      <c r="I1841" s="20"/>
      <c r="J1841" s="20"/>
      <c r="K1841" s="20"/>
      <c r="L1841" s="16"/>
      <c r="N1841" s="1"/>
      <c r="O1841" s="18"/>
      <c r="P1841" s="16"/>
      <c r="Q1841" s="16"/>
      <c r="R1841" s="16"/>
      <c r="S1841" s="16"/>
    </row>
    <row r="1842" spans="1:19" ht="13.2" hidden="1" x14ac:dyDescent="0.25">
      <c r="A1842" s="9"/>
      <c r="C1842" s="16"/>
      <c r="D1842" s="16"/>
      <c r="E1842" s="16"/>
      <c r="F1842" s="18"/>
      <c r="G1842" s="16"/>
      <c r="H1842" s="19"/>
      <c r="I1842" s="20"/>
      <c r="J1842" s="20"/>
      <c r="K1842" s="20"/>
      <c r="L1842" s="16"/>
      <c r="N1842" s="1"/>
      <c r="O1842" s="18"/>
      <c r="P1842" s="16"/>
      <c r="Q1842" s="16"/>
      <c r="R1842" s="16"/>
      <c r="S1842" s="16"/>
    </row>
    <row r="1843" spans="1:19" ht="13.2" hidden="1" x14ac:dyDescent="0.25">
      <c r="A1843" s="9"/>
      <c r="C1843" s="16"/>
      <c r="D1843" s="16"/>
      <c r="E1843" s="16"/>
      <c r="F1843" s="18"/>
      <c r="G1843" s="16"/>
      <c r="H1843" s="19"/>
      <c r="I1843" s="20"/>
      <c r="J1843" s="20"/>
      <c r="K1843" s="20"/>
      <c r="L1843" s="16"/>
      <c r="N1843" s="1"/>
      <c r="O1843" s="18"/>
      <c r="P1843" s="16"/>
      <c r="Q1843" s="16"/>
      <c r="R1843" s="16"/>
      <c r="S1843" s="16"/>
    </row>
    <row r="1844" spans="1:19" ht="13.2" hidden="1" x14ac:dyDescent="0.25">
      <c r="A1844" s="9"/>
      <c r="C1844" s="16"/>
      <c r="D1844" s="16"/>
      <c r="E1844" s="16"/>
      <c r="F1844" s="18"/>
      <c r="G1844" s="16"/>
      <c r="H1844" s="19"/>
      <c r="I1844" s="20"/>
      <c r="J1844" s="20"/>
      <c r="K1844" s="20"/>
      <c r="L1844" s="16"/>
      <c r="N1844" s="1"/>
      <c r="O1844" s="18"/>
      <c r="P1844" s="16"/>
      <c r="Q1844" s="16"/>
      <c r="R1844" s="16"/>
      <c r="S1844" s="16"/>
    </row>
    <row r="1845" spans="1:19" ht="13.2" hidden="1" x14ac:dyDescent="0.25">
      <c r="A1845" s="9"/>
      <c r="C1845" s="16"/>
      <c r="D1845" s="16"/>
      <c r="E1845" s="16"/>
      <c r="F1845" s="18"/>
      <c r="G1845" s="16"/>
      <c r="H1845" s="19"/>
      <c r="I1845" s="20"/>
      <c r="J1845" s="20"/>
      <c r="K1845" s="20"/>
      <c r="L1845" s="16"/>
      <c r="N1845" s="1"/>
      <c r="O1845" s="18"/>
      <c r="P1845" s="16"/>
      <c r="Q1845" s="16"/>
      <c r="R1845" s="16"/>
      <c r="S1845" s="16"/>
    </row>
    <row r="1846" spans="1:19" ht="13.2" hidden="1" x14ac:dyDescent="0.25">
      <c r="A1846" s="9"/>
      <c r="C1846" s="16"/>
      <c r="D1846" s="16"/>
      <c r="E1846" s="16"/>
      <c r="F1846" s="18"/>
      <c r="G1846" s="16"/>
      <c r="H1846" s="19"/>
      <c r="I1846" s="20"/>
      <c r="J1846" s="20"/>
      <c r="K1846" s="20"/>
      <c r="L1846" s="16"/>
      <c r="N1846" s="1"/>
      <c r="O1846" s="18"/>
      <c r="P1846" s="16"/>
      <c r="Q1846" s="16"/>
      <c r="R1846" s="16"/>
      <c r="S1846" s="16"/>
    </row>
    <row r="1847" spans="1:19" ht="13.2" hidden="1" x14ac:dyDescent="0.25">
      <c r="A1847" s="9"/>
      <c r="C1847" s="16"/>
      <c r="D1847" s="16"/>
      <c r="E1847" s="16"/>
      <c r="F1847" s="18"/>
      <c r="G1847" s="16"/>
      <c r="H1847" s="19"/>
      <c r="I1847" s="20"/>
      <c r="J1847" s="20"/>
      <c r="K1847" s="20"/>
      <c r="L1847" s="16"/>
      <c r="N1847" s="1"/>
      <c r="O1847" s="18"/>
      <c r="P1847" s="16"/>
      <c r="Q1847" s="16"/>
      <c r="R1847" s="16"/>
      <c r="S1847" s="16"/>
    </row>
    <row r="1848" spans="1:19" ht="13.2" hidden="1" x14ac:dyDescent="0.25">
      <c r="A1848" s="9"/>
      <c r="C1848" s="16"/>
      <c r="D1848" s="16"/>
      <c r="E1848" s="16"/>
      <c r="F1848" s="18"/>
      <c r="G1848" s="16"/>
      <c r="H1848" s="19"/>
      <c r="I1848" s="20"/>
      <c r="J1848" s="20"/>
      <c r="K1848" s="20"/>
      <c r="L1848" s="16"/>
      <c r="N1848" s="1"/>
      <c r="O1848" s="18"/>
      <c r="P1848" s="16"/>
      <c r="Q1848" s="16"/>
      <c r="R1848" s="16"/>
      <c r="S1848" s="16"/>
    </row>
    <row r="1849" spans="1:19" ht="13.2" hidden="1" x14ac:dyDescent="0.25">
      <c r="A1849" s="9"/>
      <c r="C1849" s="16"/>
      <c r="D1849" s="16"/>
      <c r="E1849" s="16"/>
      <c r="F1849" s="18"/>
      <c r="G1849" s="16"/>
      <c r="H1849" s="19"/>
      <c r="I1849" s="20"/>
      <c r="J1849" s="20"/>
      <c r="K1849" s="20"/>
      <c r="L1849" s="16"/>
      <c r="N1849" s="1"/>
      <c r="O1849" s="18"/>
      <c r="P1849" s="16"/>
      <c r="Q1849" s="16"/>
      <c r="R1849" s="16"/>
      <c r="S1849" s="16"/>
    </row>
    <row r="1850" spans="1:19" ht="13.2" hidden="1" x14ac:dyDescent="0.25">
      <c r="A1850" s="9"/>
      <c r="C1850" s="16"/>
      <c r="D1850" s="16"/>
      <c r="E1850" s="16"/>
      <c r="F1850" s="18"/>
      <c r="G1850" s="16"/>
      <c r="H1850" s="19"/>
      <c r="I1850" s="20"/>
      <c r="J1850" s="20"/>
      <c r="K1850" s="20"/>
      <c r="L1850" s="16"/>
      <c r="N1850" s="1"/>
      <c r="O1850" s="18"/>
      <c r="P1850" s="16"/>
      <c r="Q1850" s="16"/>
      <c r="R1850" s="16"/>
      <c r="S1850" s="16"/>
    </row>
    <row r="1851" spans="1:19" ht="13.2" hidden="1" x14ac:dyDescent="0.25">
      <c r="A1851" s="9"/>
      <c r="C1851" s="16"/>
      <c r="D1851" s="16"/>
      <c r="E1851" s="16"/>
      <c r="F1851" s="18"/>
      <c r="G1851" s="16"/>
      <c r="H1851" s="19"/>
      <c r="I1851" s="20"/>
      <c r="J1851" s="20"/>
      <c r="K1851" s="20"/>
      <c r="L1851" s="16"/>
      <c r="N1851" s="1"/>
      <c r="O1851" s="18"/>
      <c r="P1851" s="16"/>
      <c r="Q1851" s="16"/>
      <c r="R1851" s="16"/>
      <c r="S1851" s="16"/>
    </row>
    <row r="1852" spans="1:19" ht="13.2" hidden="1" x14ac:dyDescent="0.25">
      <c r="A1852" s="9"/>
      <c r="C1852" s="16"/>
      <c r="D1852" s="16"/>
      <c r="E1852" s="16"/>
      <c r="F1852" s="18"/>
      <c r="G1852" s="16"/>
      <c r="H1852" s="19"/>
      <c r="I1852" s="20"/>
      <c r="J1852" s="20"/>
      <c r="K1852" s="20"/>
      <c r="L1852" s="16"/>
      <c r="N1852" s="1"/>
      <c r="O1852" s="18"/>
      <c r="P1852" s="16"/>
      <c r="Q1852" s="16"/>
      <c r="R1852" s="16"/>
      <c r="S1852" s="16"/>
    </row>
    <row r="1853" spans="1:19" ht="13.2" hidden="1" x14ac:dyDescent="0.25">
      <c r="A1853" s="9"/>
      <c r="C1853" s="16"/>
      <c r="D1853" s="16"/>
      <c r="E1853" s="16"/>
      <c r="F1853" s="18"/>
      <c r="G1853" s="16"/>
      <c r="H1853" s="19"/>
      <c r="I1853" s="20"/>
      <c r="J1853" s="20"/>
      <c r="K1853" s="20"/>
      <c r="L1853" s="16"/>
      <c r="N1853" s="1"/>
      <c r="O1853" s="18"/>
      <c r="P1853" s="16"/>
      <c r="Q1853" s="16"/>
      <c r="R1853" s="16"/>
      <c r="S1853" s="16"/>
    </row>
    <row r="1854" spans="1:19" ht="13.2" hidden="1" x14ac:dyDescent="0.25">
      <c r="A1854" s="9"/>
      <c r="C1854" s="16"/>
      <c r="D1854" s="16"/>
      <c r="E1854" s="16"/>
      <c r="F1854" s="18"/>
      <c r="G1854" s="16"/>
      <c r="H1854" s="19"/>
      <c r="I1854" s="20"/>
      <c r="J1854" s="20"/>
      <c r="K1854" s="20"/>
      <c r="L1854" s="16"/>
      <c r="N1854" s="1"/>
      <c r="O1854" s="18"/>
      <c r="P1854" s="16"/>
      <c r="Q1854" s="16"/>
      <c r="R1854" s="16"/>
      <c r="S1854" s="16"/>
    </row>
    <row r="1855" spans="1:19" ht="13.2" hidden="1" x14ac:dyDescent="0.25">
      <c r="A1855" s="9"/>
      <c r="C1855" s="16"/>
      <c r="D1855" s="16"/>
      <c r="E1855" s="16"/>
      <c r="F1855" s="18"/>
      <c r="G1855" s="16"/>
      <c r="H1855" s="19"/>
      <c r="I1855" s="20"/>
      <c r="J1855" s="20"/>
      <c r="K1855" s="20"/>
      <c r="L1855" s="16"/>
      <c r="N1855" s="1"/>
      <c r="O1855" s="18"/>
      <c r="P1855" s="16"/>
      <c r="Q1855" s="16"/>
      <c r="R1855" s="16"/>
      <c r="S1855" s="16"/>
    </row>
    <row r="1856" spans="1:19" ht="13.2" hidden="1" x14ac:dyDescent="0.25">
      <c r="A1856" s="9"/>
      <c r="C1856" s="16"/>
      <c r="D1856" s="16"/>
      <c r="E1856" s="16"/>
      <c r="F1856" s="18"/>
      <c r="G1856" s="16"/>
      <c r="H1856" s="19"/>
      <c r="I1856" s="20"/>
      <c r="J1856" s="20"/>
      <c r="K1856" s="20"/>
      <c r="L1856" s="16"/>
      <c r="N1856" s="1"/>
      <c r="O1856" s="18"/>
      <c r="P1856" s="16"/>
      <c r="Q1856" s="16"/>
      <c r="R1856" s="16"/>
      <c r="S1856" s="16"/>
    </row>
    <row r="1857" spans="1:19" ht="13.2" hidden="1" x14ac:dyDescent="0.25">
      <c r="A1857" s="9"/>
      <c r="C1857" s="16"/>
      <c r="D1857" s="16"/>
      <c r="E1857" s="16"/>
      <c r="F1857" s="18"/>
      <c r="G1857" s="16"/>
      <c r="H1857" s="19"/>
      <c r="I1857" s="20"/>
      <c r="J1857" s="20"/>
      <c r="K1857" s="20"/>
      <c r="L1857" s="16"/>
      <c r="N1857" s="1"/>
      <c r="O1857" s="18"/>
      <c r="P1857" s="16"/>
      <c r="Q1857" s="16"/>
      <c r="R1857" s="16"/>
      <c r="S1857" s="16"/>
    </row>
    <row r="1858" spans="1:19" ht="13.2" hidden="1" x14ac:dyDescent="0.25">
      <c r="A1858" s="9"/>
      <c r="C1858" s="16"/>
      <c r="D1858" s="16"/>
      <c r="E1858" s="16"/>
      <c r="F1858" s="18"/>
      <c r="G1858" s="16"/>
      <c r="H1858" s="19"/>
      <c r="I1858" s="20"/>
      <c r="J1858" s="20"/>
      <c r="K1858" s="20"/>
      <c r="L1858" s="16"/>
      <c r="N1858" s="1"/>
      <c r="O1858" s="18"/>
      <c r="P1858" s="16"/>
      <c r="Q1858" s="16"/>
      <c r="R1858" s="16"/>
      <c r="S1858" s="16"/>
    </row>
    <row r="1859" spans="1:19" ht="13.2" hidden="1" x14ac:dyDescent="0.25">
      <c r="A1859" s="9"/>
      <c r="C1859" s="16"/>
      <c r="D1859" s="16"/>
      <c r="E1859" s="16"/>
      <c r="F1859" s="18"/>
      <c r="G1859" s="16"/>
      <c r="H1859" s="19"/>
      <c r="I1859" s="20"/>
      <c r="J1859" s="20"/>
      <c r="K1859" s="20"/>
      <c r="L1859" s="16"/>
      <c r="N1859" s="1"/>
      <c r="O1859" s="18"/>
      <c r="P1859" s="16"/>
      <c r="Q1859" s="16"/>
      <c r="R1859" s="16"/>
      <c r="S1859" s="16"/>
    </row>
    <row r="1860" spans="1:19" ht="13.2" hidden="1" x14ac:dyDescent="0.25">
      <c r="A1860" s="9"/>
      <c r="C1860" s="16"/>
      <c r="D1860" s="16"/>
      <c r="E1860" s="16"/>
      <c r="F1860" s="18"/>
      <c r="G1860" s="16"/>
      <c r="H1860" s="19"/>
      <c r="I1860" s="20"/>
      <c r="J1860" s="20"/>
      <c r="K1860" s="20"/>
      <c r="L1860" s="16"/>
      <c r="N1860" s="1"/>
      <c r="O1860" s="18"/>
      <c r="P1860" s="16"/>
      <c r="Q1860" s="16"/>
      <c r="R1860" s="16"/>
      <c r="S1860" s="16"/>
    </row>
    <row r="1861" spans="1:19" ht="13.2" hidden="1" x14ac:dyDescent="0.25">
      <c r="A1861" s="9"/>
      <c r="C1861" s="16"/>
      <c r="D1861" s="16"/>
      <c r="E1861" s="16"/>
      <c r="F1861" s="18"/>
      <c r="G1861" s="16"/>
      <c r="H1861" s="19"/>
      <c r="I1861" s="20"/>
      <c r="J1861" s="20"/>
      <c r="K1861" s="20"/>
      <c r="L1861" s="16"/>
      <c r="N1861" s="1"/>
      <c r="O1861" s="18"/>
      <c r="P1861" s="16"/>
      <c r="Q1861" s="16"/>
      <c r="R1861" s="16"/>
      <c r="S1861" s="16"/>
    </row>
    <row r="1862" spans="1:19" ht="13.2" hidden="1" x14ac:dyDescent="0.25">
      <c r="A1862" s="9"/>
      <c r="C1862" s="16"/>
      <c r="D1862" s="16"/>
      <c r="E1862" s="16"/>
      <c r="F1862" s="18"/>
      <c r="G1862" s="16"/>
      <c r="H1862" s="19"/>
      <c r="I1862" s="20"/>
      <c r="J1862" s="20"/>
      <c r="K1862" s="20"/>
      <c r="L1862" s="16"/>
      <c r="N1862" s="1"/>
      <c r="O1862" s="18"/>
      <c r="P1862" s="16"/>
      <c r="Q1862" s="16"/>
      <c r="R1862" s="16"/>
      <c r="S1862" s="16"/>
    </row>
    <row r="1863" spans="1:19" ht="13.2" hidden="1" x14ac:dyDescent="0.25">
      <c r="A1863" s="9"/>
      <c r="C1863" s="16"/>
      <c r="D1863" s="16"/>
      <c r="E1863" s="16"/>
      <c r="F1863" s="18"/>
      <c r="G1863" s="16"/>
      <c r="H1863" s="19"/>
      <c r="I1863" s="20"/>
      <c r="J1863" s="20"/>
      <c r="K1863" s="20"/>
      <c r="L1863" s="16"/>
      <c r="N1863" s="1"/>
      <c r="O1863" s="18"/>
      <c r="P1863" s="16"/>
      <c r="Q1863" s="16"/>
      <c r="R1863" s="16"/>
      <c r="S1863" s="16"/>
    </row>
    <row r="1864" spans="1:19" ht="13.2" hidden="1" x14ac:dyDescent="0.25">
      <c r="A1864" s="9"/>
      <c r="C1864" s="16"/>
      <c r="D1864" s="16"/>
      <c r="E1864" s="16"/>
      <c r="F1864" s="18"/>
      <c r="G1864" s="16"/>
      <c r="H1864" s="19"/>
      <c r="I1864" s="20"/>
      <c r="J1864" s="20"/>
      <c r="K1864" s="20"/>
      <c r="L1864" s="16"/>
      <c r="N1864" s="1"/>
      <c r="O1864" s="18"/>
      <c r="P1864" s="16"/>
      <c r="Q1864" s="16"/>
      <c r="R1864" s="16"/>
      <c r="S1864" s="16"/>
    </row>
    <row r="1866" spans="1:19" ht="15.75" customHeight="1" x14ac:dyDescent="0.25">
      <c r="G1866" s="98">
        <v>35</v>
      </c>
    </row>
  </sheetData>
  <autoFilter ref="A1:AA1864" xr:uid="{00000000-0001-0000-0400-000000000000}">
    <filterColumn colId="0">
      <filters>
        <filter val="ly, dh"/>
        <filter val="ly, hoa"/>
        <filter val="ly, linh"/>
        <filter val="ly, van"/>
        <filter val="ly, vinh"/>
      </filters>
    </filterColumn>
  </autoFilter>
  <customSheetViews>
    <customSheetView guid="{5D30F505-302F-440C-915C-6E52C40F74DA}" filter="1" showAutoFilter="1">
      <pageMargins left="0.7" right="0.7" top="0.75" bottom="0.75" header="0.3" footer="0.3"/>
      <autoFilter ref="A264:AA313" xr:uid="{8AE07723-01D0-4FC6-8EEC-1BE14347B0B3}">
        <filterColumn colId="0">
          <filters>
            <filter val="Lg, dh"/>
            <filter val="Lg, vinh"/>
          </filters>
        </filterColumn>
      </autoFilter>
    </customSheetView>
    <customSheetView guid="{ACD5F926-DC64-42AF-B2AA-5D04B457E8F6}" filter="1" showAutoFilter="1">
      <pageMargins left="0.7" right="0.7" top="0.75" bottom="0.75" header="0.3" footer="0.3"/>
      <autoFilter ref="A2:AA145" xr:uid="{79FABF14-B77D-4379-A56B-5CC00EBAF699}">
        <filterColumn colId="0">
          <filters>
            <filter val="Lg, dh"/>
            <filter val="lg, vinh"/>
          </filters>
        </filterColumn>
      </autoFilter>
    </customSheetView>
    <customSheetView guid="{C4DCCB39-F9C9-4956-B676-319EA168DE95}" filter="1" showAutoFilter="1">
      <pageMargins left="0.7" right="0.7" top="0.75" bottom="0.75" header="0.3" footer="0.3"/>
      <autoFilter ref="A204:AA259" xr:uid="{72B5004A-771F-4DA8-8CD8-A85263AEEBAB}">
        <filterColumn colId="0">
          <filters>
            <filter val="Lg, dh"/>
            <filter val="lg, hoa"/>
            <filter val="Lg, vinh"/>
          </filters>
        </filterColumn>
      </autoFilter>
    </customSheetView>
    <customSheetView guid="{C0D71719-FF11-4300-936F-0A6EFE49CB96}" filter="1" showAutoFilter="1">
      <pageMargins left="0.7" right="0.7" top="0.75" bottom="0.75" header="0.3" footer="0.3"/>
      <autoFilter ref="A318:AA382" xr:uid="{06A8F224-E4B6-4BDD-BC6B-1D6197691EE6}">
        <filterColumn colId="0">
          <filters>
            <filter val="Lg, dh"/>
            <filter val="Lg, vinh"/>
            <filter val="ly, linh"/>
          </filters>
        </filterColumn>
      </autoFilter>
    </customSheetView>
    <customSheetView guid="{D3CB64F4-7655-487A-ADCE-6C19F375B723}" filter="1" showAutoFilter="1">
      <pageMargins left="0.7" right="0.7" top="0.75" bottom="0.75" header="0.3" footer="0.3"/>
      <autoFilter ref="A318:AA382" xr:uid="{50AB839B-37C1-4A43-9C8C-339853AF1FF4}">
        <filterColumn colId="2">
          <filters>
            <filter val="Anna"/>
            <filter val="JD"/>
            <filter val="PG Com"/>
          </filters>
        </filterColumn>
      </autoFilter>
    </customSheetView>
    <customSheetView guid="{0E5EC875-1DBE-4326-90BD-7E69861EC5FB}" filter="1" showAutoFilter="1">
      <pageMargins left="0.7" right="0.7" top="0.75" bottom="0.75" header="0.3" footer="0.3"/>
      <autoFilter ref="A318:AA382" xr:uid="{C4535878-8110-41B2-8AFE-50F65324FF39}">
        <filterColumn colId="0">
          <customFilters>
            <customFilter val="*hoa*"/>
          </customFilters>
        </filterColumn>
      </autoFilter>
    </customSheetView>
    <customSheetView guid="{5D1557D6-CF71-4448-9896-C7A80E0001B2}" filter="1" showAutoFilter="1">
      <pageMargins left="0.7" right="0.7" top="0.75" bottom="0.75" header="0.3" footer="0.3"/>
      <autoFilter ref="A318:AA382" xr:uid="{0BCF7555-2D1B-4DB0-90AD-0FFE901408CB}">
        <filterColumn colId="2">
          <filters>
            <filter val="Merchize"/>
          </filters>
        </filterColumn>
      </autoFilter>
    </customSheetView>
    <customSheetView guid="{28174882-4E7C-46D6-A3B6-825585DB2AA9}" filter="1" showAutoFilter="1">
      <pageMargins left="0.7" right="0.7" top="0.75" bottom="0.75" header="0.3" footer="0.3"/>
      <autoFilter ref="C1:D1864" xr:uid="{46A66DED-F4BC-4137-9EBB-AB8B9747481A}">
        <filterColumn colId="0">
          <filters>
            <filter val="merchize"/>
            <filter val="JD"/>
          </filters>
        </filterColumn>
      </autoFilter>
    </customSheetView>
    <customSheetView guid="{F20AB95E-7312-4A6D-95F3-F2AF29B86E7A}" filter="1" showAutoFilter="1">
      <pageMargins left="0.7" right="0.7" top="0.75" bottom="0.75" header="0.3" footer="0.3"/>
      <autoFilter ref="C1:D1864" xr:uid="{B664E1AF-92CB-4FEB-9773-93CB59CC3799}">
        <filterColumn colId="0">
          <filters>
            <filter val="merchize"/>
            <filter val="JD"/>
          </filters>
        </filterColumn>
      </autoFilter>
    </customSheetView>
    <customSheetView guid="{D3AF4015-D96A-450D-A53E-DC963C19C4D0}" filter="1" showAutoFilter="1">
      <pageMargins left="0.7" right="0.7" top="0.75" bottom="0.75" header="0.3" footer="0.3"/>
      <autoFilter ref="A149:AA200" xr:uid="{8AFCA5CE-BCC9-49E6-AB49-12376A5D5677}">
        <filterColumn colId="0">
          <filters>
            <filter val="Lg, dh"/>
            <filter val="lg, hoa"/>
            <filter val="lg, vinh"/>
          </filters>
        </filterColumn>
      </autoFilter>
    </customSheetView>
    <customSheetView guid="{5684D754-D409-45F6-AE9C-95812574E4D1}" filter="1" showAutoFilter="1">
      <pageMargins left="0.7" right="0.7" top="0.75" bottom="0.75" header="0.3" footer="0.3"/>
      <autoFilter ref="A1:AA1864" xr:uid="{76A2203E-8580-4FDA-ACEA-C2B0922E47FF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83FEDC91-5BF5-4813-BDF7-4C550EA06537}" filter="1" showAutoFilter="1">
      <pageMargins left="0.7" right="0.7" top="0.75" bottom="0.75" header="0.3" footer="0.3"/>
      <autoFilter ref="A1:AA1864" xr:uid="{BB59F521-7D04-475A-B388-108E06D27FB6}">
        <filterColumn colId="2">
          <filters>
            <filter val="PG Com"/>
            <filter val="merchize"/>
          </filters>
        </filterColumn>
        <filterColumn colId="3">
          <filters blank="1"/>
        </filterColumn>
      </autoFilter>
    </customSheetView>
    <customSheetView guid="{A889F8AF-60E4-4C44-9082-34ABB39A2343}" filter="1" showAutoFilter="1">
      <pageMargins left="0.7" right="0.7" top="0.75" bottom="0.75" header="0.3" footer="0.3"/>
      <autoFilter ref="A1:AA1864" xr:uid="{1619D1DE-1FF4-4672-91E9-147F307767AA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E0D4AF82-791E-40BB-A1F9-D05A9C7E26E9}" filter="1" showAutoFilter="1">
      <pageMargins left="0.7" right="0.7" top="0.75" bottom="0.75" header="0.3" footer="0.3"/>
      <autoFilter ref="A1:AA1864" xr:uid="{CDDBAEF7-816B-46B6-AD9F-FD9E863667C0}">
        <filterColumn colId="2">
          <filters>
            <filter val="merchize"/>
          </filters>
        </filterColumn>
        <filterColumn colId="3">
          <filters blank="1">
            <filter val="cf địa chỉ"/>
          </filters>
        </filterColumn>
      </autoFilter>
    </customSheetView>
    <customSheetView guid="{CD74AEE1-A787-4970-BF4F-DA9B107665FD}" filter="1" showAutoFilter="1">
      <pageMargins left="0.7" right="0.7" top="0.75" bottom="0.75" header="0.3" footer="0.3"/>
      <autoFilter ref="A1:AA1864" xr:uid="{D83EE236-EA5D-4291-BC4E-DF0017ED5661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76C78192-D9D1-4EFE-A6FB-47595E080325}" filter="1" showAutoFilter="1">
      <pageMargins left="0.7" right="0.7" top="0.75" bottom="0.75" header="0.3" footer="0.3"/>
      <autoFilter ref="A1:AA1864" xr:uid="{153297CC-0324-406A-A0E1-2E1ABA4B460C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2D3A55FD-1E97-4A3B-870A-C9A838D3F595}" filter="1" showAutoFilter="1">
      <pageMargins left="0.7" right="0.7" top="0.75" bottom="0.75" header="0.3" footer="0.3"/>
      <autoFilter ref="A1:AA1864" xr:uid="{35CBB2F5-03A7-4715-818C-7B25DF076508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08B6A927-0230-4CD1-BF41-0DA86D3C81C2}" filter="1" showAutoFilter="1">
      <pageMargins left="0.7" right="0.7" top="0.75" bottom="0.75" header="0.3" footer="0.3"/>
      <autoFilter ref="A1:AA1864" xr:uid="{B11BB57D-1720-43E0-8130-DB386DBBC1AB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A9D0553D-1A87-4539-B8E6-336A1312FCC7}" filter="1" showAutoFilter="1">
      <pageMargins left="0.7" right="0.7" top="0.75" bottom="0.75" header="0.3" footer="0.3"/>
      <autoFilter ref="A1:AA1864" xr:uid="{176DCDF5-DD0C-4647-9E6E-64228E95CBD3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61ED9113-3049-4041-818B-4FEE5535F758}" filter="1" showAutoFilter="1">
      <pageMargins left="0.7" right="0.7" top="0.75" bottom="0.75" header="0.3" footer="0.3"/>
      <autoFilter ref="A1:AA1864" xr:uid="{1FF9AE6C-1F99-4F4B-9846-50D71DF5312A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B2034F1A-82A8-4BD7-89A6-CF64BCAD46DE}" filter="1" showAutoFilter="1">
      <pageMargins left="0.7" right="0.7" top="0.75" bottom="0.75" header="0.3" footer="0.3"/>
      <autoFilter ref="A1:AA1864" xr:uid="{14FF5EC7-3B51-46BA-8B0A-43DC7F30092C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142D16C3-DE6E-46EE-A628-6B5C88EF1322}" filter="1" showAutoFilter="1">
      <pageMargins left="0.7" right="0.7" top="0.75" bottom="0.75" header="0.3" footer="0.3"/>
      <autoFilter ref="A1:AA1864" xr:uid="{640F7217-758A-4A4E-9254-AB44FE232B84}">
        <filterColumn colId="2">
          <filters>
            <filter val="merchize"/>
          </filters>
        </filterColumn>
        <filterColumn colId="3">
          <filters blank="1"/>
        </filterColumn>
      </autoFilter>
    </customSheetView>
    <customSheetView guid="{7A0E2EFD-73B1-4D27-97B4-28DBDFC20F92}" filter="1" showAutoFilter="1">
      <pageMargins left="0.7" right="0.7" top="0.75" bottom="0.75" header="0.3" footer="0.3"/>
      <autoFilter ref="A1:AA1864" xr:uid="{F1D7BBC6-20EC-425F-A769-43B44890330F}">
        <filterColumn colId="2">
          <filters>
            <filter val="merchize"/>
          </filters>
        </filterColumn>
      </autoFilter>
    </customSheetView>
    <customSheetView guid="{C4FBF411-B9A8-46A1-B693-C0B41C0124B6}" filter="1" showAutoFilter="1">
      <pageMargins left="0.7" right="0.7" top="0.75" bottom="0.75" header="0.3" footer="0.3"/>
      <autoFilter ref="A1:AA1864" xr:uid="{7857BAF2-4F43-4639-89D4-8B869E0E8B64}">
        <filterColumn colId="2">
          <filters>
            <filter val="Anna"/>
            <filter val="JD"/>
            <filter val="merchize"/>
            <filter val="PG Com"/>
          </filters>
        </filterColumn>
        <filterColumn colId="3">
          <filters>
            <filter val="cf địa chỉ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AA1414"/>
  <sheetViews>
    <sheetView tabSelected="1" zoomScale="40" zoomScaleNormal="40" workbookViewId="0">
      <pane xSplit="1" ySplit="1" topLeftCell="B248" activePane="bottomRight" state="frozen"/>
      <selection pane="topRight" activeCell="B1" sqref="B1"/>
      <selection pane="bottomLeft" activeCell="A2" sqref="A2"/>
      <selection pane="bottomRight" activeCell="H961" sqref="H961"/>
    </sheetView>
  </sheetViews>
  <sheetFormatPr defaultColWidth="14.44140625" defaultRowHeight="15.75" customHeight="1" x14ac:dyDescent="0.25"/>
  <cols>
    <col min="1" max="1" width="17.44140625" customWidth="1"/>
    <col min="2" max="2" width="17.6640625" customWidth="1"/>
    <col min="3" max="3" width="17.5546875" customWidth="1"/>
    <col min="4" max="4" width="32.33203125" customWidth="1"/>
    <col min="5" max="5" width="15.5546875" customWidth="1"/>
    <col min="6" max="6" width="10.88671875" hidden="1" customWidth="1"/>
    <col min="7" max="7" width="12.109375" customWidth="1"/>
    <col min="8" max="8" width="82.44140625" customWidth="1"/>
    <col min="9" max="9" width="51" customWidth="1"/>
    <col min="10" max="10" width="32.33203125" customWidth="1"/>
    <col min="11" max="11" width="24.44140625" customWidth="1"/>
    <col min="12" max="12" width="29.109375" customWidth="1"/>
    <col min="13" max="13" width="18.109375" customWidth="1"/>
    <col min="14" max="14" width="28.6640625" customWidth="1"/>
    <col min="19" max="19" width="27.6640625" customWidth="1"/>
  </cols>
  <sheetData>
    <row r="1" spans="1:27" ht="13.2" x14ac:dyDescent="0.25">
      <c r="A1" s="94" t="s">
        <v>6</v>
      </c>
      <c r="B1" s="5" t="s">
        <v>0</v>
      </c>
      <c r="C1" s="6" t="s">
        <v>7</v>
      </c>
      <c r="D1" s="6" t="s">
        <v>2</v>
      </c>
      <c r="E1" s="6" t="s">
        <v>1</v>
      </c>
      <c r="F1" s="5" t="s">
        <v>8</v>
      </c>
      <c r="G1" s="6" t="s">
        <v>9</v>
      </c>
      <c r="H1" s="6" t="s">
        <v>10</v>
      </c>
      <c r="I1" s="7" t="s">
        <v>11</v>
      </c>
      <c r="J1" s="7" t="s">
        <v>12</v>
      </c>
      <c r="K1" s="7" t="s">
        <v>13</v>
      </c>
      <c r="L1" s="6" t="s">
        <v>14</v>
      </c>
      <c r="M1" s="5" t="s">
        <v>15</v>
      </c>
      <c r="N1" s="5" t="s">
        <v>16</v>
      </c>
      <c r="O1" s="5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5" t="s">
        <v>22</v>
      </c>
      <c r="U1" s="8"/>
      <c r="V1" s="8"/>
      <c r="W1" s="8"/>
      <c r="X1" s="8"/>
      <c r="Y1" s="8"/>
      <c r="Z1" s="8"/>
      <c r="AA1" s="8"/>
    </row>
    <row r="2" spans="1:27" ht="15" hidden="1" customHeight="1" x14ac:dyDescent="0.25">
      <c r="B2" s="10" t="s">
        <v>7311</v>
      </c>
      <c r="C2" s="16"/>
      <c r="D2" s="17"/>
      <c r="E2" s="11"/>
      <c r="F2" s="12"/>
      <c r="G2" s="11"/>
      <c r="H2" s="13"/>
      <c r="J2" s="14"/>
      <c r="K2" s="14"/>
      <c r="L2" s="11"/>
      <c r="O2" s="12"/>
      <c r="P2" s="11"/>
      <c r="Q2" s="11"/>
      <c r="R2" s="11"/>
      <c r="S2" s="11"/>
    </row>
    <row r="3" spans="1:27" ht="13.2" hidden="1" x14ac:dyDescent="0.25">
      <c r="A3" s="32" t="s">
        <v>60</v>
      </c>
      <c r="C3" s="16" t="s">
        <v>191</v>
      </c>
      <c r="D3" s="17" t="s">
        <v>26</v>
      </c>
      <c r="E3" s="16" t="s">
        <v>7312</v>
      </c>
      <c r="F3" s="18" t="s">
        <v>7313</v>
      </c>
      <c r="G3" s="16">
        <v>1</v>
      </c>
      <c r="H3" s="19" t="s">
        <v>7314</v>
      </c>
      <c r="I3" t="str">
        <f t="shared" ref="I3:I260" si="0">RIGHT(H3,LEN(H3) - (FIND("-",H3) + 1))</f>
        <v>60x80 in</v>
      </c>
      <c r="J3" s="20" t="s">
        <v>452</v>
      </c>
      <c r="K3" s="20" t="s">
        <v>7315</v>
      </c>
      <c r="L3" s="16" t="s">
        <v>7316</v>
      </c>
      <c r="N3" s="1"/>
      <c r="O3" s="18" t="s">
        <v>7317</v>
      </c>
      <c r="P3" s="16">
        <v>98802</v>
      </c>
      <c r="Q3" s="16" t="s">
        <v>189</v>
      </c>
      <c r="R3" s="16" t="s">
        <v>35</v>
      </c>
      <c r="S3" s="16">
        <v>5098607661</v>
      </c>
      <c r="T3" s="1" t="s">
        <v>190</v>
      </c>
    </row>
    <row r="4" spans="1:27" ht="13.2" hidden="1" x14ac:dyDescent="0.25">
      <c r="A4" s="32" t="s">
        <v>6898</v>
      </c>
      <c r="C4" s="16" t="s">
        <v>25</v>
      </c>
      <c r="D4" s="17" t="s">
        <v>26</v>
      </c>
      <c r="E4" s="16" t="s">
        <v>7318</v>
      </c>
      <c r="F4" s="18" t="s">
        <v>7319</v>
      </c>
      <c r="G4" s="16">
        <v>1</v>
      </c>
      <c r="H4" s="19" t="s">
        <v>7320</v>
      </c>
      <c r="I4" t="str">
        <f t="shared" si="0"/>
        <v>HOODIE RAGLAN SLEEVE / XL / All Print</v>
      </c>
      <c r="J4" s="20" t="s">
        <v>7321</v>
      </c>
      <c r="K4" s="20" t="s">
        <v>7322</v>
      </c>
      <c r="L4" s="16" t="s">
        <v>7323</v>
      </c>
      <c r="N4" s="1"/>
      <c r="O4" s="18" t="s">
        <v>7324</v>
      </c>
      <c r="P4" s="16">
        <v>25419</v>
      </c>
      <c r="Q4" s="16" t="s">
        <v>690</v>
      </c>
      <c r="R4" s="16" t="s">
        <v>35</v>
      </c>
      <c r="S4" s="16">
        <v>6812421674</v>
      </c>
      <c r="T4" s="1" t="s">
        <v>691</v>
      </c>
    </row>
    <row r="5" spans="1:27" ht="13.2" hidden="1" x14ac:dyDescent="0.25">
      <c r="A5" s="29" t="s">
        <v>622</v>
      </c>
      <c r="C5" s="16" t="s">
        <v>25</v>
      </c>
      <c r="D5" s="17" t="s">
        <v>26</v>
      </c>
      <c r="E5" s="16" t="s">
        <v>7325</v>
      </c>
      <c r="F5" s="18" t="s">
        <v>6976</v>
      </c>
      <c r="G5" s="16">
        <v>1</v>
      </c>
      <c r="H5" s="19" t="s">
        <v>7326</v>
      </c>
      <c r="I5" t="str">
        <f t="shared" si="0"/>
        <v>id Nurse Because Superhero Isn't An Official Job Title Hoodie 3D #H - AOP UNISEX HOODIE / 3XL / All Print</v>
      </c>
      <c r="J5" s="20" t="s">
        <v>7327</v>
      </c>
      <c r="K5" s="20" t="s">
        <v>6978</v>
      </c>
      <c r="L5" s="16" t="s">
        <v>6979</v>
      </c>
      <c r="N5" s="1"/>
      <c r="O5" s="18" t="s">
        <v>6980</v>
      </c>
      <c r="P5" s="16">
        <v>95662</v>
      </c>
      <c r="Q5" s="16" t="s">
        <v>546</v>
      </c>
      <c r="R5" s="16" t="s">
        <v>35</v>
      </c>
      <c r="S5" s="16">
        <v>9168409100</v>
      </c>
      <c r="T5" s="1" t="s">
        <v>547</v>
      </c>
    </row>
    <row r="6" spans="1:27" ht="13.2" x14ac:dyDescent="0.25">
      <c r="A6" s="21" t="s">
        <v>49</v>
      </c>
      <c r="C6" s="16" t="s">
        <v>61</v>
      </c>
      <c r="D6" s="17" t="s">
        <v>26</v>
      </c>
      <c r="E6" s="16" t="s">
        <v>7328</v>
      </c>
      <c r="F6" s="18" t="s">
        <v>7329</v>
      </c>
      <c r="G6" s="16">
        <v>1</v>
      </c>
      <c r="H6" s="19" t="s">
        <v>7330</v>
      </c>
      <c r="I6" t="str">
        <f t="shared" si="0"/>
        <v>5XL / Full Print</v>
      </c>
      <c r="J6" s="20" t="s">
        <v>7331</v>
      </c>
      <c r="K6" s="20" t="s">
        <v>7332</v>
      </c>
      <c r="L6" s="16" t="s">
        <v>7333</v>
      </c>
      <c r="N6" s="1"/>
      <c r="O6" s="18" t="s">
        <v>4007</v>
      </c>
      <c r="P6" s="16">
        <v>62704</v>
      </c>
      <c r="Q6" s="16" t="s">
        <v>69</v>
      </c>
      <c r="R6" s="16" t="s">
        <v>35</v>
      </c>
      <c r="S6" s="16">
        <v>2175501721</v>
      </c>
      <c r="T6" s="1" t="s">
        <v>71</v>
      </c>
    </row>
    <row r="7" spans="1:27" ht="13.2" hidden="1" x14ac:dyDescent="0.25">
      <c r="A7" s="21" t="s">
        <v>38</v>
      </c>
      <c r="C7" s="16" t="s">
        <v>25</v>
      </c>
      <c r="D7" s="17" t="s">
        <v>26</v>
      </c>
      <c r="E7" s="16" t="s">
        <v>7328</v>
      </c>
      <c r="F7" s="18" t="s">
        <v>7329</v>
      </c>
      <c r="G7" s="16">
        <v>1</v>
      </c>
      <c r="H7" s="19" t="s">
        <v>7334</v>
      </c>
      <c r="I7" t="str">
        <f t="shared" si="0"/>
        <v>AOP UNISEX HOODIE / M / All Print</v>
      </c>
      <c r="J7" s="20" t="s">
        <v>7335</v>
      </c>
      <c r="K7" s="20" t="s">
        <v>7332</v>
      </c>
      <c r="L7" s="16" t="s">
        <v>7333</v>
      </c>
      <c r="N7" s="1"/>
      <c r="O7" s="18" t="s">
        <v>4007</v>
      </c>
      <c r="P7" s="16">
        <v>62704</v>
      </c>
      <c r="Q7" s="16" t="s">
        <v>69</v>
      </c>
      <c r="R7" s="16" t="s">
        <v>35</v>
      </c>
      <c r="S7" s="16">
        <v>2175501721</v>
      </c>
      <c r="T7" s="1" t="s">
        <v>71</v>
      </c>
    </row>
    <row r="8" spans="1:27" ht="13.2" hidden="1" x14ac:dyDescent="0.25">
      <c r="A8" s="21" t="s">
        <v>38</v>
      </c>
      <c r="C8" s="16" t="s">
        <v>25</v>
      </c>
      <c r="D8" s="17" t="s">
        <v>26</v>
      </c>
      <c r="E8" s="16" t="s">
        <v>7328</v>
      </c>
      <c r="F8" s="18" t="s">
        <v>7329</v>
      </c>
      <c r="G8" s="16">
        <v>1</v>
      </c>
      <c r="H8" s="19" t="s">
        <v>7336</v>
      </c>
      <c r="I8" t="str">
        <f t="shared" si="0"/>
        <v>AOP UNISEX HOODIE / 5XL / All Print</v>
      </c>
      <c r="J8" s="20" t="s">
        <v>7337</v>
      </c>
      <c r="K8" s="20" t="s">
        <v>7332</v>
      </c>
      <c r="L8" s="16" t="s">
        <v>7333</v>
      </c>
      <c r="N8" s="1"/>
      <c r="O8" s="18" t="s">
        <v>4007</v>
      </c>
      <c r="P8" s="16">
        <v>62704</v>
      </c>
      <c r="Q8" s="16" t="s">
        <v>69</v>
      </c>
      <c r="R8" s="16" t="s">
        <v>35</v>
      </c>
      <c r="S8" s="16">
        <v>2175501721</v>
      </c>
      <c r="T8" s="1" t="s">
        <v>71</v>
      </c>
    </row>
    <row r="9" spans="1:27" ht="13.2" hidden="1" x14ac:dyDescent="0.25">
      <c r="A9" s="28" t="s">
        <v>246</v>
      </c>
      <c r="C9" s="16" t="s">
        <v>25</v>
      </c>
      <c r="D9" s="17" t="s">
        <v>26</v>
      </c>
      <c r="E9" s="16" t="s">
        <v>7338</v>
      </c>
      <c r="F9" s="18" t="s">
        <v>7339</v>
      </c>
      <c r="G9" s="16">
        <v>1</v>
      </c>
      <c r="H9" s="19" t="s">
        <v>7340</v>
      </c>
      <c r="I9" t="str">
        <f t="shared" si="0"/>
        <v>M / Full Print</v>
      </c>
      <c r="J9" s="20" t="s">
        <v>7341</v>
      </c>
      <c r="K9" s="20" t="s">
        <v>7342</v>
      </c>
      <c r="L9" s="16" t="s">
        <v>7343</v>
      </c>
      <c r="N9" s="1"/>
      <c r="O9" s="18" t="s">
        <v>7344</v>
      </c>
      <c r="P9" s="16">
        <v>53070</v>
      </c>
      <c r="Q9" s="16" t="s">
        <v>1115</v>
      </c>
      <c r="R9" s="16" t="s">
        <v>35</v>
      </c>
      <c r="S9" s="16">
        <v>7153052240</v>
      </c>
      <c r="T9" s="1" t="s">
        <v>1116</v>
      </c>
    </row>
    <row r="10" spans="1:27" ht="13.2" hidden="1" x14ac:dyDescent="0.25">
      <c r="A10" s="28" t="s">
        <v>120</v>
      </c>
      <c r="C10" s="16" t="s">
        <v>61</v>
      </c>
      <c r="D10" s="17" t="s">
        <v>26</v>
      </c>
      <c r="E10" s="16" t="s">
        <v>7345</v>
      </c>
      <c r="F10" s="18" t="s">
        <v>7346</v>
      </c>
      <c r="G10" s="16">
        <v>1</v>
      </c>
      <c r="H10" s="19" t="s">
        <v>7347</v>
      </c>
      <c r="I10" t="str">
        <f t="shared" si="0"/>
        <v>TANK TOP / M / All Print</v>
      </c>
      <c r="J10" s="20" t="s">
        <v>257</v>
      </c>
      <c r="K10" s="20" t="s">
        <v>7348</v>
      </c>
      <c r="L10" s="16" t="s">
        <v>7349</v>
      </c>
      <c r="M10" s="1"/>
      <c r="N10" s="1"/>
      <c r="O10" s="18" t="s">
        <v>7350</v>
      </c>
      <c r="P10" s="16">
        <v>72401</v>
      </c>
      <c r="Q10" s="16" t="s">
        <v>118</v>
      </c>
      <c r="R10" s="16" t="s">
        <v>35</v>
      </c>
      <c r="S10" s="16">
        <v>18708822014</v>
      </c>
      <c r="T10" s="1" t="s">
        <v>119</v>
      </c>
    </row>
    <row r="11" spans="1:27" ht="13.2" hidden="1" x14ac:dyDescent="0.25">
      <c r="A11" s="30" t="s">
        <v>120</v>
      </c>
      <c r="C11" s="16" t="s">
        <v>61</v>
      </c>
      <c r="D11" s="17" t="s">
        <v>26</v>
      </c>
      <c r="E11" s="16" t="s">
        <v>7345</v>
      </c>
      <c r="F11" s="18" t="s">
        <v>7346</v>
      </c>
      <c r="G11" s="16">
        <v>1</v>
      </c>
      <c r="H11" s="19" t="s">
        <v>7351</v>
      </c>
      <c r="I11" t="str">
        <f t="shared" si="0"/>
        <v>TANK TOP / M / All Print</v>
      </c>
      <c r="J11" s="20" t="s">
        <v>7352</v>
      </c>
      <c r="K11" s="20" t="s">
        <v>7348</v>
      </c>
      <c r="L11" s="16" t="s">
        <v>7349</v>
      </c>
      <c r="N11" s="1"/>
      <c r="O11" s="18" t="s">
        <v>7350</v>
      </c>
      <c r="P11" s="16">
        <v>72401</v>
      </c>
      <c r="Q11" s="16" t="s">
        <v>118</v>
      </c>
      <c r="R11" s="16" t="s">
        <v>35</v>
      </c>
      <c r="S11" s="16">
        <v>18708822014</v>
      </c>
      <c r="T11" s="1" t="s">
        <v>119</v>
      </c>
    </row>
    <row r="12" spans="1:27" ht="13.2" x14ac:dyDescent="0.25">
      <c r="A12" s="15" t="s">
        <v>2359</v>
      </c>
      <c r="C12" s="16" t="s">
        <v>61</v>
      </c>
      <c r="D12" s="17" t="s">
        <v>26</v>
      </c>
      <c r="E12" s="16" t="s">
        <v>7345</v>
      </c>
      <c r="F12" s="18" t="s">
        <v>7346</v>
      </c>
      <c r="G12" s="16">
        <v>1</v>
      </c>
      <c r="H12" s="19" t="s">
        <v>7353</v>
      </c>
      <c r="I12" t="str">
        <f t="shared" si="0"/>
        <v>Tank Top + Legging / M / ALL PRINT</v>
      </c>
      <c r="J12" s="20" t="s">
        <v>7354</v>
      </c>
      <c r="K12" s="20" t="s">
        <v>7348</v>
      </c>
      <c r="L12" s="16" t="s">
        <v>7349</v>
      </c>
      <c r="N12" s="1"/>
      <c r="O12" s="18" t="s">
        <v>7350</v>
      </c>
      <c r="P12" s="16">
        <v>72401</v>
      </c>
      <c r="Q12" s="16" t="s">
        <v>118</v>
      </c>
      <c r="R12" s="16" t="s">
        <v>35</v>
      </c>
      <c r="S12" s="16">
        <v>18708822014</v>
      </c>
      <c r="T12" s="1" t="s">
        <v>119</v>
      </c>
    </row>
    <row r="13" spans="1:27" ht="13.2" x14ac:dyDescent="0.25">
      <c r="A13" s="15" t="s">
        <v>2359</v>
      </c>
      <c r="C13" s="16" t="s">
        <v>61</v>
      </c>
      <c r="D13" s="17" t="s">
        <v>26</v>
      </c>
      <c r="E13" s="16" t="s">
        <v>7345</v>
      </c>
      <c r="F13" s="18" t="s">
        <v>7346</v>
      </c>
      <c r="G13" s="16">
        <v>1</v>
      </c>
      <c r="H13" s="19" t="s">
        <v>7355</v>
      </c>
      <c r="I13" t="str">
        <f t="shared" si="0"/>
        <v>Tank Top + Legging / M / ALL PRINT</v>
      </c>
      <c r="J13" s="20" t="s">
        <v>7356</v>
      </c>
      <c r="K13" s="20" t="s">
        <v>7348</v>
      </c>
      <c r="L13" s="16" t="s">
        <v>7349</v>
      </c>
      <c r="N13" s="1"/>
      <c r="O13" s="18" t="s">
        <v>7350</v>
      </c>
      <c r="P13" s="16">
        <v>72401</v>
      </c>
      <c r="Q13" s="16" t="s">
        <v>118</v>
      </c>
      <c r="R13" s="16" t="s">
        <v>35</v>
      </c>
      <c r="S13" s="16">
        <v>18708822014</v>
      </c>
      <c r="T13" s="1" t="s">
        <v>119</v>
      </c>
    </row>
    <row r="14" spans="1:27" ht="13.2" x14ac:dyDescent="0.25">
      <c r="A14" s="15" t="s">
        <v>2359</v>
      </c>
      <c r="C14" s="16" t="s">
        <v>61</v>
      </c>
      <c r="D14" s="17" t="s">
        <v>26</v>
      </c>
      <c r="E14" s="16" t="s">
        <v>7345</v>
      </c>
      <c r="F14" s="18" t="s">
        <v>7346</v>
      </c>
      <c r="G14" s="16">
        <v>1</v>
      </c>
      <c r="H14" s="19" t="s">
        <v>7357</v>
      </c>
      <c r="I14" t="str">
        <f t="shared" si="0"/>
        <v>Tank Top + Legging / M / ALL PRINT</v>
      </c>
      <c r="J14" s="20" t="s">
        <v>7358</v>
      </c>
      <c r="K14" s="20" t="s">
        <v>7348</v>
      </c>
      <c r="L14" s="16" t="s">
        <v>7349</v>
      </c>
      <c r="N14" s="1"/>
      <c r="O14" s="18" t="s">
        <v>7350</v>
      </c>
      <c r="P14" s="16">
        <v>72401</v>
      </c>
      <c r="Q14" s="16" t="s">
        <v>118</v>
      </c>
      <c r="R14" s="16" t="s">
        <v>35</v>
      </c>
      <c r="S14" s="16">
        <v>18708822014</v>
      </c>
      <c r="T14" s="1" t="s">
        <v>119</v>
      </c>
    </row>
    <row r="15" spans="1:27" ht="13.2" hidden="1" x14ac:dyDescent="0.25">
      <c r="A15" s="28" t="s">
        <v>524</v>
      </c>
      <c r="C15" s="16" t="s">
        <v>25</v>
      </c>
      <c r="D15" s="17" t="s">
        <v>26</v>
      </c>
      <c r="E15" s="16" t="s">
        <v>7359</v>
      </c>
      <c r="F15" s="18" t="s">
        <v>7360</v>
      </c>
      <c r="G15" s="16">
        <v>1</v>
      </c>
      <c r="H15" s="19" t="s">
        <v>7361</v>
      </c>
      <c r="I15" t="str">
        <f t="shared" si="0"/>
        <v>HOODIE RAGLAN SLEEVE ZIP-UP / S / All Print</v>
      </c>
      <c r="J15" s="20" t="s">
        <v>7362</v>
      </c>
      <c r="K15" s="20" t="s">
        <v>7363</v>
      </c>
      <c r="L15" s="16" t="s">
        <v>7364</v>
      </c>
      <c r="N15" s="1"/>
      <c r="O15" s="18" t="s">
        <v>7365</v>
      </c>
      <c r="P15" s="16">
        <v>33707</v>
      </c>
      <c r="Q15" s="16" t="s">
        <v>46</v>
      </c>
      <c r="R15" s="16" t="s">
        <v>35</v>
      </c>
      <c r="S15" s="16">
        <v>7279991747</v>
      </c>
      <c r="T15" s="1" t="s">
        <v>47</v>
      </c>
    </row>
    <row r="16" spans="1:27" ht="13.2" hidden="1" x14ac:dyDescent="0.25">
      <c r="A16" s="21" t="s">
        <v>548</v>
      </c>
      <c r="C16" s="16" t="s">
        <v>61</v>
      </c>
      <c r="D16" s="17" t="s">
        <v>26</v>
      </c>
      <c r="E16" s="16" t="s">
        <v>7359</v>
      </c>
      <c r="F16" s="18" t="s">
        <v>7360</v>
      </c>
      <c r="G16" s="16">
        <v>1</v>
      </c>
      <c r="H16" s="19" t="s">
        <v>7366</v>
      </c>
      <c r="I16" t="str">
        <f t="shared" si="0"/>
        <v>Fleece hoodie / blue/ M</v>
      </c>
      <c r="J16" s="20" t="s">
        <v>7367</v>
      </c>
      <c r="K16" s="20" t="s">
        <v>7363</v>
      </c>
      <c r="L16" s="16" t="s">
        <v>7364</v>
      </c>
      <c r="N16" s="1"/>
      <c r="O16" s="18" t="s">
        <v>7365</v>
      </c>
      <c r="P16" s="16">
        <v>33707</v>
      </c>
      <c r="Q16" s="16" t="s">
        <v>46</v>
      </c>
      <c r="R16" s="16" t="s">
        <v>35</v>
      </c>
      <c r="S16" s="16">
        <v>7279991747</v>
      </c>
      <c r="T16" s="1" t="s">
        <v>47</v>
      </c>
    </row>
    <row r="17" spans="1:20" ht="13.2" hidden="1" x14ac:dyDescent="0.25">
      <c r="A17" s="15" t="s">
        <v>24</v>
      </c>
      <c r="C17" s="16" t="s">
        <v>25</v>
      </c>
      <c r="D17" s="17" t="s">
        <v>26</v>
      </c>
      <c r="E17" s="16" t="s">
        <v>7368</v>
      </c>
      <c r="F17" s="18" t="s">
        <v>7369</v>
      </c>
      <c r="G17" s="16">
        <v>1</v>
      </c>
      <c r="H17" s="19" t="s">
        <v>7370</v>
      </c>
      <c r="I17" t="str">
        <f t="shared" si="0"/>
        <v>HOODIE RAGLAN SLEEVE / L / All print</v>
      </c>
      <c r="J17" s="20" t="s">
        <v>7371</v>
      </c>
      <c r="K17" s="20" t="s">
        <v>7372</v>
      </c>
      <c r="L17" s="16" t="s">
        <v>7373</v>
      </c>
      <c r="N17" s="1"/>
      <c r="O17" s="18" t="s">
        <v>6453</v>
      </c>
      <c r="P17" s="16">
        <v>37354</v>
      </c>
      <c r="Q17" s="16" t="s">
        <v>211</v>
      </c>
      <c r="R17" s="16" t="s">
        <v>35</v>
      </c>
      <c r="S17" s="16">
        <v>4235193806</v>
      </c>
      <c r="T17" s="1" t="s">
        <v>212</v>
      </c>
    </row>
    <row r="18" spans="1:20" ht="13.2" hidden="1" x14ac:dyDescent="0.25">
      <c r="A18" s="29" t="s">
        <v>86</v>
      </c>
      <c r="C18" s="16" t="s">
        <v>25</v>
      </c>
      <c r="D18" s="17" t="s">
        <v>26</v>
      </c>
      <c r="E18" s="16" t="s">
        <v>7374</v>
      </c>
      <c r="F18" s="18" t="s">
        <v>7375</v>
      </c>
      <c r="G18" s="16">
        <v>2</v>
      </c>
      <c r="H18" s="19" t="s">
        <v>4017</v>
      </c>
      <c r="I18" t="str">
        <f t="shared" si="0"/>
        <v>hirt - hoodie 3D #121121h - UNISEX T-SHIRT 3D / L / All print</v>
      </c>
      <c r="J18" s="20" t="s">
        <v>888</v>
      </c>
      <c r="K18" s="20" t="s">
        <v>7376</v>
      </c>
      <c r="L18" s="16" t="s">
        <v>7377</v>
      </c>
      <c r="M18" s="1" t="s">
        <v>7378</v>
      </c>
      <c r="N18" s="1"/>
      <c r="O18" s="18" t="s">
        <v>7379</v>
      </c>
      <c r="P18" s="16">
        <v>6066</v>
      </c>
      <c r="Q18" s="16" t="s">
        <v>82</v>
      </c>
      <c r="R18" s="16" t="s">
        <v>35</v>
      </c>
      <c r="S18" s="16">
        <v>8607988049</v>
      </c>
      <c r="T18" s="1" t="s">
        <v>83</v>
      </c>
    </row>
    <row r="19" spans="1:20" ht="13.2" hidden="1" x14ac:dyDescent="0.25">
      <c r="A19" s="30" t="s">
        <v>120</v>
      </c>
      <c r="C19" s="16" t="s">
        <v>25</v>
      </c>
      <c r="D19" s="17" t="s">
        <v>26</v>
      </c>
      <c r="E19" s="16" t="s">
        <v>7380</v>
      </c>
      <c r="F19" s="18" t="s">
        <v>7381</v>
      </c>
      <c r="G19" s="16">
        <v>1</v>
      </c>
      <c r="H19" s="19" t="s">
        <v>7382</v>
      </c>
      <c r="I19" t="str">
        <f t="shared" si="0"/>
        <v>hirt 2D #KV - Unisex Short Sleeve Classic Tee / Black / 4XL</v>
      </c>
      <c r="J19" s="20" t="s">
        <v>7383</v>
      </c>
      <c r="K19" s="20" t="s">
        <v>7384</v>
      </c>
      <c r="L19" s="16" t="s">
        <v>7385</v>
      </c>
      <c r="M19" s="1" t="s">
        <v>7386</v>
      </c>
      <c r="N19" s="1"/>
      <c r="O19" s="18" t="s">
        <v>7387</v>
      </c>
      <c r="P19" s="16">
        <v>92354</v>
      </c>
      <c r="Q19" s="16" t="s">
        <v>546</v>
      </c>
      <c r="R19" s="16" t="s">
        <v>35</v>
      </c>
      <c r="S19" s="16">
        <v>9093806868</v>
      </c>
      <c r="T19" s="1" t="s">
        <v>547</v>
      </c>
    </row>
    <row r="20" spans="1:20" ht="13.2" hidden="1" x14ac:dyDescent="0.25">
      <c r="A20" s="29" t="s">
        <v>86</v>
      </c>
      <c r="C20" s="16" t="s">
        <v>202</v>
      </c>
      <c r="D20" s="17" t="s">
        <v>26</v>
      </c>
      <c r="E20" s="16" t="s">
        <v>7388</v>
      </c>
      <c r="F20" s="18" t="s">
        <v>7389</v>
      </c>
      <c r="G20" s="16">
        <v>1</v>
      </c>
      <c r="H20" s="19" t="s">
        <v>1516</v>
      </c>
      <c r="I20" t="str">
        <f t="shared" si="0"/>
        <v>1pcs / All print</v>
      </c>
      <c r="J20" s="20" t="s">
        <v>1517</v>
      </c>
      <c r="K20" s="20" t="s">
        <v>7390</v>
      </c>
      <c r="L20" s="16" t="s">
        <v>7391</v>
      </c>
      <c r="N20" s="1"/>
      <c r="O20" s="18" t="s">
        <v>7392</v>
      </c>
      <c r="P20" s="16">
        <v>77511</v>
      </c>
      <c r="Q20" s="16" t="s">
        <v>151</v>
      </c>
      <c r="R20" s="16" t="s">
        <v>35</v>
      </c>
      <c r="S20" s="16">
        <v>8323859609</v>
      </c>
      <c r="T20" s="1" t="s">
        <v>152</v>
      </c>
    </row>
    <row r="21" spans="1:20" ht="13.2" hidden="1" x14ac:dyDescent="0.25">
      <c r="A21" s="15" t="s">
        <v>24</v>
      </c>
      <c r="C21" s="16" t="s">
        <v>25</v>
      </c>
      <c r="D21" s="17" t="s">
        <v>26</v>
      </c>
      <c r="E21" s="16" t="s">
        <v>7393</v>
      </c>
      <c r="F21" s="18" t="s">
        <v>7394</v>
      </c>
      <c r="G21" s="16">
        <v>1</v>
      </c>
      <c r="H21" s="19" t="s">
        <v>7395</v>
      </c>
      <c r="I21" t="str">
        <f t="shared" si="0"/>
        <v>hirt 3D - L / Full Print</v>
      </c>
      <c r="J21" s="20" t="s">
        <v>7396</v>
      </c>
      <c r="K21" s="20" t="s">
        <v>7397</v>
      </c>
      <c r="L21" s="16" t="s">
        <v>7398</v>
      </c>
      <c r="N21" s="1"/>
      <c r="O21" s="18" t="s">
        <v>7399</v>
      </c>
      <c r="P21" s="16">
        <v>17202</v>
      </c>
      <c r="Q21" s="16" t="s">
        <v>422</v>
      </c>
      <c r="R21" s="16" t="s">
        <v>35</v>
      </c>
      <c r="S21" s="16">
        <v>7178607709</v>
      </c>
      <c r="T21" s="1" t="s">
        <v>423</v>
      </c>
    </row>
    <row r="22" spans="1:20" ht="13.2" hidden="1" x14ac:dyDescent="0.25">
      <c r="A22" s="21" t="s">
        <v>38</v>
      </c>
      <c r="C22" s="16" t="s">
        <v>25</v>
      </c>
      <c r="D22" s="17" t="s">
        <v>26</v>
      </c>
      <c r="E22" s="16" t="s">
        <v>7400</v>
      </c>
      <c r="F22" s="18" t="s">
        <v>7401</v>
      </c>
      <c r="G22" s="16">
        <v>1</v>
      </c>
      <c r="H22" s="19" t="s">
        <v>7402</v>
      </c>
      <c r="I22" t="str">
        <f t="shared" si="0"/>
        <v>AOP Unisex Raglan Zip Hoodie / S / All print</v>
      </c>
      <c r="J22" s="20" t="s">
        <v>42</v>
      </c>
      <c r="K22" s="20" t="s">
        <v>7403</v>
      </c>
      <c r="L22" s="16" t="s">
        <v>7404</v>
      </c>
      <c r="N22" s="1"/>
      <c r="O22" s="18" t="s">
        <v>5047</v>
      </c>
      <c r="P22" s="16">
        <v>13110</v>
      </c>
      <c r="Q22" s="16" t="s">
        <v>305</v>
      </c>
      <c r="R22" s="16" t="s">
        <v>35</v>
      </c>
      <c r="S22" s="16">
        <v>0</v>
      </c>
      <c r="T22" s="1" t="s">
        <v>306</v>
      </c>
    </row>
    <row r="23" spans="1:20" ht="13.2" x14ac:dyDescent="0.25">
      <c r="A23" s="29" t="s">
        <v>201</v>
      </c>
      <c r="C23" s="16" t="s">
        <v>61</v>
      </c>
      <c r="D23" s="17" t="s">
        <v>26</v>
      </c>
      <c r="E23" s="16" t="s">
        <v>7405</v>
      </c>
      <c r="F23" s="18" t="s">
        <v>7406</v>
      </c>
      <c r="G23" s="16">
        <v>1</v>
      </c>
      <c r="H23" s="19" t="s">
        <v>4470</v>
      </c>
      <c r="I23" t="str">
        <f t="shared" si="0"/>
        <v>Unisex Joggers / M / Her King</v>
      </c>
      <c r="J23" s="20" t="s">
        <v>2847</v>
      </c>
      <c r="K23" s="20" t="s">
        <v>7407</v>
      </c>
      <c r="L23" s="16" t="s">
        <v>7408</v>
      </c>
      <c r="M23" s="1"/>
      <c r="N23" s="1"/>
      <c r="O23" s="18" t="s">
        <v>7409</v>
      </c>
      <c r="P23" s="16">
        <v>40342</v>
      </c>
      <c r="Q23" s="16" t="s">
        <v>226</v>
      </c>
      <c r="R23" s="16" t="s">
        <v>35</v>
      </c>
      <c r="S23" s="16">
        <v>5029109165</v>
      </c>
      <c r="T23" s="1" t="s">
        <v>227</v>
      </c>
    </row>
    <row r="24" spans="1:20" ht="13.2" x14ac:dyDescent="0.25">
      <c r="A24" s="29" t="s">
        <v>201</v>
      </c>
      <c r="C24" s="16" t="s">
        <v>61</v>
      </c>
      <c r="D24" s="17" t="s">
        <v>26</v>
      </c>
      <c r="E24" s="16" t="s">
        <v>7405</v>
      </c>
      <c r="F24" s="18" t="s">
        <v>7406</v>
      </c>
      <c r="G24" s="16">
        <v>1</v>
      </c>
      <c r="H24" s="19" t="s">
        <v>7410</v>
      </c>
      <c r="I24" t="str">
        <f t="shared" si="0"/>
        <v>Unisex Joggers / XL / His Queen</v>
      </c>
      <c r="J24" s="20" t="s">
        <v>2162</v>
      </c>
      <c r="K24" s="20" t="s">
        <v>7407</v>
      </c>
      <c r="L24" s="16" t="s">
        <v>7408</v>
      </c>
      <c r="N24" s="1"/>
      <c r="O24" s="18" t="s">
        <v>7409</v>
      </c>
      <c r="P24" s="16">
        <v>40342</v>
      </c>
      <c r="Q24" s="16" t="s">
        <v>226</v>
      </c>
      <c r="R24" s="16" t="s">
        <v>35</v>
      </c>
      <c r="S24" s="16">
        <v>5029109165</v>
      </c>
      <c r="T24" s="1" t="s">
        <v>227</v>
      </c>
    </row>
    <row r="25" spans="1:20" ht="13.2" x14ac:dyDescent="0.25">
      <c r="A25" s="29" t="s">
        <v>201</v>
      </c>
      <c r="C25" s="16" t="s">
        <v>61</v>
      </c>
      <c r="D25" s="17" t="s">
        <v>26</v>
      </c>
      <c r="E25" s="16" t="s">
        <v>7405</v>
      </c>
      <c r="F25" s="18" t="s">
        <v>7406</v>
      </c>
      <c r="G25" s="16">
        <v>1</v>
      </c>
      <c r="H25" s="19" t="s">
        <v>7411</v>
      </c>
      <c r="I25" t="str">
        <f t="shared" si="0"/>
        <v>Unisex Joggers / XL / all print</v>
      </c>
      <c r="J25" s="20" t="s">
        <v>2162</v>
      </c>
      <c r="K25" s="20" t="s">
        <v>7407</v>
      </c>
      <c r="L25" s="16" t="s">
        <v>7408</v>
      </c>
      <c r="N25" s="1"/>
      <c r="O25" s="18" t="s">
        <v>7409</v>
      </c>
      <c r="P25" s="16">
        <v>40342</v>
      </c>
      <c r="Q25" s="16" t="s">
        <v>226</v>
      </c>
      <c r="R25" s="16" t="s">
        <v>35</v>
      </c>
      <c r="S25" s="16">
        <v>5029109165</v>
      </c>
      <c r="T25" s="1" t="s">
        <v>227</v>
      </c>
    </row>
    <row r="26" spans="1:20" ht="13.2" x14ac:dyDescent="0.25">
      <c r="A26" s="29" t="s">
        <v>201</v>
      </c>
      <c r="C26" s="16" t="s">
        <v>25</v>
      </c>
      <c r="D26" s="17" t="s">
        <v>26</v>
      </c>
      <c r="E26" s="16" t="s">
        <v>7412</v>
      </c>
      <c r="F26" s="18" t="s">
        <v>7406</v>
      </c>
      <c r="G26" s="16">
        <v>1</v>
      </c>
      <c r="H26" s="19" t="s">
        <v>7413</v>
      </c>
      <c r="I26" t="str">
        <f t="shared" si="0"/>
        <v>Unisex Raglan Hoodie / M / Her King</v>
      </c>
      <c r="J26" s="20" t="s">
        <v>7414</v>
      </c>
      <c r="K26" s="20" t="s">
        <v>7407</v>
      </c>
      <c r="L26" s="16" t="s">
        <v>7408</v>
      </c>
      <c r="N26" s="1"/>
      <c r="O26" s="18" t="s">
        <v>7409</v>
      </c>
      <c r="P26" s="16">
        <v>40342</v>
      </c>
      <c r="Q26" s="16" t="s">
        <v>226</v>
      </c>
      <c r="R26" s="16" t="s">
        <v>35</v>
      </c>
      <c r="S26" s="16">
        <v>5029109165</v>
      </c>
      <c r="T26" s="1" t="s">
        <v>227</v>
      </c>
    </row>
    <row r="27" spans="1:20" ht="13.2" x14ac:dyDescent="0.25">
      <c r="A27" s="29" t="s">
        <v>201</v>
      </c>
      <c r="C27" s="16" t="s">
        <v>25</v>
      </c>
      <c r="D27" s="17" t="s">
        <v>26</v>
      </c>
      <c r="E27" s="16" t="s">
        <v>7412</v>
      </c>
      <c r="F27" s="18" t="s">
        <v>7406</v>
      </c>
      <c r="G27" s="16">
        <v>1</v>
      </c>
      <c r="H27" s="19" t="s">
        <v>7415</v>
      </c>
      <c r="I27" t="str">
        <f t="shared" si="0"/>
        <v>Unisex Raglan Hoodie / XL / His Queen</v>
      </c>
      <c r="J27" s="20" t="s">
        <v>7416</v>
      </c>
      <c r="K27" s="20" t="s">
        <v>7407</v>
      </c>
      <c r="L27" s="16" t="s">
        <v>7408</v>
      </c>
      <c r="N27" s="1"/>
      <c r="O27" s="18" t="s">
        <v>7409</v>
      </c>
      <c r="P27" s="16">
        <v>40342</v>
      </c>
      <c r="Q27" s="16" t="s">
        <v>226</v>
      </c>
      <c r="R27" s="16" t="s">
        <v>35</v>
      </c>
      <c r="S27" s="16">
        <v>5029109165</v>
      </c>
      <c r="T27" s="1" t="s">
        <v>227</v>
      </c>
    </row>
    <row r="28" spans="1:20" ht="13.2" x14ac:dyDescent="0.25">
      <c r="A28" s="29" t="s">
        <v>201</v>
      </c>
      <c r="C28" s="16" t="s">
        <v>25</v>
      </c>
      <c r="D28" s="17" t="s">
        <v>26</v>
      </c>
      <c r="E28" s="16" t="s">
        <v>7412</v>
      </c>
      <c r="F28" s="18" t="s">
        <v>7406</v>
      </c>
      <c r="G28" s="16">
        <v>1</v>
      </c>
      <c r="H28" s="19" t="s">
        <v>7417</v>
      </c>
      <c r="I28" t="str">
        <f t="shared" si="0"/>
        <v>Unisex Raglan Hoodie / XL / all print</v>
      </c>
      <c r="J28" s="20" t="s">
        <v>7416</v>
      </c>
      <c r="K28" s="20" t="s">
        <v>7407</v>
      </c>
      <c r="L28" s="16" t="s">
        <v>7408</v>
      </c>
      <c r="N28" s="1"/>
      <c r="O28" s="18" t="s">
        <v>7409</v>
      </c>
      <c r="P28" s="16">
        <v>40342</v>
      </c>
      <c r="Q28" s="16" t="s">
        <v>226</v>
      </c>
      <c r="R28" s="16" t="s">
        <v>35</v>
      </c>
      <c r="S28" s="16">
        <v>5029109165</v>
      </c>
      <c r="T28" s="1" t="s">
        <v>227</v>
      </c>
    </row>
    <row r="29" spans="1:20" ht="13.2" x14ac:dyDescent="0.25">
      <c r="A29" s="21" t="s">
        <v>49</v>
      </c>
      <c r="C29" s="16" t="s">
        <v>25</v>
      </c>
      <c r="D29" s="17" t="s">
        <v>26</v>
      </c>
      <c r="E29" s="16" t="s">
        <v>7418</v>
      </c>
      <c r="F29" s="18" t="s">
        <v>7419</v>
      </c>
      <c r="G29" s="16">
        <v>1</v>
      </c>
      <c r="H29" s="19" t="s">
        <v>7420</v>
      </c>
      <c r="I29" t="str">
        <f t="shared" si="0"/>
        <v>HOODIE RAGLAN SLEEVE / S / Yellow Character</v>
      </c>
      <c r="J29" s="20" t="s">
        <v>7421</v>
      </c>
      <c r="K29" s="20" t="s">
        <v>7422</v>
      </c>
      <c r="L29" s="16" t="s">
        <v>7423</v>
      </c>
      <c r="N29" s="1"/>
      <c r="O29" s="18" t="s">
        <v>7424</v>
      </c>
      <c r="P29" s="16">
        <v>53186</v>
      </c>
      <c r="Q29" s="16" t="s">
        <v>1115</v>
      </c>
      <c r="R29" s="16" t="s">
        <v>35</v>
      </c>
      <c r="S29" s="16">
        <v>14144188223</v>
      </c>
      <c r="T29" s="1" t="s">
        <v>1116</v>
      </c>
    </row>
    <row r="30" spans="1:20" ht="13.2" hidden="1" x14ac:dyDescent="0.25">
      <c r="A30" s="32" t="s">
        <v>60</v>
      </c>
      <c r="C30" s="16" t="s">
        <v>61</v>
      </c>
      <c r="D30" s="17" t="s">
        <v>26</v>
      </c>
      <c r="E30" s="16" t="s">
        <v>7425</v>
      </c>
      <c r="F30" s="18" t="s">
        <v>7426</v>
      </c>
      <c r="G30" s="16">
        <v>1</v>
      </c>
      <c r="H30" s="19" t="s">
        <v>2300</v>
      </c>
      <c r="I30" t="str">
        <f t="shared" si="0"/>
        <v>2XL / Full Print</v>
      </c>
      <c r="J30" s="20" t="s">
        <v>2301</v>
      </c>
      <c r="K30" s="20" t="s">
        <v>7427</v>
      </c>
      <c r="L30" s="16" t="s">
        <v>7428</v>
      </c>
      <c r="N30" s="1"/>
      <c r="O30" s="18" t="s">
        <v>7429</v>
      </c>
      <c r="P30" s="16">
        <v>19060</v>
      </c>
      <c r="Q30" s="16" t="s">
        <v>422</v>
      </c>
      <c r="R30" s="16" t="s">
        <v>35</v>
      </c>
      <c r="S30" s="16">
        <f>14848323551</f>
        <v>14848323551</v>
      </c>
      <c r="T30" s="1" t="s">
        <v>423</v>
      </c>
    </row>
    <row r="31" spans="1:20" ht="13.2" hidden="1" x14ac:dyDescent="0.25">
      <c r="A31" s="15" t="s">
        <v>24</v>
      </c>
      <c r="C31" s="16" t="s">
        <v>61</v>
      </c>
      <c r="D31" s="17" t="s">
        <v>26</v>
      </c>
      <c r="E31" s="16" t="s">
        <v>7430</v>
      </c>
      <c r="F31" s="18" t="s">
        <v>7431</v>
      </c>
      <c r="G31" s="16">
        <v>1</v>
      </c>
      <c r="H31" s="19" t="s">
        <v>7432</v>
      </c>
      <c r="I31" t="str">
        <f t="shared" si="0"/>
        <v>A black king was born in Hoodie - Joggers #v - AOP Unisex Raglan Hoodie / 4XL / All Print</v>
      </c>
      <c r="J31" s="20" t="s">
        <v>2314</v>
      </c>
      <c r="K31" s="20" t="s">
        <v>7433</v>
      </c>
      <c r="L31" s="16" t="s">
        <v>7434</v>
      </c>
      <c r="N31" s="1"/>
      <c r="O31" s="18" t="s">
        <v>4245</v>
      </c>
      <c r="P31" s="16">
        <v>32244</v>
      </c>
      <c r="Q31" s="16" t="s">
        <v>46</v>
      </c>
      <c r="R31" s="16" t="s">
        <v>35</v>
      </c>
      <c r="S31" s="16">
        <v>9046553205</v>
      </c>
      <c r="T31" s="1" t="s">
        <v>47</v>
      </c>
    </row>
    <row r="32" spans="1:20" ht="13.2" hidden="1" x14ac:dyDescent="0.25">
      <c r="A32" s="15" t="s">
        <v>24</v>
      </c>
      <c r="C32" s="16" t="s">
        <v>61</v>
      </c>
      <c r="D32" s="17" t="s">
        <v>26</v>
      </c>
      <c r="E32" s="16" t="s">
        <v>7430</v>
      </c>
      <c r="F32" s="18" t="s">
        <v>7431</v>
      </c>
      <c r="G32" s="16">
        <v>1</v>
      </c>
      <c r="H32" s="19" t="s">
        <v>7435</v>
      </c>
      <c r="I32" t="str">
        <f t="shared" si="0"/>
        <v>A black king was born in Hoodie - Joggers #v - AOP Unisex Joggers / 3XL / All Print</v>
      </c>
      <c r="J32" s="20" t="s">
        <v>7436</v>
      </c>
      <c r="K32" s="20" t="s">
        <v>7433</v>
      </c>
      <c r="L32" s="16" t="s">
        <v>7434</v>
      </c>
      <c r="N32" s="1"/>
      <c r="O32" s="18" t="s">
        <v>4245</v>
      </c>
      <c r="P32" s="16">
        <v>32244</v>
      </c>
      <c r="Q32" s="16" t="s">
        <v>46</v>
      </c>
      <c r="R32" s="16" t="s">
        <v>35</v>
      </c>
      <c r="S32" s="16">
        <v>9046553205</v>
      </c>
      <c r="T32" s="1" t="s">
        <v>47</v>
      </c>
    </row>
    <row r="33" spans="1:20" ht="13.2" hidden="1" x14ac:dyDescent="0.25">
      <c r="A33" s="30" t="s">
        <v>120</v>
      </c>
      <c r="C33" s="16" t="s">
        <v>25</v>
      </c>
      <c r="D33" s="17" t="s">
        <v>26</v>
      </c>
      <c r="E33" s="16" t="s">
        <v>7437</v>
      </c>
      <c r="F33" s="18" t="s">
        <v>7438</v>
      </c>
      <c r="G33" s="16">
        <v>1</v>
      </c>
      <c r="H33" s="19" t="s">
        <v>7439</v>
      </c>
      <c r="I33" t="str">
        <f t="shared" si="0"/>
        <v>AOP Unisex Raglan Zip Hoodie / XL / All print</v>
      </c>
      <c r="J33" s="20" t="s">
        <v>2212</v>
      </c>
      <c r="K33" s="20" t="s">
        <v>7440</v>
      </c>
      <c r="L33" s="16" t="s">
        <v>7441</v>
      </c>
      <c r="N33" s="1"/>
      <c r="O33" s="18" t="s">
        <v>7442</v>
      </c>
      <c r="P33" s="16">
        <v>56601</v>
      </c>
      <c r="Q33" s="16" t="s">
        <v>963</v>
      </c>
      <c r="R33" s="16" t="s">
        <v>35</v>
      </c>
      <c r="S33" s="16">
        <v>2187660487</v>
      </c>
      <c r="T33" s="1" t="s">
        <v>964</v>
      </c>
    </row>
    <row r="34" spans="1:20" ht="13.2" hidden="1" x14ac:dyDescent="0.25">
      <c r="A34" s="15" t="s">
        <v>24</v>
      </c>
      <c r="C34" s="16" t="s">
        <v>25</v>
      </c>
      <c r="D34" s="17" t="s">
        <v>26</v>
      </c>
      <c r="E34" s="16" t="s">
        <v>7443</v>
      </c>
      <c r="F34" s="18" t="s">
        <v>7444</v>
      </c>
      <c r="G34" s="16">
        <v>1</v>
      </c>
      <c r="H34" s="19" t="s">
        <v>6398</v>
      </c>
      <c r="I34" t="str">
        <f t="shared" si="0"/>
        <v>A black king was born in Hoodie - Joggers #v - AOP Unisex Raglan Hoodie / XL / All Print</v>
      </c>
      <c r="J34" s="20" t="s">
        <v>2794</v>
      </c>
      <c r="K34" s="20" t="s">
        <v>7445</v>
      </c>
      <c r="L34" s="16" t="s">
        <v>7446</v>
      </c>
      <c r="N34" s="1"/>
      <c r="O34" s="18" t="s">
        <v>7447</v>
      </c>
      <c r="P34" s="16">
        <v>11520</v>
      </c>
      <c r="Q34" s="16" t="s">
        <v>305</v>
      </c>
      <c r="R34" s="16" t="s">
        <v>35</v>
      </c>
      <c r="S34" s="16">
        <v>6466426114</v>
      </c>
      <c r="T34" s="1" t="s">
        <v>306</v>
      </c>
    </row>
    <row r="35" spans="1:20" ht="13.2" hidden="1" x14ac:dyDescent="0.25">
      <c r="A35" s="15" t="s">
        <v>24</v>
      </c>
      <c r="C35" s="16" t="s">
        <v>25</v>
      </c>
      <c r="D35" s="17" t="s">
        <v>26</v>
      </c>
      <c r="E35" s="16" t="s">
        <v>7448</v>
      </c>
      <c r="F35" s="18" t="s">
        <v>7444</v>
      </c>
      <c r="G35" s="16">
        <v>1</v>
      </c>
      <c r="H35" s="19" t="s">
        <v>7449</v>
      </c>
      <c r="I35" t="str">
        <f t="shared" si="0"/>
        <v>Joggers #v - AOP Unisex Raglan Hoodie / L / All Print</v>
      </c>
      <c r="J35" s="20" t="s">
        <v>1734</v>
      </c>
      <c r="K35" s="20" t="s">
        <v>7445</v>
      </c>
      <c r="L35" s="16" t="s">
        <v>7446</v>
      </c>
      <c r="N35" s="1"/>
      <c r="O35" s="18" t="s">
        <v>7447</v>
      </c>
      <c r="P35" s="16">
        <v>11520</v>
      </c>
      <c r="Q35" s="16" t="s">
        <v>305</v>
      </c>
      <c r="R35" s="16" t="s">
        <v>35</v>
      </c>
      <c r="S35" s="16">
        <v>6466426114</v>
      </c>
      <c r="T35" s="1" t="s">
        <v>306</v>
      </c>
    </row>
    <row r="36" spans="1:20" ht="13.2" hidden="1" x14ac:dyDescent="0.25">
      <c r="A36" s="30" t="s">
        <v>120</v>
      </c>
      <c r="C36" s="16" t="s">
        <v>25</v>
      </c>
      <c r="D36" s="17" t="s">
        <v>26</v>
      </c>
      <c r="E36" s="16" t="s">
        <v>7450</v>
      </c>
      <c r="F36" s="18" t="s">
        <v>7451</v>
      </c>
      <c r="G36" s="16">
        <v>1</v>
      </c>
      <c r="H36" s="19" t="s">
        <v>7452</v>
      </c>
      <c r="I36" t="str">
        <f t="shared" si="0"/>
        <v>HOODIE RAGLAN SLEEVE / L / All Print</v>
      </c>
      <c r="J36" s="20" t="s">
        <v>7453</v>
      </c>
      <c r="K36" s="20" t="s">
        <v>7454</v>
      </c>
      <c r="L36" s="16" t="s">
        <v>7455</v>
      </c>
      <c r="N36" s="1"/>
      <c r="O36" s="18" t="s">
        <v>569</v>
      </c>
      <c r="P36" s="16">
        <v>63050</v>
      </c>
      <c r="Q36" s="16" t="s">
        <v>34</v>
      </c>
      <c r="R36" s="16" t="s">
        <v>35</v>
      </c>
      <c r="S36" s="16">
        <v>6366745046</v>
      </c>
      <c r="T36" s="1" t="s">
        <v>36</v>
      </c>
    </row>
    <row r="37" spans="1:20" ht="13.2" hidden="1" x14ac:dyDescent="0.25">
      <c r="A37" s="29" t="s">
        <v>86</v>
      </c>
      <c r="C37" s="16" t="s">
        <v>25</v>
      </c>
      <c r="D37" s="17" t="s">
        <v>26</v>
      </c>
      <c r="E37" s="16" t="s">
        <v>7456</v>
      </c>
      <c r="F37" s="18" t="s">
        <v>7457</v>
      </c>
      <c r="G37" s="16">
        <v>1</v>
      </c>
      <c r="H37" s="19" t="s">
        <v>2977</v>
      </c>
      <c r="I37" t="str">
        <f t="shared" si="0"/>
        <v>HOODIE RAGLAN SLEEVE / 2XL / All Print</v>
      </c>
      <c r="J37" s="20" t="s">
        <v>2978</v>
      </c>
      <c r="K37" s="20" t="s">
        <v>7458</v>
      </c>
      <c r="L37" s="16" t="s">
        <v>7459</v>
      </c>
      <c r="N37" s="1"/>
      <c r="O37" s="18" t="s">
        <v>7460</v>
      </c>
      <c r="P37" s="16">
        <v>93455</v>
      </c>
      <c r="Q37" s="16" t="s">
        <v>546</v>
      </c>
      <c r="R37" s="16" t="s">
        <v>35</v>
      </c>
      <c r="S37" s="16">
        <v>18059222430</v>
      </c>
      <c r="T37" s="1" t="s">
        <v>547</v>
      </c>
    </row>
    <row r="38" spans="1:20" ht="13.2" hidden="1" x14ac:dyDescent="0.25">
      <c r="A38" s="28" t="s">
        <v>246</v>
      </c>
      <c r="C38" s="16" t="s">
        <v>25</v>
      </c>
      <c r="D38" s="17" t="s">
        <v>26</v>
      </c>
      <c r="E38" s="16" t="s">
        <v>7461</v>
      </c>
      <c r="F38" s="18" t="s">
        <v>7462</v>
      </c>
      <c r="G38" s="16">
        <v>1</v>
      </c>
      <c r="H38" s="19" t="s">
        <v>7463</v>
      </c>
      <c r="I38" t="str">
        <f t="shared" si="0"/>
        <v>2XL / Full Print</v>
      </c>
      <c r="J38" s="20" t="s">
        <v>7464</v>
      </c>
      <c r="K38" s="20" t="s">
        <v>7465</v>
      </c>
      <c r="L38" s="16" t="s">
        <v>7466</v>
      </c>
      <c r="N38" s="1"/>
      <c r="O38" s="18" t="s">
        <v>7467</v>
      </c>
      <c r="P38" s="16">
        <v>3275</v>
      </c>
      <c r="Q38" s="16" t="s">
        <v>295</v>
      </c>
      <c r="R38" s="16" t="s">
        <v>35</v>
      </c>
      <c r="S38" s="16">
        <v>6034966690</v>
      </c>
      <c r="T38" s="1" t="s">
        <v>296</v>
      </c>
    </row>
    <row r="39" spans="1:20" ht="13.2" hidden="1" x14ac:dyDescent="0.25">
      <c r="A39" s="21" t="s">
        <v>38</v>
      </c>
      <c r="C39" s="16" t="s">
        <v>191</v>
      </c>
      <c r="D39" s="17" t="s">
        <v>26</v>
      </c>
      <c r="E39" s="16" t="s">
        <v>7468</v>
      </c>
      <c r="F39" s="18" t="s">
        <v>7469</v>
      </c>
      <c r="G39" s="16">
        <v>1</v>
      </c>
      <c r="H39" s="19" t="s">
        <v>7470</v>
      </c>
      <c r="I39" t="str">
        <f t="shared" si="0"/>
        <v>16X24in</v>
      </c>
      <c r="J39" s="20" t="s">
        <v>7471</v>
      </c>
      <c r="K39" s="20" t="s">
        <v>7472</v>
      </c>
      <c r="L39" s="16" t="s">
        <v>7473</v>
      </c>
      <c r="N39" s="1"/>
      <c r="O39" s="18" t="s">
        <v>7474</v>
      </c>
      <c r="P39" s="16">
        <v>29379</v>
      </c>
      <c r="Q39" s="16" t="s">
        <v>129</v>
      </c>
      <c r="R39" s="16" t="s">
        <v>35</v>
      </c>
      <c r="S39" s="16">
        <v>8036225021</v>
      </c>
      <c r="T39" s="1" t="s">
        <v>130</v>
      </c>
    </row>
    <row r="40" spans="1:20" ht="13.2" hidden="1" x14ac:dyDescent="0.25">
      <c r="A40" s="21" t="s">
        <v>38</v>
      </c>
      <c r="C40" s="16" t="s">
        <v>25</v>
      </c>
      <c r="D40" s="17" t="s">
        <v>26</v>
      </c>
      <c r="E40" s="16" t="s">
        <v>7475</v>
      </c>
      <c r="F40" s="18" t="s">
        <v>7476</v>
      </c>
      <c r="G40" s="16">
        <v>1</v>
      </c>
      <c r="H40" s="19" t="s">
        <v>7477</v>
      </c>
      <c r="I40" t="str">
        <f t="shared" si="0"/>
        <v>AOP Unisex Raglan Hoodie / M / All print</v>
      </c>
      <c r="J40" s="20" t="s">
        <v>42</v>
      </c>
      <c r="K40" s="20" t="s">
        <v>7478</v>
      </c>
      <c r="L40" s="16" t="s">
        <v>7479</v>
      </c>
      <c r="N40" s="1"/>
      <c r="O40" s="18" t="s">
        <v>7480</v>
      </c>
      <c r="P40" s="16">
        <v>53811</v>
      </c>
      <c r="Q40" s="16" t="s">
        <v>1115</v>
      </c>
      <c r="R40" s="16" t="s">
        <v>35</v>
      </c>
      <c r="S40" s="16">
        <v>6087780668</v>
      </c>
      <c r="T40" s="1" t="s">
        <v>1116</v>
      </c>
    </row>
    <row r="41" spans="1:20" ht="13.2" x14ac:dyDescent="0.25">
      <c r="A41" s="32" t="s">
        <v>456</v>
      </c>
      <c r="C41" s="16" t="s">
        <v>61</v>
      </c>
      <c r="D41" s="17" t="s">
        <v>26</v>
      </c>
      <c r="E41" s="16" t="s">
        <v>7481</v>
      </c>
      <c r="F41" s="18" t="s">
        <v>7482</v>
      </c>
      <c r="G41" s="16">
        <v>1</v>
      </c>
      <c r="H41" s="19" t="s">
        <v>7483</v>
      </c>
      <c r="I41" t="str">
        <f t="shared" si="0"/>
        <v>Women / 6 / White</v>
      </c>
      <c r="J41" s="20" t="s">
        <v>460</v>
      </c>
      <c r="K41" s="20" t="s">
        <v>7484</v>
      </c>
      <c r="L41" s="16" t="s">
        <v>7485</v>
      </c>
      <c r="N41" s="1"/>
      <c r="O41" s="18" t="s">
        <v>1158</v>
      </c>
      <c r="P41" s="16">
        <v>37814</v>
      </c>
      <c r="Q41" s="16" t="s">
        <v>211</v>
      </c>
      <c r="R41" s="16" t="s">
        <v>35</v>
      </c>
      <c r="S41" s="16">
        <v>4238393642</v>
      </c>
      <c r="T41" s="1" t="s">
        <v>212</v>
      </c>
    </row>
    <row r="42" spans="1:20" ht="13.2" hidden="1" x14ac:dyDescent="0.25">
      <c r="A42" s="15" t="s">
        <v>110</v>
      </c>
      <c r="C42" s="16" t="s">
        <v>61</v>
      </c>
      <c r="D42" s="17" t="s">
        <v>26</v>
      </c>
      <c r="E42" s="16" t="s">
        <v>7486</v>
      </c>
      <c r="F42" s="18" t="s">
        <v>7487</v>
      </c>
      <c r="G42" s="16">
        <v>1</v>
      </c>
      <c r="H42" s="19" t="s">
        <v>5363</v>
      </c>
      <c r="I42" t="str">
        <f t="shared" si="0"/>
        <v>L / Full Print</v>
      </c>
      <c r="J42" s="20" t="s">
        <v>5364</v>
      </c>
      <c r="K42" s="20" t="s">
        <v>7488</v>
      </c>
      <c r="L42" s="16" t="s">
        <v>7489</v>
      </c>
      <c r="N42" s="1"/>
      <c r="O42" s="18" t="s">
        <v>7490</v>
      </c>
      <c r="P42" s="16">
        <v>8043</v>
      </c>
      <c r="Q42" s="16" t="s">
        <v>464</v>
      </c>
      <c r="R42" s="16" t="s">
        <v>35</v>
      </c>
      <c r="S42" s="16">
        <v>2108236592</v>
      </c>
      <c r="T42" s="1" t="s">
        <v>465</v>
      </c>
    </row>
    <row r="43" spans="1:20" ht="13.2" hidden="1" x14ac:dyDescent="0.25">
      <c r="A43" s="15" t="s">
        <v>110</v>
      </c>
      <c r="C43" s="16" t="s">
        <v>61</v>
      </c>
      <c r="D43" s="17" t="s">
        <v>26</v>
      </c>
      <c r="E43" s="16" t="s">
        <v>7486</v>
      </c>
      <c r="F43" s="18" t="s">
        <v>7487</v>
      </c>
      <c r="G43" s="16">
        <v>1</v>
      </c>
      <c r="H43" s="19" t="s">
        <v>5363</v>
      </c>
      <c r="I43" t="str">
        <f t="shared" si="0"/>
        <v>L / Full Print</v>
      </c>
      <c r="J43" s="20" t="s">
        <v>5364</v>
      </c>
      <c r="K43" s="20" t="s">
        <v>7488</v>
      </c>
      <c r="L43" s="16" t="s">
        <v>7489</v>
      </c>
      <c r="N43" s="1"/>
      <c r="O43" s="18" t="s">
        <v>7490</v>
      </c>
      <c r="P43" s="16">
        <v>8043</v>
      </c>
      <c r="Q43" s="16" t="s">
        <v>464</v>
      </c>
      <c r="R43" s="16" t="s">
        <v>35</v>
      </c>
      <c r="S43" s="16">
        <v>2108236592</v>
      </c>
      <c r="T43" s="1" t="s">
        <v>465</v>
      </c>
    </row>
    <row r="44" spans="1:20" ht="13.2" hidden="1" x14ac:dyDescent="0.25">
      <c r="A44" s="15" t="s">
        <v>24</v>
      </c>
      <c r="C44" s="16" t="s">
        <v>25</v>
      </c>
      <c r="D44" s="17" t="s">
        <v>26</v>
      </c>
      <c r="E44" s="16" t="s">
        <v>7491</v>
      </c>
      <c r="F44" s="18" t="s">
        <v>7492</v>
      </c>
      <c r="G44" s="16">
        <v>1</v>
      </c>
      <c r="H44" s="19" t="s">
        <v>7493</v>
      </c>
      <c r="I44" t="str">
        <f t="shared" si="0"/>
        <v>AOP Unisex Raglan Zip Hoodie / 2XL / Full print</v>
      </c>
      <c r="J44" s="20" t="s">
        <v>1201</v>
      </c>
      <c r="K44" s="20" t="s">
        <v>7494</v>
      </c>
      <c r="L44" s="16" t="s">
        <v>7495</v>
      </c>
      <c r="N44" s="1"/>
      <c r="O44" s="18" t="s">
        <v>1737</v>
      </c>
      <c r="P44" s="16">
        <v>33174</v>
      </c>
      <c r="Q44" s="16" t="s">
        <v>46</v>
      </c>
      <c r="R44" s="16" t="s">
        <v>35</v>
      </c>
      <c r="S44" s="16">
        <v>3057615402</v>
      </c>
      <c r="T44" s="1" t="s">
        <v>47</v>
      </c>
    </row>
    <row r="45" spans="1:20" ht="13.2" hidden="1" x14ac:dyDescent="0.25">
      <c r="A45" s="30" t="s">
        <v>120</v>
      </c>
      <c r="C45" s="16" t="s">
        <v>202</v>
      </c>
      <c r="D45" s="17" t="s">
        <v>26</v>
      </c>
      <c r="E45" s="16" t="s">
        <v>7496</v>
      </c>
      <c r="F45" s="18" t="s">
        <v>7497</v>
      </c>
      <c r="G45" s="16">
        <v>1</v>
      </c>
      <c r="H45" s="19" t="s">
        <v>7498</v>
      </c>
      <c r="I45" t="str">
        <f t="shared" si="0"/>
        <v>US King</v>
      </c>
      <c r="J45" s="20" t="s">
        <v>765</v>
      </c>
      <c r="K45" s="20" t="s">
        <v>7499</v>
      </c>
      <c r="L45" s="16" t="s">
        <v>7500</v>
      </c>
      <c r="N45" s="1"/>
      <c r="O45" s="18" t="s">
        <v>161</v>
      </c>
      <c r="P45" s="16">
        <v>38305</v>
      </c>
      <c r="Q45" s="16" t="s">
        <v>211</v>
      </c>
      <c r="R45" s="16" t="s">
        <v>35</v>
      </c>
      <c r="S45" s="16">
        <v>7316169538</v>
      </c>
      <c r="T45" s="1" t="s">
        <v>212</v>
      </c>
    </row>
    <row r="46" spans="1:20" ht="13.2" hidden="1" x14ac:dyDescent="0.25">
      <c r="A46" s="29" t="s">
        <v>386</v>
      </c>
      <c r="C46" s="16" t="s">
        <v>202</v>
      </c>
      <c r="D46" s="17" t="s">
        <v>26</v>
      </c>
      <c r="E46" s="16" t="s">
        <v>7501</v>
      </c>
      <c r="F46" s="18" t="s">
        <v>7502</v>
      </c>
      <c r="G46" s="16">
        <v>1</v>
      </c>
      <c r="H46" s="19" t="s">
        <v>7503</v>
      </c>
      <c r="I46" t="str">
        <f t="shared" si="0"/>
        <v>2XL / Black</v>
      </c>
      <c r="J46" s="20" t="s">
        <v>313</v>
      </c>
      <c r="K46" s="20" t="s">
        <v>7504</v>
      </c>
      <c r="L46" s="16" t="s">
        <v>7505</v>
      </c>
      <c r="M46" s="1" t="s">
        <v>7506</v>
      </c>
      <c r="N46" s="1"/>
      <c r="O46" s="18" t="s">
        <v>198</v>
      </c>
      <c r="P46" s="16">
        <v>89109</v>
      </c>
      <c r="Q46" s="16" t="s">
        <v>199</v>
      </c>
      <c r="R46" s="16" t="s">
        <v>35</v>
      </c>
      <c r="S46" s="16">
        <v>3214124717</v>
      </c>
      <c r="T46" s="1" t="s">
        <v>200</v>
      </c>
    </row>
    <row r="47" spans="1:20" ht="13.2" hidden="1" x14ac:dyDescent="0.25">
      <c r="A47" s="15" t="s">
        <v>24</v>
      </c>
      <c r="C47" s="16" t="s">
        <v>25</v>
      </c>
      <c r="D47" s="17" t="s">
        <v>26</v>
      </c>
      <c r="E47" s="16" t="s">
        <v>7507</v>
      </c>
      <c r="F47" s="18" t="s">
        <v>7508</v>
      </c>
      <c r="G47" s="16">
        <v>1</v>
      </c>
      <c r="H47" s="19" t="s">
        <v>7509</v>
      </c>
      <c r="I47" t="str">
        <f t="shared" si="0"/>
        <v>AOP Unisex Raglan Hoodie / M / Black</v>
      </c>
      <c r="J47" s="20" t="s">
        <v>5640</v>
      </c>
      <c r="K47" s="20" t="s">
        <v>7510</v>
      </c>
      <c r="L47" s="16" t="s">
        <v>7511</v>
      </c>
      <c r="N47" s="1"/>
      <c r="O47" s="18" t="s">
        <v>7512</v>
      </c>
      <c r="P47" s="16">
        <v>43701</v>
      </c>
      <c r="Q47" s="16" t="s">
        <v>105</v>
      </c>
      <c r="R47" s="16" t="s">
        <v>35</v>
      </c>
      <c r="S47" s="16">
        <v>7405629540</v>
      </c>
      <c r="T47" s="1" t="s">
        <v>107</v>
      </c>
    </row>
    <row r="48" spans="1:20" ht="13.2" hidden="1" x14ac:dyDescent="0.25">
      <c r="A48" s="29" t="s">
        <v>86</v>
      </c>
      <c r="C48" s="16" t="s">
        <v>25</v>
      </c>
      <c r="D48" s="17" t="s">
        <v>26</v>
      </c>
      <c r="E48" s="16" t="s">
        <v>7513</v>
      </c>
      <c r="F48" s="18" t="s">
        <v>7514</v>
      </c>
      <c r="G48" s="16">
        <v>1</v>
      </c>
      <c r="H48" s="19" t="s">
        <v>5083</v>
      </c>
      <c r="I48" t="str">
        <f t="shared" si="0"/>
        <v>Spare Tire Cover With Backup Camera Hole / All print / 32 inches</v>
      </c>
      <c r="J48" s="20" t="s">
        <v>5084</v>
      </c>
      <c r="K48" s="20" t="s">
        <v>7515</v>
      </c>
      <c r="L48" s="16" t="s">
        <v>7516</v>
      </c>
      <c r="N48" s="1"/>
      <c r="O48" s="18" t="s">
        <v>7517</v>
      </c>
      <c r="P48" s="16">
        <v>62294</v>
      </c>
      <c r="Q48" s="16" t="s">
        <v>69</v>
      </c>
      <c r="R48" s="16" t="s">
        <v>35</v>
      </c>
      <c r="S48" s="16" t="s">
        <v>7518</v>
      </c>
      <c r="T48" s="1" t="s">
        <v>71</v>
      </c>
    </row>
    <row r="49" spans="1:20" ht="13.2" hidden="1" x14ac:dyDescent="0.25">
      <c r="A49" s="21" t="s">
        <v>38</v>
      </c>
      <c r="C49" s="16" t="s">
        <v>25</v>
      </c>
      <c r="D49" s="33" t="s">
        <v>7519</v>
      </c>
      <c r="E49" s="16" t="s">
        <v>7520</v>
      </c>
      <c r="F49" s="18" t="s">
        <v>7521</v>
      </c>
      <c r="G49" s="16">
        <v>1</v>
      </c>
      <c r="H49" s="19" t="s">
        <v>7522</v>
      </c>
      <c r="I49" t="str">
        <f t="shared" si="0"/>
        <v>AOP Unisex Raglan Hoodie / XL / All print</v>
      </c>
      <c r="J49" s="20" t="s">
        <v>42</v>
      </c>
      <c r="K49" s="20" t="s">
        <v>7523</v>
      </c>
      <c r="L49" s="16" t="s">
        <v>7524</v>
      </c>
      <c r="N49" s="1"/>
      <c r="O49" s="18" t="s">
        <v>7525</v>
      </c>
      <c r="P49" s="16">
        <v>80526</v>
      </c>
      <c r="Q49" s="16" t="s">
        <v>430</v>
      </c>
      <c r="R49" s="16" t="s">
        <v>35</v>
      </c>
      <c r="S49" s="16">
        <v>9706893020</v>
      </c>
      <c r="T49" s="1" t="s">
        <v>432</v>
      </c>
    </row>
    <row r="50" spans="1:20" ht="13.2" hidden="1" x14ac:dyDescent="0.25">
      <c r="A50" s="21" t="s">
        <v>38</v>
      </c>
      <c r="C50" s="16" t="s">
        <v>25</v>
      </c>
      <c r="D50" s="33" t="s">
        <v>7519</v>
      </c>
      <c r="E50" s="16" t="s">
        <v>7520</v>
      </c>
      <c r="F50" s="18" t="s">
        <v>7521</v>
      </c>
      <c r="G50" s="16">
        <v>1</v>
      </c>
      <c r="H50" s="19" t="s">
        <v>7526</v>
      </c>
      <c r="I50" t="str">
        <f t="shared" si="0"/>
        <v>AOP Unisex Raglan Hoodie / XL / All print</v>
      </c>
      <c r="J50" s="20" t="s">
        <v>42</v>
      </c>
      <c r="K50" s="20" t="s">
        <v>7523</v>
      </c>
      <c r="L50" s="16" t="s">
        <v>7524</v>
      </c>
      <c r="N50" s="1"/>
      <c r="O50" s="18" t="s">
        <v>7525</v>
      </c>
      <c r="P50" s="16">
        <v>80526</v>
      </c>
      <c r="Q50" s="16" t="s">
        <v>430</v>
      </c>
      <c r="R50" s="16" t="s">
        <v>35</v>
      </c>
      <c r="S50" s="16">
        <v>9706893020</v>
      </c>
      <c r="T50" s="1" t="s">
        <v>432</v>
      </c>
    </row>
    <row r="51" spans="1:20" ht="13.2" hidden="1" x14ac:dyDescent="0.25">
      <c r="A51" s="15" t="s">
        <v>110</v>
      </c>
      <c r="C51" s="16" t="s">
        <v>25</v>
      </c>
      <c r="D51" s="17" t="s">
        <v>26</v>
      </c>
      <c r="E51" s="16" t="s">
        <v>7527</v>
      </c>
      <c r="F51" s="18" t="s">
        <v>7528</v>
      </c>
      <c r="G51" s="16">
        <v>1</v>
      </c>
      <c r="H51" s="19" t="s">
        <v>2369</v>
      </c>
      <c r="I51" t="str">
        <f t="shared" si="0"/>
        <v>AOP UNISEX HOODIE / 2XL / Green</v>
      </c>
      <c r="J51" s="20" t="s">
        <v>1241</v>
      </c>
      <c r="K51" s="20" t="s">
        <v>7529</v>
      </c>
      <c r="L51" s="16" t="s">
        <v>7530</v>
      </c>
      <c r="N51" s="1"/>
      <c r="O51" s="18" t="s">
        <v>7531</v>
      </c>
      <c r="P51" s="16">
        <v>46350</v>
      </c>
      <c r="Q51" s="16" t="s">
        <v>57</v>
      </c>
      <c r="R51" s="16" t="s">
        <v>35</v>
      </c>
      <c r="S51" s="16">
        <v>2195754880</v>
      </c>
      <c r="T51" s="1" t="s">
        <v>59</v>
      </c>
    </row>
    <row r="52" spans="1:20" ht="13.2" hidden="1" x14ac:dyDescent="0.25">
      <c r="A52" s="15" t="s">
        <v>110</v>
      </c>
      <c r="C52" s="16" t="s">
        <v>25</v>
      </c>
      <c r="D52" s="17" t="s">
        <v>26</v>
      </c>
      <c r="E52" s="16" t="s">
        <v>7527</v>
      </c>
      <c r="F52" s="18" t="s">
        <v>7528</v>
      </c>
      <c r="G52" s="16">
        <v>1</v>
      </c>
      <c r="H52" s="19" t="s">
        <v>3595</v>
      </c>
      <c r="I52" t="str">
        <f t="shared" si="0"/>
        <v>Joggers #V - AOP Unisex Raglan Hoodie / 2XL / All Print</v>
      </c>
      <c r="J52" s="20" t="s">
        <v>1459</v>
      </c>
      <c r="K52" s="20" t="s">
        <v>7529</v>
      </c>
      <c r="L52" s="16" t="s">
        <v>7530</v>
      </c>
      <c r="N52" s="1"/>
      <c r="O52" s="18" t="s">
        <v>7531</v>
      </c>
      <c r="P52" s="16">
        <v>46350</v>
      </c>
      <c r="Q52" s="16" t="s">
        <v>57</v>
      </c>
      <c r="R52" s="16" t="s">
        <v>35</v>
      </c>
      <c r="S52" s="16">
        <v>2195754880</v>
      </c>
      <c r="T52" s="1" t="s">
        <v>59</v>
      </c>
    </row>
    <row r="53" spans="1:20" ht="13.2" hidden="1" x14ac:dyDescent="0.25">
      <c r="A53" s="21" t="s">
        <v>761</v>
      </c>
      <c r="C53" s="16" t="s">
        <v>25</v>
      </c>
      <c r="D53" s="17" t="s">
        <v>26</v>
      </c>
      <c r="E53" s="16" t="s">
        <v>7532</v>
      </c>
      <c r="F53" s="18" t="s">
        <v>7528</v>
      </c>
      <c r="G53" s="16">
        <v>1</v>
      </c>
      <c r="H53" s="19" t="s">
        <v>7533</v>
      </c>
      <c r="I53" t="str">
        <f t="shared" si="0"/>
        <v>hirt 3D #DH - 2XL / Full Print</v>
      </c>
      <c r="J53" s="20" t="s">
        <v>7534</v>
      </c>
      <c r="K53" s="20" t="s">
        <v>7529</v>
      </c>
      <c r="L53" s="16" t="s">
        <v>7530</v>
      </c>
      <c r="N53" s="1"/>
      <c r="O53" s="18" t="s">
        <v>7531</v>
      </c>
      <c r="P53" s="16">
        <v>46350</v>
      </c>
      <c r="Q53" s="16" t="s">
        <v>57</v>
      </c>
      <c r="R53" s="16" t="s">
        <v>35</v>
      </c>
      <c r="S53" s="16">
        <v>2195754880</v>
      </c>
      <c r="T53" s="1" t="s">
        <v>59</v>
      </c>
    </row>
    <row r="54" spans="1:20" ht="13.2" hidden="1" x14ac:dyDescent="0.25">
      <c r="A54" s="15" t="s">
        <v>24</v>
      </c>
      <c r="C54" s="16" t="s">
        <v>25</v>
      </c>
      <c r="D54" s="17" t="s">
        <v>26</v>
      </c>
      <c r="E54" s="16" t="s">
        <v>7532</v>
      </c>
      <c r="F54" s="18" t="s">
        <v>7528</v>
      </c>
      <c r="G54" s="16">
        <v>1</v>
      </c>
      <c r="H54" s="19" t="s">
        <v>7535</v>
      </c>
      <c r="I54" t="str">
        <f t="shared" si="0"/>
        <v>hirt - hoodie 3D #v - UNISEX T-SHIRT 3D / 2XL / All print</v>
      </c>
      <c r="J54" s="20" t="s">
        <v>927</v>
      </c>
      <c r="K54" s="20" t="s">
        <v>7529</v>
      </c>
      <c r="L54" s="16" t="s">
        <v>7530</v>
      </c>
      <c r="N54" s="1"/>
      <c r="O54" s="18" t="s">
        <v>7531</v>
      </c>
      <c r="P54" s="16">
        <v>46350</v>
      </c>
      <c r="Q54" s="16" t="s">
        <v>57</v>
      </c>
      <c r="R54" s="16" t="s">
        <v>35</v>
      </c>
      <c r="S54" s="16">
        <v>2195754880</v>
      </c>
      <c r="T54" s="1" t="s">
        <v>59</v>
      </c>
    </row>
    <row r="55" spans="1:20" ht="13.2" hidden="1" x14ac:dyDescent="0.25">
      <c r="A55" s="21" t="s">
        <v>761</v>
      </c>
      <c r="C55" s="16" t="s">
        <v>25</v>
      </c>
      <c r="D55" s="17" t="s">
        <v>26</v>
      </c>
      <c r="E55" s="16" t="s">
        <v>7532</v>
      </c>
      <c r="F55" s="18" t="s">
        <v>7528</v>
      </c>
      <c r="G55" s="16">
        <v>1</v>
      </c>
      <c r="H55" s="19" t="s">
        <v>7536</v>
      </c>
      <c r="I55" t="str">
        <f t="shared" si="0"/>
        <v>2XL / Full Print</v>
      </c>
      <c r="J55" s="20" t="s">
        <v>2900</v>
      </c>
      <c r="K55" s="20" t="s">
        <v>7529</v>
      </c>
      <c r="L55" s="16" t="s">
        <v>7530</v>
      </c>
      <c r="N55" s="1"/>
      <c r="O55" s="18" t="s">
        <v>7531</v>
      </c>
      <c r="P55" s="16">
        <v>46350</v>
      </c>
      <c r="Q55" s="16" t="s">
        <v>57</v>
      </c>
      <c r="R55" s="16" t="s">
        <v>35</v>
      </c>
      <c r="S55" s="16">
        <v>2195754880</v>
      </c>
      <c r="T55" s="1" t="s">
        <v>59</v>
      </c>
    </row>
    <row r="56" spans="1:20" ht="13.2" hidden="1" x14ac:dyDescent="0.25">
      <c r="A56" s="30" t="s">
        <v>120</v>
      </c>
      <c r="C56" s="16" t="s">
        <v>25</v>
      </c>
      <c r="D56" s="17" t="s">
        <v>26</v>
      </c>
      <c r="E56" s="16" t="s">
        <v>7532</v>
      </c>
      <c r="F56" s="18" t="s">
        <v>7528</v>
      </c>
      <c r="G56" s="16">
        <v>1</v>
      </c>
      <c r="H56" s="19" t="s">
        <v>7537</v>
      </c>
      <c r="I56" t="str">
        <f t="shared" si="0"/>
        <v>hirt #KV - 2XL / Purple</v>
      </c>
      <c r="J56" s="20" t="s">
        <v>7538</v>
      </c>
      <c r="K56" s="20" t="s">
        <v>7529</v>
      </c>
      <c r="L56" s="16" t="s">
        <v>7530</v>
      </c>
      <c r="N56" s="1"/>
      <c r="O56" s="18" t="s">
        <v>7531</v>
      </c>
      <c r="P56" s="16">
        <v>46350</v>
      </c>
      <c r="Q56" s="16" t="s">
        <v>57</v>
      </c>
      <c r="R56" s="16" t="s">
        <v>35</v>
      </c>
      <c r="S56" s="16">
        <v>2195754880</v>
      </c>
      <c r="T56" s="1" t="s">
        <v>59</v>
      </c>
    </row>
    <row r="57" spans="1:20" ht="13.2" hidden="1" x14ac:dyDescent="0.25">
      <c r="A57" s="15" t="s">
        <v>24</v>
      </c>
      <c r="C57" s="16" t="s">
        <v>202</v>
      </c>
      <c r="D57" s="17" t="s">
        <v>26</v>
      </c>
      <c r="E57" s="16" t="s">
        <v>7539</v>
      </c>
      <c r="F57" s="18" t="s">
        <v>7540</v>
      </c>
      <c r="G57" s="16">
        <v>1</v>
      </c>
      <c r="H57" s="19" t="s">
        <v>7541</v>
      </c>
      <c r="I57" t="str">
        <f t="shared" si="0"/>
        <v>US Queen</v>
      </c>
      <c r="J57" s="20" t="s">
        <v>765</v>
      </c>
      <c r="K57" s="20" t="s">
        <v>7542</v>
      </c>
      <c r="L57" s="16" t="s">
        <v>7543</v>
      </c>
      <c r="N57" s="1"/>
      <c r="O57" s="18" t="s">
        <v>7544</v>
      </c>
      <c r="P57" s="16">
        <v>33852</v>
      </c>
      <c r="Q57" s="16" t="s">
        <v>46</v>
      </c>
      <c r="R57" s="16" t="s">
        <v>35</v>
      </c>
      <c r="S57" s="16">
        <v>8632430473</v>
      </c>
      <c r="T57" s="1" t="s">
        <v>47</v>
      </c>
    </row>
    <row r="58" spans="1:20" ht="13.2" hidden="1" x14ac:dyDescent="0.25">
      <c r="A58" s="15" t="s">
        <v>110</v>
      </c>
      <c r="C58" s="16" t="s">
        <v>25</v>
      </c>
      <c r="D58" s="17" t="s">
        <v>26</v>
      </c>
      <c r="E58" s="16" t="s">
        <v>7545</v>
      </c>
      <c r="F58" s="18" t="s">
        <v>6815</v>
      </c>
      <c r="G58" s="16">
        <v>1</v>
      </c>
      <c r="H58" s="19" t="s">
        <v>7546</v>
      </c>
      <c r="I58" t="str">
        <f t="shared" si="0"/>
        <v>UNISEX HOODIE ZIP-UP / L / Black</v>
      </c>
      <c r="J58" s="20" t="s">
        <v>7547</v>
      </c>
      <c r="K58" s="20" t="s">
        <v>6818</v>
      </c>
      <c r="L58" s="16" t="s">
        <v>6819</v>
      </c>
      <c r="M58" s="1" t="s">
        <v>1293</v>
      </c>
      <c r="N58" s="1"/>
      <c r="O58" s="18" t="s">
        <v>2610</v>
      </c>
      <c r="P58" s="16">
        <v>8049</v>
      </c>
      <c r="Q58" s="16" t="s">
        <v>464</v>
      </c>
      <c r="R58" s="16" t="s">
        <v>35</v>
      </c>
      <c r="S58" s="16">
        <v>8563135169</v>
      </c>
      <c r="T58" s="1" t="s">
        <v>465</v>
      </c>
    </row>
    <row r="59" spans="1:20" ht="13.2" hidden="1" x14ac:dyDescent="0.25">
      <c r="A59" s="15" t="s">
        <v>110</v>
      </c>
      <c r="C59" s="16" t="s">
        <v>25</v>
      </c>
      <c r="D59" s="17" t="s">
        <v>26</v>
      </c>
      <c r="E59" s="16" t="s">
        <v>7548</v>
      </c>
      <c r="F59" s="18" t="s">
        <v>7549</v>
      </c>
      <c r="G59" s="16">
        <v>1</v>
      </c>
      <c r="H59" s="19" t="s">
        <v>7550</v>
      </c>
      <c r="I59" t="str">
        <f t="shared" si="0"/>
        <v>XL / Full Print</v>
      </c>
      <c r="J59" s="20" t="s">
        <v>7551</v>
      </c>
      <c r="K59" s="20" t="s">
        <v>7552</v>
      </c>
      <c r="L59" s="16" t="s">
        <v>7553</v>
      </c>
      <c r="N59" s="1"/>
      <c r="O59" s="18" t="s">
        <v>7554</v>
      </c>
      <c r="P59" s="16">
        <v>90720</v>
      </c>
      <c r="Q59" s="16" t="s">
        <v>546</v>
      </c>
      <c r="R59" s="16" t="s">
        <v>35</v>
      </c>
      <c r="S59" s="16">
        <v>15625980585</v>
      </c>
      <c r="T59" s="1" t="s">
        <v>547</v>
      </c>
    </row>
    <row r="60" spans="1:20" ht="13.2" hidden="1" x14ac:dyDescent="0.25">
      <c r="A60" s="15" t="s">
        <v>24</v>
      </c>
      <c r="C60" s="16" t="s">
        <v>25</v>
      </c>
      <c r="D60" s="17" t="s">
        <v>26</v>
      </c>
      <c r="E60" s="16" t="s">
        <v>7555</v>
      </c>
      <c r="F60" s="18" t="s">
        <v>7556</v>
      </c>
      <c r="G60" s="16">
        <v>1</v>
      </c>
      <c r="H60" s="19" t="s">
        <v>7557</v>
      </c>
      <c r="I60" t="str">
        <f t="shared" si="0"/>
        <v>hirt 3d - 4XL / Full print</v>
      </c>
      <c r="J60" s="20" t="s">
        <v>7558</v>
      </c>
      <c r="K60" s="20" t="s">
        <v>7559</v>
      </c>
      <c r="L60" s="16" t="s">
        <v>7560</v>
      </c>
      <c r="N60" s="1"/>
      <c r="O60" s="18" t="s">
        <v>7561</v>
      </c>
      <c r="P60" s="16">
        <v>83854</v>
      </c>
      <c r="Q60" s="16" t="s">
        <v>261</v>
      </c>
      <c r="R60" s="16" t="s">
        <v>35</v>
      </c>
      <c r="S60" s="16">
        <v>5099535559</v>
      </c>
      <c r="T60" s="1" t="s">
        <v>262</v>
      </c>
    </row>
    <row r="61" spans="1:20" ht="13.2" hidden="1" x14ac:dyDescent="0.25">
      <c r="A61" s="15" t="s">
        <v>24</v>
      </c>
      <c r="C61" s="16" t="s">
        <v>61</v>
      </c>
      <c r="D61" s="17" t="s">
        <v>26</v>
      </c>
      <c r="E61" s="16" t="s">
        <v>7555</v>
      </c>
      <c r="F61" s="18" t="s">
        <v>7556</v>
      </c>
      <c r="G61" s="16">
        <v>1</v>
      </c>
      <c r="H61" s="19" t="s">
        <v>7562</v>
      </c>
      <c r="I61" t="str">
        <f t="shared" si="0"/>
        <v>4XL / Full Print</v>
      </c>
      <c r="J61" s="20" t="s">
        <v>7563</v>
      </c>
      <c r="K61" s="20" t="s">
        <v>7559</v>
      </c>
      <c r="L61" s="16" t="s">
        <v>7560</v>
      </c>
      <c r="N61" s="1"/>
      <c r="O61" s="18" t="s">
        <v>7561</v>
      </c>
      <c r="P61" s="16">
        <v>83854</v>
      </c>
      <c r="Q61" s="16" t="s">
        <v>261</v>
      </c>
      <c r="R61" s="16" t="s">
        <v>35</v>
      </c>
      <c r="S61" s="16">
        <v>5099535559</v>
      </c>
      <c r="T61" s="1" t="s">
        <v>262</v>
      </c>
    </row>
    <row r="62" spans="1:20" ht="13.2" hidden="1" x14ac:dyDescent="0.25">
      <c r="A62" s="15" t="s">
        <v>24</v>
      </c>
      <c r="C62" s="16" t="s">
        <v>25</v>
      </c>
      <c r="D62" s="17" t="s">
        <v>26</v>
      </c>
      <c r="E62" s="16" t="s">
        <v>7555</v>
      </c>
      <c r="F62" s="18" t="s">
        <v>7556</v>
      </c>
      <c r="G62" s="16">
        <v>1</v>
      </c>
      <c r="H62" s="19" t="s">
        <v>7564</v>
      </c>
      <c r="I62" t="str">
        <f t="shared" si="0"/>
        <v>We deliver for you unisex t-shirt 3D - 4XL / Full Print</v>
      </c>
      <c r="J62" s="20" t="s">
        <v>1447</v>
      </c>
      <c r="K62" s="20" t="s">
        <v>7559</v>
      </c>
      <c r="L62" s="16" t="s">
        <v>7560</v>
      </c>
      <c r="N62" s="1"/>
      <c r="O62" s="18" t="s">
        <v>7561</v>
      </c>
      <c r="P62" s="16">
        <v>83854</v>
      </c>
      <c r="Q62" s="16" t="s">
        <v>261</v>
      </c>
      <c r="R62" s="16" t="s">
        <v>35</v>
      </c>
      <c r="S62" s="16">
        <v>5099535559</v>
      </c>
      <c r="T62" s="1" t="s">
        <v>262</v>
      </c>
    </row>
    <row r="63" spans="1:20" ht="13.2" hidden="1" x14ac:dyDescent="0.25">
      <c r="A63" s="29" t="s">
        <v>86</v>
      </c>
      <c r="C63" s="16" t="s">
        <v>25</v>
      </c>
      <c r="D63" s="17" t="s">
        <v>26</v>
      </c>
      <c r="E63" s="16" t="s">
        <v>7555</v>
      </c>
      <c r="F63" s="18" t="s">
        <v>7556</v>
      </c>
      <c r="G63" s="16">
        <v>1</v>
      </c>
      <c r="H63" s="19" t="s">
        <v>7565</v>
      </c>
      <c r="I63" t="str">
        <f t="shared" si="0"/>
        <v>AOP Unisex Raglan Hoodie / 4XL / All print</v>
      </c>
      <c r="J63" s="20" t="s">
        <v>7566</v>
      </c>
      <c r="K63" s="20" t="s">
        <v>7559</v>
      </c>
      <c r="L63" s="16" t="s">
        <v>7560</v>
      </c>
      <c r="N63" s="1"/>
      <c r="O63" s="18" t="s">
        <v>7561</v>
      </c>
      <c r="P63" s="16">
        <v>83854</v>
      </c>
      <c r="Q63" s="16" t="s">
        <v>261</v>
      </c>
      <c r="R63" s="16" t="s">
        <v>35</v>
      </c>
      <c r="S63" s="16">
        <v>5099535559</v>
      </c>
      <c r="T63" s="1" t="s">
        <v>262</v>
      </c>
    </row>
    <row r="64" spans="1:20" ht="13.2" hidden="1" x14ac:dyDescent="0.25">
      <c r="A64" s="32" t="s">
        <v>60</v>
      </c>
      <c r="C64" s="16" t="s">
        <v>25</v>
      </c>
      <c r="D64" s="17" t="s">
        <v>26</v>
      </c>
      <c r="E64" s="16" t="s">
        <v>7555</v>
      </c>
      <c r="F64" s="18" t="s">
        <v>7556</v>
      </c>
      <c r="G64" s="16">
        <v>1</v>
      </c>
      <c r="H64" s="19" t="s">
        <v>7567</v>
      </c>
      <c r="I64" t="str">
        <f t="shared" si="0"/>
        <v>hirt #021121l - Unisex Short Sleeve Classic Tee / Black / 4XL</v>
      </c>
      <c r="J64" s="20" t="s">
        <v>7568</v>
      </c>
      <c r="K64" s="20" t="s">
        <v>7559</v>
      </c>
      <c r="L64" s="16" t="s">
        <v>7560</v>
      </c>
      <c r="N64" s="1"/>
      <c r="O64" s="18" t="s">
        <v>7561</v>
      </c>
      <c r="P64" s="16">
        <v>83854</v>
      </c>
      <c r="Q64" s="16" t="s">
        <v>261</v>
      </c>
      <c r="R64" s="16" t="s">
        <v>35</v>
      </c>
      <c r="S64" s="16">
        <v>5099535559</v>
      </c>
      <c r="T64" s="1" t="s">
        <v>262</v>
      </c>
    </row>
    <row r="65" spans="1:20" ht="13.2" hidden="1" x14ac:dyDescent="0.25">
      <c r="A65" s="32" t="s">
        <v>60</v>
      </c>
      <c r="C65" s="16" t="s">
        <v>61</v>
      </c>
      <c r="D65" s="17" t="s">
        <v>26</v>
      </c>
      <c r="E65" s="16" t="s">
        <v>7569</v>
      </c>
      <c r="F65" s="18" t="s">
        <v>7570</v>
      </c>
      <c r="G65" s="16">
        <v>1</v>
      </c>
      <c r="H65" s="19" t="s">
        <v>1670</v>
      </c>
      <c r="I65" t="str">
        <f t="shared" si="0"/>
        <v>XL / Full Print</v>
      </c>
      <c r="J65" s="20" t="s">
        <v>1671</v>
      </c>
      <c r="K65" s="20" t="s">
        <v>7571</v>
      </c>
      <c r="L65" s="16" t="s">
        <v>7572</v>
      </c>
      <c r="N65" s="1"/>
      <c r="O65" s="18" t="s">
        <v>7573</v>
      </c>
      <c r="P65" s="16">
        <v>59401</v>
      </c>
      <c r="Q65" s="16" t="s">
        <v>1023</v>
      </c>
      <c r="R65" s="16" t="s">
        <v>35</v>
      </c>
      <c r="S65" s="16">
        <v>4067883613</v>
      </c>
      <c r="T65" s="1" t="s">
        <v>1024</v>
      </c>
    </row>
    <row r="66" spans="1:20" ht="13.2" hidden="1" x14ac:dyDescent="0.25">
      <c r="A66" s="21" t="s">
        <v>38</v>
      </c>
      <c r="C66" s="16" t="s">
        <v>25</v>
      </c>
      <c r="D66" s="17" t="s">
        <v>26</v>
      </c>
      <c r="E66" s="16" t="s">
        <v>7574</v>
      </c>
      <c r="F66" s="18" t="s">
        <v>7575</v>
      </c>
      <c r="G66" s="16">
        <v>1</v>
      </c>
      <c r="H66" s="19" t="s">
        <v>3476</v>
      </c>
      <c r="I66" t="str">
        <f t="shared" si="0"/>
        <v>AOP Unisex Raglan Hoodie / M / All print</v>
      </c>
      <c r="J66" s="20" t="s">
        <v>42</v>
      </c>
      <c r="K66" s="20" t="s">
        <v>7576</v>
      </c>
      <c r="L66" s="16" t="s">
        <v>7577</v>
      </c>
      <c r="N66" s="1"/>
      <c r="O66" s="18" t="s">
        <v>7578</v>
      </c>
      <c r="P66" s="16">
        <v>35120</v>
      </c>
      <c r="Q66" s="16" t="s">
        <v>645</v>
      </c>
      <c r="R66" s="16" t="s">
        <v>35</v>
      </c>
      <c r="S66" s="16">
        <f>12055779364</f>
        <v>12055779364</v>
      </c>
      <c r="T66" s="1" t="s">
        <v>646</v>
      </c>
    </row>
    <row r="67" spans="1:20" ht="13.2" hidden="1" x14ac:dyDescent="0.25">
      <c r="A67" s="29" t="s">
        <v>86</v>
      </c>
      <c r="C67" s="16" t="s">
        <v>25</v>
      </c>
      <c r="D67" s="17" t="s">
        <v>26</v>
      </c>
      <c r="E67" s="16" t="s">
        <v>7579</v>
      </c>
      <c r="F67" s="18" t="s">
        <v>7580</v>
      </c>
      <c r="G67" s="16">
        <v>1</v>
      </c>
      <c r="H67" s="19" t="s">
        <v>6826</v>
      </c>
      <c r="I67" t="str">
        <f t="shared" si="0"/>
        <v>hirt - hoodie 3D #121121h - AOP Unisex Raglan Hoodie / XL / All print</v>
      </c>
      <c r="J67" s="20" t="s">
        <v>808</v>
      </c>
      <c r="K67" s="20" t="s">
        <v>7581</v>
      </c>
      <c r="L67" s="16" t="s">
        <v>7582</v>
      </c>
      <c r="N67" s="1"/>
      <c r="O67" s="18" t="s">
        <v>4158</v>
      </c>
      <c r="P67" s="16">
        <v>20882</v>
      </c>
      <c r="Q67" s="16" t="s">
        <v>636</v>
      </c>
      <c r="R67" s="16" t="s">
        <v>35</v>
      </c>
      <c r="S67" s="16">
        <v>3015128983</v>
      </c>
      <c r="T67" s="1" t="s">
        <v>637</v>
      </c>
    </row>
    <row r="68" spans="1:20" ht="13.2" hidden="1" x14ac:dyDescent="0.25">
      <c r="A68" s="30" t="s">
        <v>120</v>
      </c>
      <c r="C68" s="16" t="s">
        <v>191</v>
      </c>
      <c r="D68" s="17" t="s">
        <v>26</v>
      </c>
      <c r="E68" s="16" t="s">
        <v>7583</v>
      </c>
      <c r="F68" s="18" t="s">
        <v>7584</v>
      </c>
      <c r="G68" s="16">
        <v>1</v>
      </c>
      <c r="H68" s="19" t="s">
        <v>7585</v>
      </c>
      <c r="I68" t="str">
        <f t="shared" si="0"/>
        <v>60x80 in</v>
      </c>
      <c r="J68" s="20" t="s">
        <v>686</v>
      </c>
      <c r="K68" s="20" t="s">
        <v>7586</v>
      </c>
      <c r="L68" s="16" t="s">
        <v>7587</v>
      </c>
      <c r="N68" s="1"/>
      <c r="O68" s="18" t="s">
        <v>7588</v>
      </c>
      <c r="P68" s="16">
        <v>59808</v>
      </c>
      <c r="Q68" s="16" t="s">
        <v>1023</v>
      </c>
      <c r="R68" s="16" t="s">
        <v>35</v>
      </c>
      <c r="S68" s="16">
        <v>5163162528</v>
      </c>
      <c r="T68" s="1" t="s">
        <v>1024</v>
      </c>
    </row>
    <row r="69" spans="1:20" ht="13.2" hidden="1" x14ac:dyDescent="0.25">
      <c r="A69" s="29" t="s">
        <v>386</v>
      </c>
      <c r="C69" s="16" t="s">
        <v>61</v>
      </c>
      <c r="D69" s="17" t="s">
        <v>26</v>
      </c>
      <c r="E69" s="16" t="s">
        <v>7589</v>
      </c>
      <c r="F69" s="18" t="s">
        <v>7590</v>
      </c>
      <c r="G69" s="16">
        <v>1</v>
      </c>
      <c r="H69" s="19" t="s">
        <v>7591</v>
      </c>
      <c r="I69" t="str">
        <f t="shared" si="0"/>
        <v>Men / 11 / White</v>
      </c>
      <c r="J69" s="20" t="s">
        <v>78</v>
      </c>
      <c r="K69" s="20" t="s">
        <v>7592</v>
      </c>
      <c r="L69" s="16" t="s">
        <v>7593</v>
      </c>
      <c r="N69" s="1"/>
      <c r="O69" s="18" t="s">
        <v>1422</v>
      </c>
      <c r="P69" s="16">
        <v>16365</v>
      </c>
      <c r="Q69" s="16" t="s">
        <v>422</v>
      </c>
      <c r="R69" s="16" t="s">
        <v>35</v>
      </c>
      <c r="S69" s="16">
        <v>8147300256</v>
      </c>
      <c r="T69" s="1" t="s">
        <v>423</v>
      </c>
    </row>
    <row r="70" spans="1:20" ht="13.2" hidden="1" x14ac:dyDescent="0.25">
      <c r="A70" s="21" t="s">
        <v>263</v>
      </c>
      <c r="C70" s="16" t="s">
        <v>61</v>
      </c>
      <c r="D70" s="17" t="s">
        <v>26</v>
      </c>
      <c r="E70" s="16" t="s">
        <v>7594</v>
      </c>
      <c r="F70" s="18" t="s">
        <v>7595</v>
      </c>
      <c r="G70" s="16">
        <v>1</v>
      </c>
      <c r="H70" s="19" t="s">
        <v>7596</v>
      </c>
      <c r="I70" t="str">
        <f t="shared" si="0"/>
        <v>XL / Full Print</v>
      </c>
      <c r="J70" s="20" t="s">
        <v>7597</v>
      </c>
      <c r="K70" s="20" t="s">
        <v>7598</v>
      </c>
      <c r="L70" s="16" t="s">
        <v>7599</v>
      </c>
      <c r="N70" s="1"/>
      <c r="O70" s="18" t="s">
        <v>7424</v>
      </c>
      <c r="P70" s="16">
        <v>53188</v>
      </c>
      <c r="Q70" s="16" t="s">
        <v>1115</v>
      </c>
      <c r="R70" s="16" t="s">
        <v>35</v>
      </c>
      <c r="S70" s="16">
        <v>4148392615</v>
      </c>
      <c r="T70" s="1" t="s">
        <v>1116</v>
      </c>
    </row>
    <row r="71" spans="1:20" ht="13.2" hidden="1" x14ac:dyDescent="0.25">
      <c r="A71" s="32" t="s">
        <v>4328</v>
      </c>
      <c r="C71" s="16" t="s">
        <v>25</v>
      </c>
      <c r="D71" s="17" t="s">
        <v>26</v>
      </c>
      <c r="E71" s="16" t="s">
        <v>7600</v>
      </c>
      <c r="F71" s="18" t="s">
        <v>7601</v>
      </c>
      <c r="G71" s="16">
        <v>1</v>
      </c>
      <c r="H71" s="19" t="s">
        <v>7602</v>
      </c>
      <c r="I71" t="str">
        <f t="shared" si="0"/>
        <v>AOP UNISEX HOODIE ZIP-UP / M / All Print</v>
      </c>
      <c r="J71" s="20" t="s">
        <v>7603</v>
      </c>
      <c r="K71" s="20" t="s">
        <v>7604</v>
      </c>
      <c r="L71" s="16" t="s">
        <v>7605</v>
      </c>
      <c r="N71" s="1"/>
      <c r="O71" s="18" t="s">
        <v>7606</v>
      </c>
      <c r="P71" s="16">
        <v>90620</v>
      </c>
      <c r="Q71" s="16" t="s">
        <v>546</v>
      </c>
      <c r="R71" s="16" t="s">
        <v>35</v>
      </c>
      <c r="S71" s="16" t="s">
        <v>7607</v>
      </c>
      <c r="T71" s="1" t="s">
        <v>547</v>
      </c>
    </row>
    <row r="72" spans="1:20" ht="13.2" x14ac:dyDescent="0.25">
      <c r="A72" s="32" t="s">
        <v>456</v>
      </c>
      <c r="C72" s="16" t="s">
        <v>61</v>
      </c>
      <c r="D72" s="17" t="s">
        <v>26</v>
      </c>
      <c r="E72" s="16" t="s">
        <v>7608</v>
      </c>
      <c r="F72" s="18" t="s">
        <v>7609</v>
      </c>
      <c r="G72" s="16">
        <v>1</v>
      </c>
      <c r="H72" s="19" t="s">
        <v>7610</v>
      </c>
      <c r="I72" t="str">
        <f t="shared" si="0"/>
        <v>Men / 11 / Red</v>
      </c>
      <c r="J72" s="20" t="s">
        <v>460</v>
      </c>
      <c r="K72" s="20" t="s">
        <v>7611</v>
      </c>
      <c r="L72" s="16" t="s">
        <v>7612</v>
      </c>
      <c r="N72" s="1"/>
      <c r="O72" s="18" t="s">
        <v>7613</v>
      </c>
      <c r="P72" s="16">
        <v>71801</v>
      </c>
      <c r="Q72" s="16" t="s">
        <v>118</v>
      </c>
      <c r="R72" s="16" t="s">
        <v>35</v>
      </c>
      <c r="S72" s="16">
        <v>8708263209</v>
      </c>
      <c r="T72" s="1" t="s">
        <v>119</v>
      </c>
    </row>
    <row r="73" spans="1:20" ht="13.2" hidden="1" x14ac:dyDescent="0.25">
      <c r="A73" s="32" t="s">
        <v>309</v>
      </c>
      <c r="C73" s="16" t="s">
        <v>202</v>
      </c>
      <c r="D73" s="17" t="s">
        <v>26</v>
      </c>
      <c r="E73" s="16" t="s">
        <v>7614</v>
      </c>
      <c r="F73" s="18" t="s">
        <v>7615</v>
      </c>
      <c r="G73" s="16">
        <v>1</v>
      </c>
      <c r="H73" s="19" t="s">
        <v>7616</v>
      </c>
      <c r="I73" t="str">
        <f t="shared" si="0"/>
        <v>US Queen</v>
      </c>
      <c r="J73" s="20" t="s">
        <v>765</v>
      </c>
      <c r="K73" s="20" t="s">
        <v>7617</v>
      </c>
      <c r="L73" s="16" t="s">
        <v>7618</v>
      </c>
      <c r="N73" s="1"/>
      <c r="O73" s="18" t="s">
        <v>7619</v>
      </c>
      <c r="P73" s="16">
        <v>24122</v>
      </c>
      <c r="Q73" s="16" t="s">
        <v>169</v>
      </c>
      <c r="R73" s="16" t="s">
        <v>35</v>
      </c>
      <c r="S73" s="16">
        <v>5407616904</v>
      </c>
      <c r="T73" s="1" t="s">
        <v>170</v>
      </c>
    </row>
    <row r="74" spans="1:20" ht="13.2" hidden="1" x14ac:dyDescent="0.25">
      <c r="A74" s="15" t="s">
        <v>24</v>
      </c>
      <c r="C74" s="16" t="s">
        <v>25</v>
      </c>
      <c r="D74" s="17" t="s">
        <v>26</v>
      </c>
      <c r="E74" s="16" t="s">
        <v>7620</v>
      </c>
      <c r="F74" s="18" t="s">
        <v>7621</v>
      </c>
      <c r="G74" s="16">
        <v>1</v>
      </c>
      <c r="H74" s="19" t="s">
        <v>7622</v>
      </c>
      <c r="I74" t="str">
        <f t="shared" si="0"/>
        <v>Classic Unisex Hoodie / XL / Black</v>
      </c>
      <c r="J74" s="20" t="s">
        <v>7623</v>
      </c>
      <c r="K74" s="20" t="s">
        <v>7624</v>
      </c>
      <c r="L74" s="16" t="s">
        <v>7625</v>
      </c>
      <c r="N74" s="1"/>
      <c r="O74" s="18" t="s">
        <v>7626</v>
      </c>
      <c r="P74" s="16">
        <v>94030</v>
      </c>
      <c r="Q74" s="16" t="s">
        <v>546</v>
      </c>
      <c r="R74" s="16" t="s">
        <v>35</v>
      </c>
      <c r="S74" s="16">
        <v>17146039869</v>
      </c>
      <c r="T74" s="1" t="s">
        <v>547</v>
      </c>
    </row>
    <row r="75" spans="1:20" ht="13.2" hidden="1" x14ac:dyDescent="0.25">
      <c r="A75" s="15" t="s">
        <v>24</v>
      </c>
      <c r="C75" s="16" t="s">
        <v>25</v>
      </c>
      <c r="D75" s="17" t="s">
        <v>26</v>
      </c>
      <c r="E75" s="16" t="s">
        <v>7620</v>
      </c>
      <c r="F75" s="18" t="s">
        <v>7621</v>
      </c>
      <c r="G75" s="16">
        <v>1</v>
      </c>
      <c r="H75" s="19" t="s">
        <v>7627</v>
      </c>
      <c r="I75" t="str">
        <f t="shared" si="0"/>
        <v>AOP Unisex Raglan Hoodie / S / Fatigue Green</v>
      </c>
      <c r="J75" s="20" t="s">
        <v>7628</v>
      </c>
      <c r="K75" s="20" t="s">
        <v>7624</v>
      </c>
      <c r="L75" s="16" t="s">
        <v>7625</v>
      </c>
      <c r="N75" s="1"/>
      <c r="O75" s="18" t="s">
        <v>7626</v>
      </c>
      <c r="P75" s="16">
        <v>94030</v>
      </c>
      <c r="Q75" s="16" t="s">
        <v>546</v>
      </c>
      <c r="R75" s="16" t="s">
        <v>35</v>
      </c>
      <c r="S75" s="16">
        <v>17146039869</v>
      </c>
      <c r="T75" s="1" t="s">
        <v>547</v>
      </c>
    </row>
    <row r="76" spans="1:20" ht="13.2" hidden="1" x14ac:dyDescent="0.25">
      <c r="A76" s="15" t="s">
        <v>24</v>
      </c>
      <c r="C76" s="16" t="s">
        <v>25</v>
      </c>
      <c r="D76" s="17" t="s">
        <v>26</v>
      </c>
      <c r="E76" s="16" t="s">
        <v>7620</v>
      </c>
      <c r="F76" s="18" t="s">
        <v>7621</v>
      </c>
      <c r="G76" s="16">
        <v>1</v>
      </c>
      <c r="H76" s="19" t="s">
        <v>7629</v>
      </c>
      <c r="I76" t="str">
        <f t="shared" si="0"/>
        <v>AOP Unisex Raglan Hoodie / S / BLACK</v>
      </c>
      <c r="J76" s="20" t="s">
        <v>7628</v>
      </c>
      <c r="K76" s="20" t="s">
        <v>7624</v>
      </c>
      <c r="L76" s="16" t="s">
        <v>7625</v>
      </c>
      <c r="N76" s="1"/>
      <c r="O76" s="18" t="s">
        <v>7626</v>
      </c>
      <c r="P76" s="16">
        <v>94030</v>
      </c>
      <c r="Q76" s="16" t="s">
        <v>546</v>
      </c>
      <c r="R76" s="16" t="s">
        <v>35</v>
      </c>
      <c r="S76" s="16">
        <v>17146039869</v>
      </c>
      <c r="T76" s="1" t="s">
        <v>547</v>
      </c>
    </row>
    <row r="77" spans="1:20" ht="13.2" hidden="1" x14ac:dyDescent="0.25">
      <c r="A77" s="15" t="s">
        <v>24</v>
      </c>
      <c r="C77" s="16" t="s">
        <v>25</v>
      </c>
      <c r="D77" s="17" t="s">
        <v>26</v>
      </c>
      <c r="E77" s="16" t="s">
        <v>7620</v>
      </c>
      <c r="F77" s="18" t="s">
        <v>7621</v>
      </c>
      <c r="G77" s="16">
        <v>1</v>
      </c>
      <c r="H77" s="19" t="s">
        <v>7630</v>
      </c>
      <c r="I77" t="str">
        <f t="shared" si="0"/>
        <v>AOP Unisex Raglan Hoodie / XL / BROWN</v>
      </c>
      <c r="J77" s="20" t="s">
        <v>7623</v>
      </c>
      <c r="K77" s="20" t="s">
        <v>7624</v>
      </c>
      <c r="L77" s="16" t="s">
        <v>7625</v>
      </c>
      <c r="N77" s="1"/>
      <c r="O77" s="18" t="s">
        <v>7626</v>
      </c>
      <c r="P77" s="16">
        <v>94030</v>
      </c>
      <c r="Q77" s="16" t="s">
        <v>546</v>
      </c>
      <c r="R77" s="16" t="s">
        <v>35</v>
      </c>
      <c r="S77" s="16">
        <v>17146039869</v>
      </c>
      <c r="T77" s="1" t="s">
        <v>547</v>
      </c>
    </row>
    <row r="78" spans="1:20" ht="13.2" hidden="1" x14ac:dyDescent="0.25">
      <c r="A78" s="30" t="s">
        <v>120</v>
      </c>
      <c r="C78" s="16" t="s">
        <v>25</v>
      </c>
      <c r="D78" s="17" t="s">
        <v>26</v>
      </c>
      <c r="E78" s="16" t="s">
        <v>7631</v>
      </c>
      <c r="F78" s="18" t="s">
        <v>7632</v>
      </c>
      <c r="G78" s="16">
        <v>1</v>
      </c>
      <c r="H78" s="19" t="s">
        <v>7633</v>
      </c>
      <c r="I78" t="str">
        <f t="shared" si="0"/>
        <v>hirt 3D #KV - 2XL / Full Print</v>
      </c>
      <c r="J78" s="20" t="s">
        <v>3066</v>
      </c>
      <c r="K78" s="20" t="s">
        <v>7634</v>
      </c>
      <c r="L78" s="16" t="s">
        <v>7635</v>
      </c>
      <c r="N78" s="1"/>
      <c r="O78" s="18" t="s">
        <v>7636</v>
      </c>
      <c r="P78" s="16">
        <v>13619</v>
      </c>
      <c r="Q78" s="16" t="s">
        <v>305</v>
      </c>
      <c r="R78" s="16" t="s">
        <v>35</v>
      </c>
      <c r="S78" s="16">
        <v>3157671952</v>
      </c>
      <c r="T78" s="1" t="s">
        <v>306</v>
      </c>
    </row>
    <row r="79" spans="1:20" ht="13.2" x14ac:dyDescent="0.25">
      <c r="A79" s="21" t="s">
        <v>49</v>
      </c>
      <c r="C79" s="16" t="s">
        <v>25</v>
      </c>
      <c r="D79" s="17" t="s">
        <v>26</v>
      </c>
      <c r="E79" s="16" t="s">
        <v>7637</v>
      </c>
      <c r="F79" s="18" t="s">
        <v>7638</v>
      </c>
      <c r="G79" s="16">
        <v>1</v>
      </c>
      <c r="H79" s="19" t="s">
        <v>7639</v>
      </c>
      <c r="I79" t="str">
        <f t="shared" si="0"/>
        <v>HOODIE RAGLAN SLEEVE / 2XL / All Print</v>
      </c>
      <c r="J79" s="20" t="s">
        <v>3294</v>
      </c>
      <c r="K79" s="20" t="s">
        <v>7640</v>
      </c>
      <c r="L79" s="16" t="s">
        <v>7641</v>
      </c>
      <c r="M79" s="1" t="s">
        <v>7642</v>
      </c>
      <c r="N79" s="1"/>
      <c r="O79" s="18" t="s">
        <v>575</v>
      </c>
      <c r="P79" s="16">
        <v>14261</v>
      </c>
      <c r="Q79" s="16" t="s">
        <v>305</v>
      </c>
      <c r="R79" s="16" t="s">
        <v>35</v>
      </c>
      <c r="S79" s="16">
        <v>2067782119</v>
      </c>
      <c r="T79" s="1" t="s">
        <v>306</v>
      </c>
    </row>
    <row r="80" spans="1:20" ht="13.2" hidden="1" x14ac:dyDescent="0.25">
      <c r="A80" s="30" t="s">
        <v>120</v>
      </c>
      <c r="C80" s="16" t="s">
        <v>25</v>
      </c>
      <c r="D80" s="17" t="s">
        <v>26</v>
      </c>
      <c r="E80" s="16" t="s">
        <v>7643</v>
      </c>
      <c r="F80" s="18" t="s">
        <v>7644</v>
      </c>
      <c r="G80" s="16">
        <v>1</v>
      </c>
      <c r="H80" s="19" t="s">
        <v>7645</v>
      </c>
      <c r="I80" t="str">
        <f t="shared" si="0"/>
        <v>Joggers #KV - AOP Unisex Raglan Hoodie / 2XL / All Print</v>
      </c>
      <c r="J80" s="20" t="s">
        <v>1973</v>
      </c>
      <c r="K80" s="20" t="s">
        <v>7646</v>
      </c>
      <c r="L80" s="16" t="s">
        <v>7647</v>
      </c>
      <c r="N80" s="1"/>
      <c r="O80" s="18" t="s">
        <v>7648</v>
      </c>
      <c r="P80" s="16">
        <v>86440</v>
      </c>
      <c r="Q80" s="16" t="s">
        <v>447</v>
      </c>
      <c r="R80" s="16" t="s">
        <v>35</v>
      </c>
      <c r="S80" s="16">
        <v>5629000589</v>
      </c>
      <c r="T80" s="1" t="s">
        <v>448</v>
      </c>
    </row>
    <row r="81" spans="1:27" ht="13.2" hidden="1" x14ac:dyDescent="0.25">
      <c r="A81" s="15" t="s">
        <v>24</v>
      </c>
      <c r="C81" s="16" t="s">
        <v>25</v>
      </c>
      <c r="D81" s="17" t="s">
        <v>26</v>
      </c>
      <c r="E81" s="16" t="s">
        <v>7649</v>
      </c>
      <c r="F81" s="18" t="s">
        <v>7650</v>
      </c>
      <c r="G81" s="16">
        <v>1</v>
      </c>
      <c r="H81" s="19" t="s">
        <v>7651</v>
      </c>
      <c r="I81" t="str">
        <f t="shared" si="0"/>
        <v>AOP Unisex Raglan Hoodie / M / Black</v>
      </c>
      <c r="J81" s="20" t="s">
        <v>7652</v>
      </c>
      <c r="K81" s="20" t="s">
        <v>7653</v>
      </c>
      <c r="L81" s="16" t="s">
        <v>7654</v>
      </c>
      <c r="N81" s="1"/>
      <c r="O81" s="18" t="s">
        <v>7655</v>
      </c>
      <c r="P81" s="16">
        <v>12926</v>
      </c>
      <c r="Q81" s="16" t="s">
        <v>305</v>
      </c>
      <c r="R81" s="16" t="s">
        <v>35</v>
      </c>
      <c r="S81" s="16">
        <v>5185218711</v>
      </c>
      <c r="T81" s="1" t="s">
        <v>306</v>
      </c>
    </row>
    <row r="82" spans="1:27" ht="13.2" hidden="1" x14ac:dyDescent="0.25">
      <c r="A82" s="22" t="s">
        <v>60</v>
      </c>
      <c r="B82" s="3"/>
      <c r="C82" s="23" t="s">
        <v>25</v>
      </c>
      <c r="D82" s="23" t="s">
        <v>2611</v>
      </c>
      <c r="E82" s="23" t="s">
        <v>7656</v>
      </c>
      <c r="F82" s="24" t="s">
        <v>7657</v>
      </c>
      <c r="G82" s="23">
        <v>1</v>
      </c>
      <c r="H82" s="25" t="s">
        <v>7658</v>
      </c>
      <c r="I82" s="3" t="str">
        <f t="shared" si="0"/>
        <v>hirt - hoodie 3D #221121l - UNISEX T-SHIRT 3D / M / All print</v>
      </c>
      <c r="J82" s="26" t="s">
        <v>1386</v>
      </c>
      <c r="K82" s="26" t="s">
        <v>7659</v>
      </c>
      <c r="L82" s="23" t="s">
        <v>7660</v>
      </c>
      <c r="M82" s="3"/>
      <c r="N82" s="27"/>
      <c r="O82" s="24" t="s">
        <v>7661</v>
      </c>
      <c r="P82" s="23">
        <v>62024</v>
      </c>
      <c r="Q82" s="23" t="s">
        <v>69</v>
      </c>
      <c r="R82" s="23" t="s">
        <v>35</v>
      </c>
      <c r="S82" s="23">
        <v>6183738713</v>
      </c>
      <c r="T82" s="27" t="s">
        <v>71</v>
      </c>
      <c r="U82" s="3"/>
      <c r="V82" s="3"/>
      <c r="W82" s="3"/>
      <c r="X82" s="3"/>
      <c r="Y82" s="3"/>
      <c r="Z82" s="3"/>
      <c r="AA82" s="3"/>
    </row>
    <row r="83" spans="1:27" ht="13.2" hidden="1" x14ac:dyDescent="0.25">
      <c r="A83" s="29" t="s">
        <v>86</v>
      </c>
      <c r="C83" s="16" t="s">
        <v>61</v>
      </c>
      <c r="D83" s="17" t="s">
        <v>26</v>
      </c>
      <c r="E83" s="16" t="s">
        <v>7662</v>
      </c>
      <c r="F83" s="18" t="s">
        <v>7663</v>
      </c>
      <c r="G83" s="16">
        <v>1</v>
      </c>
      <c r="H83" s="19" t="s">
        <v>7664</v>
      </c>
      <c r="I83" t="str">
        <f t="shared" si="0"/>
        <v>2XL / Full Print</v>
      </c>
      <c r="J83" s="20" t="s">
        <v>4382</v>
      </c>
      <c r="K83" s="20" t="s">
        <v>7665</v>
      </c>
      <c r="L83" s="16" t="s">
        <v>7666</v>
      </c>
      <c r="N83" s="1"/>
      <c r="O83" s="18" t="s">
        <v>7667</v>
      </c>
      <c r="P83" s="16">
        <v>37191</v>
      </c>
      <c r="Q83" s="16" t="s">
        <v>211</v>
      </c>
      <c r="R83" s="16" t="s">
        <v>35</v>
      </c>
      <c r="S83" s="16">
        <v>9312634786</v>
      </c>
      <c r="T83" s="1" t="s">
        <v>212</v>
      </c>
    </row>
    <row r="84" spans="1:27" ht="13.2" hidden="1" x14ac:dyDescent="0.25">
      <c r="A84" s="29" t="s">
        <v>86</v>
      </c>
      <c r="C84" s="16" t="s">
        <v>61</v>
      </c>
      <c r="D84" s="17" t="s">
        <v>26</v>
      </c>
      <c r="E84" s="16" t="s">
        <v>7662</v>
      </c>
      <c r="F84" s="18" t="s">
        <v>7663</v>
      </c>
      <c r="G84" s="16">
        <v>1</v>
      </c>
      <c r="H84" s="19" t="s">
        <v>4022</v>
      </c>
      <c r="I84" t="str">
        <f t="shared" si="0"/>
        <v>L / Full Print</v>
      </c>
      <c r="J84" s="20" t="s">
        <v>4382</v>
      </c>
      <c r="K84" s="20" t="s">
        <v>7665</v>
      </c>
      <c r="L84" s="16" t="s">
        <v>7666</v>
      </c>
      <c r="N84" s="1"/>
      <c r="O84" s="18" t="s">
        <v>7667</v>
      </c>
      <c r="P84" s="16">
        <v>37191</v>
      </c>
      <c r="Q84" s="16" t="s">
        <v>211</v>
      </c>
      <c r="R84" s="16" t="s">
        <v>35</v>
      </c>
      <c r="S84" s="16">
        <v>9312634786</v>
      </c>
      <c r="T84" s="1" t="s">
        <v>212</v>
      </c>
    </row>
    <row r="85" spans="1:27" ht="13.2" hidden="1" x14ac:dyDescent="0.25">
      <c r="A85" s="15" t="s">
        <v>110</v>
      </c>
      <c r="C85" s="16" t="s">
        <v>61</v>
      </c>
      <c r="D85" s="17" t="s">
        <v>26</v>
      </c>
      <c r="E85" s="16" t="s">
        <v>7668</v>
      </c>
      <c r="F85" s="18" t="s">
        <v>7669</v>
      </c>
      <c r="G85" s="16">
        <v>1</v>
      </c>
      <c r="H85" s="19" t="s">
        <v>5363</v>
      </c>
      <c r="I85" t="str">
        <f t="shared" si="0"/>
        <v>L / Full Print</v>
      </c>
      <c r="J85" s="20" t="s">
        <v>5364</v>
      </c>
      <c r="K85" s="20" t="s">
        <v>7670</v>
      </c>
      <c r="L85" s="16" t="s">
        <v>7671</v>
      </c>
      <c r="N85" s="1"/>
      <c r="O85" s="18" t="s">
        <v>1572</v>
      </c>
      <c r="P85" s="16">
        <v>28590</v>
      </c>
      <c r="Q85" s="16" t="s">
        <v>1374</v>
      </c>
      <c r="R85" s="16" t="s">
        <v>35</v>
      </c>
      <c r="S85" s="16">
        <v>2529026944</v>
      </c>
      <c r="T85" s="1" t="s">
        <v>1375</v>
      </c>
    </row>
    <row r="86" spans="1:27" ht="13.2" hidden="1" x14ac:dyDescent="0.25">
      <c r="A86" s="32" t="s">
        <v>60</v>
      </c>
      <c r="C86" s="16" t="s">
        <v>25</v>
      </c>
      <c r="D86" s="17" t="s">
        <v>26</v>
      </c>
      <c r="E86" s="16" t="s">
        <v>7672</v>
      </c>
      <c r="F86" s="18" t="s">
        <v>7673</v>
      </c>
      <c r="G86" s="16">
        <v>1</v>
      </c>
      <c r="H86" s="19" t="s">
        <v>6493</v>
      </c>
      <c r="I86" t="str">
        <f t="shared" si="0"/>
        <v>hirt - hoodie 3D #l - UNISEX T-SHIRT 3D / 2XL / All print</v>
      </c>
      <c r="J86" s="20" t="s">
        <v>927</v>
      </c>
      <c r="K86" s="20" t="s">
        <v>7674</v>
      </c>
      <c r="L86" s="16" t="s">
        <v>7675</v>
      </c>
      <c r="N86" s="1"/>
      <c r="O86" s="18" t="s">
        <v>7676</v>
      </c>
      <c r="P86" s="16">
        <v>2368</v>
      </c>
      <c r="Q86" s="16" t="s">
        <v>359</v>
      </c>
      <c r="R86" s="16" t="s">
        <v>35</v>
      </c>
      <c r="S86" s="16">
        <v>7813080341</v>
      </c>
      <c r="T86" s="1" t="s">
        <v>360</v>
      </c>
    </row>
    <row r="87" spans="1:27" ht="13.2" hidden="1" x14ac:dyDescent="0.25">
      <c r="A87" s="15" t="s">
        <v>24</v>
      </c>
      <c r="C87" s="16" t="s">
        <v>25</v>
      </c>
      <c r="D87" s="17" t="s">
        <v>26</v>
      </c>
      <c r="E87" s="16" t="s">
        <v>7677</v>
      </c>
      <c r="F87" s="18" t="s">
        <v>7678</v>
      </c>
      <c r="G87" s="16">
        <v>1</v>
      </c>
      <c r="H87" s="19" t="s">
        <v>7679</v>
      </c>
      <c r="I87" t="str">
        <f t="shared" si="0"/>
        <v>L / Full print</v>
      </c>
      <c r="J87" s="20" t="s">
        <v>7680</v>
      </c>
      <c r="K87" s="20" t="s">
        <v>7681</v>
      </c>
      <c r="L87" s="16" t="s">
        <v>7682</v>
      </c>
      <c r="N87" s="1"/>
      <c r="O87" s="18" t="s">
        <v>7683</v>
      </c>
      <c r="P87" s="16">
        <v>12920</v>
      </c>
      <c r="Q87" s="16" t="s">
        <v>305</v>
      </c>
      <c r="R87" s="16" t="s">
        <v>35</v>
      </c>
      <c r="S87" s="16">
        <v>5183534331</v>
      </c>
      <c r="T87" s="1" t="s">
        <v>306</v>
      </c>
    </row>
    <row r="88" spans="1:27" ht="13.2" hidden="1" x14ac:dyDescent="0.25">
      <c r="A88" s="30" t="s">
        <v>120</v>
      </c>
      <c r="C88" s="16" t="s">
        <v>25</v>
      </c>
      <c r="D88" s="17" t="s">
        <v>26</v>
      </c>
      <c r="E88" s="16" t="s">
        <v>7684</v>
      </c>
      <c r="F88" s="18" t="s">
        <v>7685</v>
      </c>
      <c r="G88" s="16">
        <v>1</v>
      </c>
      <c r="H88" s="19" t="s">
        <v>7686</v>
      </c>
      <c r="I88" t="str">
        <f t="shared" si="0"/>
        <v>HOODIE RAGLAN SLEEVE / L / All Print</v>
      </c>
      <c r="J88" s="20" t="s">
        <v>7687</v>
      </c>
      <c r="K88" s="20" t="s">
        <v>7688</v>
      </c>
      <c r="L88" s="16" t="s">
        <v>7689</v>
      </c>
      <c r="N88" s="1"/>
      <c r="O88" s="18" t="s">
        <v>7690</v>
      </c>
      <c r="P88" s="16">
        <v>28719</v>
      </c>
      <c r="Q88" s="16" t="s">
        <v>1374</v>
      </c>
      <c r="R88" s="16" t="s">
        <v>35</v>
      </c>
      <c r="S88" s="16">
        <v>8287363776</v>
      </c>
      <c r="T88" s="1" t="s">
        <v>1375</v>
      </c>
    </row>
    <row r="89" spans="1:27" ht="13.2" hidden="1" x14ac:dyDescent="0.25">
      <c r="A89" s="30" t="s">
        <v>120</v>
      </c>
      <c r="C89" s="16" t="s">
        <v>25</v>
      </c>
      <c r="D89" s="17" t="s">
        <v>26</v>
      </c>
      <c r="E89" s="16" t="s">
        <v>7691</v>
      </c>
      <c r="F89" s="18" t="s">
        <v>7692</v>
      </c>
      <c r="G89" s="16">
        <v>1</v>
      </c>
      <c r="H89" s="19" t="s">
        <v>7693</v>
      </c>
      <c r="I89" t="str">
        <f t="shared" si="0"/>
        <v>AOP UNISEX HOODIE / XL / All Print</v>
      </c>
      <c r="J89" s="20" t="s">
        <v>4993</v>
      </c>
      <c r="K89" s="20" t="s">
        <v>7694</v>
      </c>
      <c r="L89" s="16" t="s">
        <v>7695</v>
      </c>
      <c r="N89" s="1"/>
      <c r="O89" s="18" t="s">
        <v>7696</v>
      </c>
      <c r="P89" s="16">
        <v>54025</v>
      </c>
      <c r="Q89" s="16" t="s">
        <v>1115</v>
      </c>
      <c r="R89" s="16" t="s">
        <v>35</v>
      </c>
      <c r="S89" s="16">
        <v>7152205645</v>
      </c>
      <c r="T89" s="1" t="s">
        <v>1116</v>
      </c>
    </row>
    <row r="90" spans="1:27" ht="13.2" hidden="1" x14ac:dyDescent="0.25">
      <c r="A90" s="30" t="s">
        <v>120</v>
      </c>
      <c r="C90" s="16" t="s">
        <v>25</v>
      </c>
      <c r="D90" s="17" t="s">
        <v>26</v>
      </c>
      <c r="E90" s="16" t="s">
        <v>7697</v>
      </c>
      <c r="F90" s="18" t="s">
        <v>7698</v>
      </c>
      <c r="G90" s="16">
        <v>1</v>
      </c>
      <c r="H90" s="19" t="s">
        <v>7699</v>
      </c>
      <c r="I90" t="str">
        <f t="shared" si="0"/>
        <v>HOODIE RAGLAN SLEEVE / M / All Print</v>
      </c>
      <c r="J90" s="20" t="s">
        <v>1312</v>
      </c>
      <c r="K90" s="20" t="s">
        <v>7700</v>
      </c>
      <c r="L90" s="16" t="s">
        <v>7701</v>
      </c>
      <c r="M90" s="1" t="s">
        <v>7702</v>
      </c>
      <c r="N90" s="1"/>
      <c r="O90" s="18" t="s">
        <v>3942</v>
      </c>
      <c r="P90" s="16">
        <v>7105</v>
      </c>
      <c r="Q90" s="16" t="s">
        <v>464</v>
      </c>
      <c r="R90" s="16" t="s">
        <v>35</v>
      </c>
      <c r="S90" s="16">
        <v>9737458059</v>
      </c>
      <c r="T90" s="1" t="s">
        <v>465</v>
      </c>
    </row>
    <row r="91" spans="1:27" ht="13.2" hidden="1" x14ac:dyDescent="0.25">
      <c r="A91" s="15" t="s">
        <v>110</v>
      </c>
      <c r="C91" s="16" t="s">
        <v>61</v>
      </c>
      <c r="D91" s="17" t="s">
        <v>26</v>
      </c>
      <c r="E91" s="16" t="s">
        <v>7703</v>
      </c>
      <c r="F91" s="18" t="s">
        <v>7704</v>
      </c>
      <c r="G91" s="16">
        <v>1</v>
      </c>
      <c r="H91" s="19" t="s">
        <v>7705</v>
      </c>
      <c r="I91" t="str">
        <f t="shared" si="0"/>
        <v>One size / All print</v>
      </c>
      <c r="J91" s="20" t="s">
        <v>7706</v>
      </c>
      <c r="K91" s="20" t="s">
        <v>7707</v>
      </c>
      <c r="L91" s="16" t="s">
        <v>7708</v>
      </c>
      <c r="N91" s="1"/>
      <c r="O91" s="18" t="s">
        <v>7709</v>
      </c>
      <c r="P91" s="16">
        <v>24012</v>
      </c>
      <c r="Q91" s="16" t="s">
        <v>169</v>
      </c>
      <c r="R91" s="16" t="s">
        <v>35</v>
      </c>
      <c r="S91" s="16">
        <v>5405218591</v>
      </c>
      <c r="T91" s="1" t="s">
        <v>170</v>
      </c>
    </row>
    <row r="92" spans="1:27" ht="13.2" hidden="1" x14ac:dyDescent="0.25">
      <c r="A92" s="29" t="s">
        <v>86</v>
      </c>
      <c r="C92" s="16" t="s">
        <v>25</v>
      </c>
      <c r="D92" s="17" t="s">
        <v>26</v>
      </c>
      <c r="E92" s="16" t="s">
        <v>7710</v>
      </c>
      <c r="F92" s="18" t="s">
        <v>7711</v>
      </c>
      <c r="G92" s="16">
        <v>1</v>
      </c>
      <c r="H92" s="19" t="s">
        <v>6768</v>
      </c>
      <c r="I92" t="str">
        <f t="shared" si="0"/>
        <v>Spare Tire Cover / All print / 32 inches</v>
      </c>
      <c r="J92" s="20" t="s">
        <v>5084</v>
      </c>
      <c r="K92" s="20" t="s">
        <v>7712</v>
      </c>
      <c r="L92" s="16" t="s">
        <v>7713</v>
      </c>
      <c r="N92" s="1"/>
      <c r="O92" s="18" t="s">
        <v>7714</v>
      </c>
      <c r="P92" s="16" t="s">
        <v>7715</v>
      </c>
      <c r="Q92" s="16" t="s">
        <v>3577</v>
      </c>
      <c r="R92" s="16" t="s">
        <v>237</v>
      </c>
      <c r="S92" s="16">
        <v>15066510837</v>
      </c>
      <c r="T92" s="1" t="s">
        <v>3578</v>
      </c>
    </row>
    <row r="93" spans="1:27" ht="13.2" hidden="1" x14ac:dyDescent="0.25">
      <c r="A93" s="21" t="s">
        <v>38</v>
      </c>
      <c r="C93" s="16" t="s">
        <v>25</v>
      </c>
      <c r="D93" s="17" t="s">
        <v>26</v>
      </c>
      <c r="E93" s="16" t="s">
        <v>7716</v>
      </c>
      <c r="F93" s="18" t="s">
        <v>7717</v>
      </c>
      <c r="G93" s="16">
        <v>1</v>
      </c>
      <c r="H93" s="19" t="s">
        <v>41</v>
      </c>
      <c r="I93" t="str">
        <f t="shared" si="0"/>
        <v>AOP Unisex Raglan Hoodie / L / All print</v>
      </c>
      <c r="J93" s="20" t="s">
        <v>42</v>
      </c>
      <c r="K93" s="20" t="s">
        <v>7718</v>
      </c>
      <c r="L93" s="16" t="s">
        <v>7719</v>
      </c>
      <c r="M93" s="1" t="s">
        <v>7720</v>
      </c>
      <c r="N93" s="1"/>
      <c r="O93" s="18" t="s">
        <v>7721</v>
      </c>
      <c r="P93" s="16">
        <v>98204</v>
      </c>
      <c r="Q93" s="16" t="s">
        <v>189</v>
      </c>
      <c r="R93" s="16" t="s">
        <v>35</v>
      </c>
      <c r="S93" s="16">
        <v>2068169041</v>
      </c>
      <c r="T93" s="1" t="s">
        <v>190</v>
      </c>
    </row>
    <row r="94" spans="1:27" ht="13.2" hidden="1" x14ac:dyDescent="0.25">
      <c r="A94" s="30" t="s">
        <v>120</v>
      </c>
      <c r="C94" s="16" t="s">
        <v>25</v>
      </c>
      <c r="D94" s="17" t="s">
        <v>26</v>
      </c>
      <c r="E94" s="16" t="s">
        <v>7722</v>
      </c>
      <c r="F94" s="18" t="s">
        <v>7723</v>
      </c>
      <c r="G94" s="16">
        <v>1</v>
      </c>
      <c r="H94" s="19" t="s">
        <v>7724</v>
      </c>
      <c r="I94" t="str">
        <f t="shared" si="0"/>
        <v>AOP Unisex Raglan Zip Hoodie / M / All print</v>
      </c>
      <c r="J94" s="20" t="s">
        <v>1234</v>
      </c>
      <c r="K94" s="20" t="s">
        <v>7725</v>
      </c>
      <c r="L94" s="16" t="s">
        <v>7726</v>
      </c>
      <c r="M94" s="1" t="s">
        <v>7727</v>
      </c>
      <c r="N94" s="1"/>
      <c r="O94" s="18" t="s">
        <v>7728</v>
      </c>
      <c r="P94" s="16">
        <v>1702</v>
      </c>
      <c r="Q94" s="16" t="s">
        <v>359</v>
      </c>
      <c r="R94" s="16" t="s">
        <v>35</v>
      </c>
      <c r="S94" s="16">
        <v>9546954804</v>
      </c>
      <c r="T94" s="1" t="s">
        <v>360</v>
      </c>
    </row>
    <row r="95" spans="1:27" ht="13.2" hidden="1" x14ac:dyDescent="0.25">
      <c r="A95" s="30" t="s">
        <v>120</v>
      </c>
      <c r="C95" s="16" t="s">
        <v>25</v>
      </c>
      <c r="D95" s="17" t="s">
        <v>26</v>
      </c>
      <c r="E95" s="16" t="s">
        <v>7722</v>
      </c>
      <c r="F95" s="18" t="s">
        <v>7723</v>
      </c>
      <c r="G95" s="16">
        <v>1</v>
      </c>
      <c r="H95" s="19" t="s">
        <v>7729</v>
      </c>
      <c r="I95" t="str">
        <f t="shared" si="0"/>
        <v>AOP Unisex Raglan Hoodie / M / All print</v>
      </c>
      <c r="J95" s="20" t="s">
        <v>1386</v>
      </c>
      <c r="K95" s="20" t="s">
        <v>7725</v>
      </c>
      <c r="L95" s="16" t="s">
        <v>7726</v>
      </c>
      <c r="M95" s="1" t="s">
        <v>7727</v>
      </c>
      <c r="N95" s="1"/>
      <c r="O95" s="18" t="s">
        <v>7728</v>
      </c>
      <c r="P95" s="16">
        <v>1702</v>
      </c>
      <c r="Q95" s="16" t="s">
        <v>359</v>
      </c>
      <c r="R95" s="16" t="s">
        <v>35</v>
      </c>
      <c r="S95" s="16">
        <v>9546954804</v>
      </c>
      <c r="T95" s="1" t="s">
        <v>360</v>
      </c>
    </row>
    <row r="96" spans="1:27" ht="13.2" hidden="1" x14ac:dyDescent="0.25">
      <c r="A96" s="32" t="s">
        <v>60</v>
      </c>
      <c r="C96" s="16" t="s">
        <v>61</v>
      </c>
      <c r="D96" s="17" t="s">
        <v>26</v>
      </c>
      <c r="E96" s="16" t="s">
        <v>7730</v>
      </c>
      <c r="F96" s="18" t="s">
        <v>7731</v>
      </c>
      <c r="G96" s="16">
        <v>1</v>
      </c>
      <c r="H96" s="19" t="s">
        <v>2295</v>
      </c>
      <c r="I96" t="str">
        <f t="shared" si="0"/>
        <v>L / Full Print</v>
      </c>
      <c r="J96" s="20" t="s">
        <v>2296</v>
      </c>
      <c r="K96" s="20" t="s">
        <v>7732</v>
      </c>
      <c r="L96" s="16" t="s">
        <v>7733</v>
      </c>
      <c r="N96" s="1"/>
      <c r="O96" s="18" t="s">
        <v>2114</v>
      </c>
      <c r="P96" s="16">
        <v>27613</v>
      </c>
      <c r="Q96" s="16" t="s">
        <v>1374</v>
      </c>
      <c r="R96" s="16" t="s">
        <v>35</v>
      </c>
      <c r="S96" s="16">
        <v>9198009897</v>
      </c>
      <c r="T96" s="1" t="s">
        <v>1375</v>
      </c>
    </row>
    <row r="97" spans="1:20" ht="13.2" hidden="1" x14ac:dyDescent="0.25">
      <c r="A97" s="28" t="s">
        <v>246</v>
      </c>
      <c r="C97" s="16" t="s">
        <v>25</v>
      </c>
      <c r="D97" s="17" t="s">
        <v>26</v>
      </c>
      <c r="E97" s="16" t="s">
        <v>7734</v>
      </c>
      <c r="F97" s="18" t="s">
        <v>7735</v>
      </c>
      <c r="G97" s="16">
        <v>1</v>
      </c>
      <c r="H97" s="19" t="s">
        <v>7736</v>
      </c>
      <c r="I97" t="str">
        <f t="shared" si="0"/>
        <v>AOP Unisex Raglan Hoodie / XL / All print</v>
      </c>
      <c r="J97" s="20" t="s">
        <v>7737</v>
      </c>
      <c r="K97" s="20" t="s">
        <v>7738</v>
      </c>
      <c r="L97" s="16" t="s">
        <v>7739</v>
      </c>
      <c r="N97" s="1"/>
      <c r="O97" s="18" t="s">
        <v>7740</v>
      </c>
      <c r="P97" s="16">
        <v>73065</v>
      </c>
      <c r="Q97" s="16" t="s">
        <v>713</v>
      </c>
      <c r="R97" s="16" t="s">
        <v>35</v>
      </c>
      <c r="S97" s="16">
        <v>9315385183</v>
      </c>
      <c r="T97" s="1" t="s">
        <v>714</v>
      </c>
    </row>
    <row r="98" spans="1:20" ht="13.2" hidden="1" x14ac:dyDescent="0.25">
      <c r="A98" s="21" t="s">
        <v>38</v>
      </c>
      <c r="C98" s="16" t="s">
        <v>25</v>
      </c>
      <c r="D98" s="17" t="s">
        <v>26</v>
      </c>
      <c r="E98" s="16" t="s">
        <v>7741</v>
      </c>
      <c r="F98" s="18" t="s">
        <v>7742</v>
      </c>
      <c r="G98" s="16">
        <v>1</v>
      </c>
      <c r="H98" s="19" t="s">
        <v>7743</v>
      </c>
      <c r="I98" t="str">
        <f t="shared" si="0"/>
        <v>AOP Unisex Raglan Hoodie / 5XL / All print</v>
      </c>
      <c r="J98" s="20" t="s">
        <v>7744</v>
      </c>
      <c r="K98" s="20" t="s">
        <v>7745</v>
      </c>
      <c r="L98" s="16" t="s">
        <v>7746</v>
      </c>
      <c r="N98" s="1"/>
      <c r="O98" s="18" t="s">
        <v>7747</v>
      </c>
      <c r="P98" s="16">
        <v>72503</v>
      </c>
      <c r="Q98" s="16" t="s">
        <v>118</v>
      </c>
      <c r="R98" s="16" t="s">
        <v>35</v>
      </c>
      <c r="S98" s="16">
        <v>8708346790</v>
      </c>
      <c r="T98" s="1" t="s">
        <v>119</v>
      </c>
    </row>
    <row r="99" spans="1:20" ht="13.2" hidden="1" x14ac:dyDescent="0.25">
      <c r="A99" s="15" t="s">
        <v>24</v>
      </c>
      <c r="C99" s="16" t="s">
        <v>25</v>
      </c>
      <c r="D99" s="17" t="s">
        <v>26</v>
      </c>
      <c r="E99" s="16" t="s">
        <v>7748</v>
      </c>
      <c r="F99" s="18" t="s">
        <v>7749</v>
      </c>
      <c r="G99" s="16">
        <v>1</v>
      </c>
      <c r="H99" s="19" t="s">
        <v>7750</v>
      </c>
      <c r="I99" t="str">
        <f t="shared" si="0"/>
        <v>AOP Unisex Raglan Hoodie / 4XL / Full print</v>
      </c>
      <c r="J99" s="20" t="s">
        <v>1201</v>
      </c>
      <c r="K99" s="20" t="s">
        <v>7751</v>
      </c>
      <c r="L99" s="16" t="s">
        <v>7752</v>
      </c>
      <c r="N99" s="1"/>
      <c r="O99" s="18" t="s">
        <v>3676</v>
      </c>
      <c r="P99" s="16">
        <v>38119</v>
      </c>
      <c r="Q99" s="16" t="s">
        <v>211</v>
      </c>
      <c r="R99" s="16" t="s">
        <v>35</v>
      </c>
      <c r="S99" s="16">
        <v>9016903598</v>
      </c>
      <c r="T99" s="1" t="s">
        <v>212</v>
      </c>
    </row>
    <row r="100" spans="1:20" ht="13.2" hidden="1" x14ac:dyDescent="0.25">
      <c r="A100" s="29" t="s">
        <v>86</v>
      </c>
      <c r="C100" s="16" t="s">
        <v>25</v>
      </c>
      <c r="D100" s="17" t="s">
        <v>26</v>
      </c>
      <c r="E100" s="16" t="s">
        <v>7748</v>
      </c>
      <c r="F100" s="18" t="s">
        <v>7749</v>
      </c>
      <c r="G100" s="16">
        <v>1</v>
      </c>
      <c r="H100" s="19" t="s">
        <v>7565</v>
      </c>
      <c r="I100" t="str">
        <f t="shared" si="0"/>
        <v>AOP Unisex Raglan Hoodie / 4XL / All print</v>
      </c>
      <c r="J100" s="20" t="s">
        <v>7566</v>
      </c>
      <c r="K100" s="20" t="s">
        <v>7751</v>
      </c>
      <c r="L100" s="16" t="s">
        <v>7752</v>
      </c>
      <c r="N100" s="1"/>
      <c r="O100" s="18" t="s">
        <v>3676</v>
      </c>
      <c r="P100" s="16">
        <v>38119</v>
      </c>
      <c r="Q100" s="16" t="s">
        <v>211</v>
      </c>
      <c r="R100" s="16" t="s">
        <v>35</v>
      </c>
      <c r="S100" s="16">
        <v>9016903598</v>
      </c>
      <c r="T100" s="1" t="s">
        <v>212</v>
      </c>
    </row>
    <row r="101" spans="1:20" ht="13.2" hidden="1" x14ac:dyDescent="0.25">
      <c r="A101" s="15" t="s">
        <v>24</v>
      </c>
      <c r="C101" s="16" t="s">
        <v>25</v>
      </c>
      <c r="D101" s="17" t="s">
        <v>26</v>
      </c>
      <c r="E101" s="16" t="s">
        <v>7748</v>
      </c>
      <c r="F101" s="18" t="s">
        <v>7749</v>
      </c>
      <c r="G101" s="16">
        <v>1</v>
      </c>
      <c r="H101" s="19" t="s">
        <v>7753</v>
      </c>
      <c r="I101" t="str">
        <f t="shared" si="0"/>
        <v>AOP Unisex Raglan Hoodie / 4XL / All print</v>
      </c>
      <c r="J101" s="20" t="s">
        <v>7754</v>
      </c>
      <c r="K101" s="20" t="s">
        <v>7751</v>
      </c>
      <c r="L101" s="16" t="s">
        <v>7752</v>
      </c>
      <c r="N101" s="1"/>
      <c r="O101" s="18" t="s">
        <v>3676</v>
      </c>
      <c r="P101" s="16">
        <v>38119</v>
      </c>
      <c r="Q101" s="16" t="s">
        <v>211</v>
      </c>
      <c r="R101" s="16" t="s">
        <v>35</v>
      </c>
      <c r="S101" s="16">
        <v>9016903598</v>
      </c>
      <c r="T101" s="1" t="s">
        <v>212</v>
      </c>
    </row>
    <row r="102" spans="1:20" ht="13.2" hidden="1" x14ac:dyDescent="0.25">
      <c r="A102" s="28" t="s">
        <v>246</v>
      </c>
      <c r="C102" s="16" t="s">
        <v>25</v>
      </c>
      <c r="D102" s="17" t="s">
        <v>26</v>
      </c>
      <c r="E102" s="16" t="s">
        <v>7755</v>
      </c>
      <c r="F102" s="18" t="s">
        <v>7756</v>
      </c>
      <c r="G102" s="16">
        <v>1</v>
      </c>
      <c r="H102" s="19" t="s">
        <v>7757</v>
      </c>
      <c r="I102" t="str">
        <f t="shared" si="0"/>
        <v>2XL / Full Print</v>
      </c>
      <c r="J102" s="20" t="s">
        <v>7758</v>
      </c>
      <c r="K102" s="20" t="s">
        <v>7759</v>
      </c>
      <c r="L102" s="16" t="s">
        <v>7760</v>
      </c>
      <c r="N102" s="1"/>
      <c r="O102" s="18" t="s">
        <v>3935</v>
      </c>
      <c r="P102" s="16">
        <v>55428</v>
      </c>
      <c r="Q102" s="16" t="s">
        <v>963</v>
      </c>
      <c r="R102" s="16" t="s">
        <v>35</v>
      </c>
      <c r="S102" s="16">
        <v>7632914860</v>
      </c>
      <c r="T102" s="1" t="s">
        <v>964</v>
      </c>
    </row>
    <row r="103" spans="1:20" ht="13.2" hidden="1" x14ac:dyDescent="0.25">
      <c r="A103" s="15" t="s">
        <v>110</v>
      </c>
      <c r="C103" s="16" t="s">
        <v>61</v>
      </c>
      <c r="D103" s="17" t="s">
        <v>26</v>
      </c>
      <c r="E103" s="16" t="s">
        <v>7761</v>
      </c>
      <c r="F103" s="18" t="s">
        <v>7762</v>
      </c>
      <c r="G103" s="16">
        <v>1</v>
      </c>
      <c r="H103" s="19" t="s">
        <v>7763</v>
      </c>
      <c r="I103" t="str">
        <f t="shared" si="0"/>
        <v>2XL / Full Print</v>
      </c>
      <c r="J103" s="20" t="s">
        <v>7764</v>
      </c>
      <c r="K103" s="20" t="s">
        <v>7765</v>
      </c>
      <c r="L103" s="16" t="s">
        <v>7766</v>
      </c>
      <c r="N103" s="1"/>
      <c r="O103" s="18" t="s">
        <v>150</v>
      </c>
      <c r="P103" s="16">
        <v>78222</v>
      </c>
      <c r="Q103" s="16" t="s">
        <v>151</v>
      </c>
      <c r="R103" s="16" t="s">
        <v>35</v>
      </c>
      <c r="S103" s="16">
        <v>2108847773</v>
      </c>
      <c r="T103" s="1" t="s">
        <v>152</v>
      </c>
    </row>
    <row r="104" spans="1:20" ht="13.2" hidden="1" x14ac:dyDescent="0.25">
      <c r="A104" s="29" t="s">
        <v>86</v>
      </c>
      <c r="C104" s="16" t="s">
        <v>25</v>
      </c>
      <c r="D104" s="17" t="s">
        <v>26</v>
      </c>
      <c r="E104" s="16" t="s">
        <v>7767</v>
      </c>
      <c r="F104" s="18" t="s">
        <v>7768</v>
      </c>
      <c r="G104" s="16">
        <v>1</v>
      </c>
      <c r="H104" s="19" t="s">
        <v>7769</v>
      </c>
      <c r="I104" t="str">
        <f t="shared" si="0"/>
        <v>Spare Tire Cover / All print / 30 inches</v>
      </c>
      <c r="J104" s="20" t="s">
        <v>5084</v>
      </c>
      <c r="K104" s="20" t="s">
        <v>7770</v>
      </c>
      <c r="L104" s="16" t="s">
        <v>7771</v>
      </c>
      <c r="N104" s="1"/>
      <c r="O104" s="18" t="s">
        <v>7772</v>
      </c>
      <c r="P104" s="16">
        <v>30294</v>
      </c>
      <c r="Q104" s="16" t="s">
        <v>286</v>
      </c>
      <c r="R104" s="16" t="s">
        <v>35</v>
      </c>
      <c r="S104" s="16">
        <v>9013510616</v>
      </c>
      <c r="T104" s="1" t="s">
        <v>287</v>
      </c>
    </row>
    <row r="105" spans="1:20" ht="13.2" hidden="1" x14ac:dyDescent="0.25">
      <c r="A105" s="28" t="s">
        <v>246</v>
      </c>
      <c r="C105" s="16" t="s">
        <v>25</v>
      </c>
      <c r="D105" s="17" t="s">
        <v>26</v>
      </c>
      <c r="E105" s="16" t="s">
        <v>7773</v>
      </c>
      <c r="F105" s="18" t="s">
        <v>7774</v>
      </c>
      <c r="G105" s="16">
        <v>1</v>
      </c>
      <c r="H105" s="19" t="s">
        <v>7775</v>
      </c>
      <c r="I105" t="str">
        <f t="shared" si="0"/>
        <v>M / Full Print</v>
      </c>
      <c r="J105" s="20" t="s">
        <v>7776</v>
      </c>
      <c r="K105" s="20" t="s">
        <v>7777</v>
      </c>
      <c r="L105" s="16" t="s">
        <v>7778</v>
      </c>
      <c r="N105" s="1"/>
      <c r="O105" s="18" t="s">
        <v>7779</v>
      </c>
      <c r="P105" s="16">
        <v>92683</v>
      </c>
      <c r="Q105" s="16" t="s">
        <v>546</v>
      </c>
      <c r="R105" s="16" t="s">
        <v>35</v>
      </c>
      <c r="S105" s="16">
        <v>9495318840</v>
      </c>
      <c r="T105" s="1" t="s">
        <v>547</v>
      </c>
    </row>
    <row r="106" spans="1:20" ht="13.2" hidden="1" x14ac:dyDescent="0.25">
      <c r="A106" s="29" t="s">
        <v>86</v>
      </c>
      <c r="C106" s="16" t="s">
        <v>25</v>
      </c>
      <c r="D106" s="17" t="s">
        <v>26</v>
      </c>
      <c r="E106" s="16" t="s">
        <v>7780</v>
      </c>
      <c r="F106" s="18" t="s">
        <v>7781</v>
      </c>
      <c r="G106" s="16">
        <v>1</v>
      </c>
      <c r="H106" s="19" t="s">
        <v>7782</v>
      </c>
      <c r="I106" t="str">
        <f t="shared" si="0"/>
        <v>2XL / Full print</v>
      </c>
      <c r="J106" s="20" t="s">
        <v>7783</v>
      </c>
      <c r="K106" s="20" t="s">
        <v>7784</v>
      </c>
      <c r="L106" s="16" t="s">
        <v>7785</v>
      </c>
      <c r="N106" s="1"/>
      <c r="O106" s="18" t="s">
        <v>7786</v>
      </c>
      <c r="P106" s="16">
        <v>32771</v>
      </c>
      <c r="Q106" s="16" t="s">
        <v>46</v>
      </c>
      <c r="R106" s="16" t="s">
        <v>35</v>
      </c>
      <c r="S106" s="16">
        <v>7247052122</v>
      </c>
      <c r="T106" s="1" t="s">
        <v>47</v>
      </c>
    </row>
    <row r="107" spans="1:20" ht="13.2" hidden="1" x14ac:dyDescent="0.25">
      <c r="A107" s="32" t="s">
        <v>309</v>
      </c>
      <c r="C107" s="16" t="s">
        <v>25</v>
      </c>
      <c r="D107" s="17" t="s">
        <v>26</v>
      </c>
      <c r="E107" s="16" t="s">
        <v>7787</v>
      </c>
      <c r="F107" s="18" t="s">
        <v>7788</v>
      </c>
      <c r="G107" s="16">
        <v>1</v>
      </c>
      <c r="H107" s="19" t="s">
        <v>7789</v>
      </c>
      <c r="I107" t="str">
        <f t="shared" si="0"/>
        <v>hirt #251121L - M / Full Print</v>
      </c>
      <c r="J107" s="20" t="s">
        <v>7790</v>
      </c>
      <c r="K107" s="20" t="s">
        <v>7791</v>
      </c>
      <c r="L107" s="16" t="s">
        <v>7792</v>
      </c>
      <c r="N107" s="1"/>
      <c r="O107" s="18" t="s">
        <v>6753</v>
      </c>
      <c r="P107" s="16">
        <v>34981</v>
      </c>
      <c r="Q107" s="16" t="s">
        <v>46</v>
      </c>
      <c r="R107" s="16" t="s">
        <v>35</v>
      </c>
      <c r="S107" s="16" t="s">
        <v>7793</v>
      </c>
      <c r="T107" s="1" t="s">
        <v>47</v>
      </c>
    </row>
    <row r="108" spans="1:20" ht="13.2" hidden="1" x14ac:dyDescent="0.25">
      <c r="A108" s="29" t="s">
        <v>86</v>
      </c>
      <c r="C108" s="16" t="s">
        <v>25</v>
      </c>
      <c r="D108" s="17" t="s">
        <v>26</v>
      </c>
      <c r="E108" s="16" t="s">
        <v>7794</v>
      </c>
      <c r="F108" s="18" t="s">
        <v>7795</v>
      </c>
      <c r="G108" s="16">
        <v>1</v>
      </c>
      <c r="H108" s="19" t="s">
        <v>7796</v>
      </c>
      <c r="I108" t="str">
        <f t="shared" si="0"/>
        <v>M / Full Print</v>
      </c>
      <c r="J108" s="20" t="s">
        <v>7797</v>
      </c>
      <c r="K108" s="20" t="s">
        <v>7798</v>
      </c>
      <c r="L108" s="16" t="s">
        <v>7799</v>
      </c>
      <c r="N108" s="1"/>
      <c r="O108" s="18" t="s">
        <v>1901</v>
      </c>
      <c r="P108" s="16">
        <v>98632</v>
      </c>
      <c r="Q108" s="16" t="s">
        <v>189</v>
      </c>
      <c r="R108" s="16" t="s">
        <v>35</v>
      </c>
      <c r="S108" s="16">
        <v>3607032522</v>
      </c>
      <c r="T108" s="1" t="s">
        <v>190</v>
      </c>
    </row>
    <row r="109" spans="1:20" ht="13.2" hidden="1" x14ac:dyDescent="0.25">
      <c r="A109" s="30" t="s">
        <v>120</v>
      </c>
      <c r="C109" s="16" t="s">
        <v>25</v>
      </c>
      <c r="D109" s="17" t="s">
        <v>26</v>
      </c>
      <c r="E109" s="16" t="s">
        <v>7800</v>
      </c>
      <c r="F109" s="18" t="s">
        <v>7801</v>
      </c>
      <c r="G109" s="16">
        <v>1</v>
      </c>
      <c r="H109" s="19" t="s">
        <v>7802</v>
      </c>
      <c r="I109" t="str">
        <f t="shared" si="0"/>
        <v>AOP Unisex Raglan Hoodie / L / All print</v>
      </c>
      <c r="J109" s="20" t="s">
        <v>888</v>
      </c>
      <c r="K109" s="20" t="s">
        <v>7803</v>
      </c>
      <c r="L109" s="16" t="s">
        <v>7804</v>
      </c>
      <c r="N109" s="1"/>
      <c r="O109" s="18" t="s">
        <v>446</v>
      </c>
      <c r="P109" s="16">
        <v>29054</v>
      </c>
      <c r="Q109" s="16" t="s">
        <v>129</v>
      </c>
      <c r="R109" s="16" t="s">
        <v>35</v>
      </c>
      <c r="S109" s="16">
        <v>8034574788</v>
      </c>
      <c r="T109" s="1" t="s">
        <v>130</v>
      </c>
    </row>
    <row r="110" spans="1:20" ht="13.2" hidden="1" x14ac:dyDescent="0.25">
      <c r="A110" s="30" t="s">
        <v>120</v>
      </c>
      <c r="C110" s="16" t="s">
        <v>25</v>
      </c>
      <c r="D110" s="17" t="s">
        <v>26</v>
      </c>
      <c r="E110" s="16" t="s">
        <v>7805</v>
      </c>
      <c r="F110" s="18" t="s">
        <v>7806</v>
      </c>
      <c r="G110" s="16">
        <v>1</v>
      </c>
      <c r="H110" s="19" t="s">
        <v>7807</v>
      </c>
      <c r="I110" t="str">
        <f t="shared" si="0"/>
        <v>LEGGING / L / All Print</v>
      </c>
      <c r="J110" s="20" t="s">
        <v>7808</v>
      </c>
      <c r="K110" s="20" t="s">
        <v>7809</v>
      </c>
      <c r="L110" s="16" t="s">
        <v>7810</v>
      </c>
      <c r="N110" s="1"/>
      <c r="O110" s="18" t="s">
        <v>2014</v>
      </c>
      <c r="P110" s="16">
        <v>12589</v>
      </c>
      <c r="Q110" s="16" t="s">
        <v>305</v>
      </c>
      <c r="R110" s="16" t="s">
        <v>35</v>
      </c>
      <c r="S110" s="16">
        <v>9144199756</v>
      </c>
      <c r="T110" s="1" t="s">
        <v>306</v>
      </c>
    </row>
    <row r="111" spans="1:20" ht="13.2" hidden="1" x14ac:dyDescent="0.25">
      <c r="A111" s="30" t="s">
        <v>120</v>
      </c>
      <c r="C111" s="16" t="s">
        <v>25</v>
      </c>
      <c r="D111" s="17" t="s">
        <v>26</v>
      </c>
      <c r="E111" s="16" t="s">
        <v>7805</v>
      </c>
      <c r="F111" s="18" t="s">
        <v>7806</v>
      </c>
      <c r="G111" s="16">
        <v>1</v>
      </c>
      <c r="H111" s="19" t="s">
        <v>7811</v>
      </c>
      <c r="I111" t="str">
        <f t="shared" si="0"/>
        <v>HOODIE RAGLAN SLEEVE ZIP-UP / L / All Print</v>
      </c>
      <c r="J111" s="20" t="s">
        <v>7812</v>
      </c>
      <c r="K111" s="20" t="s">
        <v>7809</v>
      </c>
      <c r="L111" s="16" t="s">
        <v>7810</v>
      </c>
      <c r="N111" s="1"/>
      <c r="O111" s="18" t="s">
        <v>2014</v>
      </c>
      <c r="P111" s="16">
        <v>12589</v>
      </c>
      <c r="Q111" s="16" t="s">
        <v>305</v>
      </c>
      <c r="R111" s="16" t="s">
        <v>35</v>
      </c>
      <c r="S111" s="16">
        <v>9144199756</v>
      </c>
      <c r="T111" s="1" t="s">
        <v>306</v>
      </c>
    </row>
    <row r="112" spans="1:20" ht="13.2" x14ac:dyDescent="0.25">
      <c r="A112" s="32" t="s">
        <v>456</v>
      </c>
      <c r="C112" s="16" t="s">
        <v>61</v>
      </c>
      <c r="D112" s="17" t="s">
        <v>26</v>
      </c>
      <c r="E112" s="16" t="s">
        <v>7813</v>
      </c>
      <c r="F112" s="18" t="s">
        <v>7814</v>
      </c>
      <c r="G112" s="16">
        <v>1</v>
      </c>
      <c r="H112" s="19" t="s">
        <v>7815</v>
      </c>
      <c r="I112" t="str">
        <f t="shared" si="0"/>
        <v>Men / 13 / Blue</v>
      </c>
      <c r="J112" s="20" t="s">
        <v>460</v>
      </c>
      <c r="K112" s="20" t="s">
        <v>7816</v>
      </c>
      <c r="L112" s="16" t="s">
        <v>7817</v>
      </c>
      <c r="N112" s="1"/>
      <c r="O112" s="18" t="s">
        <v>7818</v>
      </c>
      <c r="P112" s="16">
        <v>23836</v>
      </c>
      <c r="Q112" s="16" t="s">
        <v>169</v>
      </c>
      <c r="R112" s="16" t="s">
        <v>35</v>
      </c>
      <c r="S112" s="16">
        <f>18048397930</f>
        <v>18048397930</v>
      </c>
      <c r="T112" s="1" t="s">
        <v>170</v>
      </c>
    </row>
    <row r="113" spans="1:20" ht="13.2" hidden="1" x14ac:dyDescent="0.25">
      <c r="A113" s="29" t="s">
        <v>86</v>
      </c>
      <c r="C113" s="16" t="s">
        <v>61</v>
      </c>
      <c r="D113" s="17" t="s">
        <v>26</v>
      </c>
      <c r="E113" s="16" t="s">
        <v>7819</v>
      </c>
      <c r="F113" s="18" t="s">
        <v>7820</v>
      </c>
      <c r="G113" s="16">
        <v>1</v>
      </c>
      <c r="H113" s="19" t="s">
        <v>7821</v>
      </c>
      <c r="I113" t="str">
        <f t="shared" si="0"/>
        <v>One size / All print</v>
      </c>
      <c r="J113" s="20" t="s">
        <v>365</v>
      </c>
      <c r="K113" s="20" t="s">
        <v>7822</v>
      </c>
      <c r="L113" s="16" t="s">
        <v>7823</v>
      </c>
      <c r="N113" s="1"/>
      <c r="O113" s="18" t="s">
        <v>7824</v>
      </c>
      <c r="P113" s="16" t="s">
        <v>7825</v>
      </c>
      <c r="Q113" s="16" t="s">
        <v>236</v>
      </c>
      <c r="R113" s="16" t="s">
        <v>237</v>
      </c>
      <c r="S113" s="16">
        <v>4188341155</v>
      </c>
      <c r="T113" s="1" t="s">
        <v>238</v>
      </c>
    </row>
    <row r="114" spans="1:20" ht="13.2" hidden="1" x14ac:dyDescent="0.25">
      <c r="A114" s="32" t="s">
        <v>60</v>
      </c>
      <c r="C114" s="16" t="s">
        <v>61</v>
      </c>
      <c r="D114" s="17" t="s">
        <v>26</v>
      </c>
      <c r="E114" s="16" t="s">
        <v>7826</v>
      </c>
      <c r="F114" s="18" t="s">
        <v>7827</v>
      </c>
      <c r="G114" s="16">
        <v>1</v>
      </c>
      <c r="H114" s="19" t="s">
        <v>2300</v>
      </c>
      <c r="I114" t="str">
        <f t="shared" si="0"/>
        <v>2XL / Full Print</v>
      </c>
      <c r="J114" s="20" t="s">
        <v>2301</v>
      </c>
      <c r="K114" s="20" t="s">
        <v>7828</v>
      </c>
      <c r="L114" s="16" t="s">
        <v>7829</v>
      </c>
      <c r="N114" s="1"/>
      <c r="O114" s="18" t="s">
        <v>7830</v>
      </c>
      <c r="P114" s="16">
        <v>61080</v>
      </c>
      <c r="Q114" s="16" t="s">
        <v>69</v>
      </c>
      <c r="R114" s="16" t="s">
        <v>35</v>
      </c>
      <c r="S114" s="16">
        <v>6086314935</v>
      </c>
      <c r="T114" s="1" t="s">
        <v>71</v>
      </c>
    </row>
    <row r="115" spans="1:20" ht="13.2" hidden="1" x14ac:dyDescent="0.25">
      <c r="A115" s="21" t="s">
        <v>38</v>
      </c>
      <c r="C115" s="16" t="s">
        <v>25</v>
      </c>
      <c r="D115" s="17" t="s">
        <v>26</v>
      </c>
      <c r="E115" s="16" t="s">
        <v>7831</v>
      </c>
      <c r="F115" s="18" t="s">
        <v>7832</v>
      </c>
      <c r="G115" s="16">
        <v>1</v>
      </c>
      <c r="H115" s="19" t="s">
        <v>7833</v>
      </c>
      <c r="I115" t="str">
        <f t="shared" si="0"/>
        <v>LEGGING / S / All Print</v>
      </c>
      <c r="J115" s="20" t="s">
        <v>2333</v>
      </c>
      <c r="K115" s="20" t="s">
        <v>7834</v>
      </c>
      <c r="L115" s="16" t="s">
        <v>7835</v>
      </c>
      <c r="N115" s="1"/>
      <c r="O115" s="18" t="s">
        <v>7836</v>
      </c>
      <c r="P115" s="16">
        <v>58104</v>
      </c>
      <c r="Q115" s="16" t="s">
        <v>1999</v>
      </c>
      <c r="R115" s="16" t="s">
        <v>35</v>
      </c>
      <c r="S115" s="16">
        <v>5073586402</v>
      </c>
      <c r="T115" s="1" t="s">
        <v>2000</v>
      </c>
    </row>
    <row r="116" spans="1:20" ht="13.2" hidden="1" x14ac:dyDescent="0.25">
      <c r="A116" s="21" t="s">
        <v>38</v>
      </c>
      <c r="C116" s="16" t="s">
        <v>25</v>
      </c>
      <c r="D116" s="17" t="s">
        <v>26</v>
      </c>
      <c r="E116" s="16" t="s">
        <v>7831</v>
      </c>
      <c r="F116" s="18" t="s">
        <v>7832</v>
      </c>
      <c r="G116" s="16">
        <v>1</v>
      </c>
      <c r="H116" s="19" t="s">
        <v>7837</v>
      </c>
      <c r="I116" t="str">
        <f t="shared" si="0"/>
        <v>HOODIE RAGLAN SLEEVE ZIP-UP / S / All Print</v>
      </c>
      <c r="J116" s="20" t="s">
        <v>7838</v>
      </c>
      <c r="K116" s="20" t="s">
        <v>7834</v>
      </c>
      <c r="L116" s="16" t="s">
        <v>7835</v>
      </c>
      <c r="N116" s="1"/>
      <c r="O116" s="18" t="s">
        <v>7836</v>
      </c>
      <c r="P116" s="16">
        <v>58104</v>
      </c>
      <c r="Q116" s="16" t="s">
        <v>1999</v>
      </c>
      <c r="R116" s="16" t="s">
        <v>35</v>
      </c>
      <c r="S116" s="16">
        <v>5073586402</v>
      </c>
      <c r="T116" s="1" t="s">
        <v>2000</v>
      </c>
    </row>
    <row r="117" spans="1:20" ht="13.2" hidden="1" x14ac:dyDescent="0.25">
      <c r="A117" s="30" t="s">
        <v>120</v>
      </c>
      <c r="C117" s="16" t="s">
        <v>25</v>
      </c>
      <c r="D117" s="17" t="s">
        <v>26</v>
      </c>
      <c r="E117" s="16" t="s">
        <v>7839</v>
      </c>
      <c r="F117" s="18" t="s">
        <v>7840</v>
      </c>
      <c r="G117" s="16">
        <v>1</v>
      </c>
      <c r="H117" s="19" t="s">
        <v>7841</v>
      </c>
      <c r="I117" t="str">
        <f t="shared" si="0"/>
        <v>All print / 30 inches / Spare Tire Cover</v>
      </c>
      <c r="J117" s="20" t="s">
        <v>158</v>
      </c>
      <c r="K117" s="20" t="s">
        <v>7842</v>
      </c>
      <c r="L117" s="16" t="s">
        <v>7843</v>
      </c>
      <c r="N117" s="1"/>
      <c r="O117" s="18" t="s">
        <v>7844</v>
      </c>
      <c r="P117" s="16">
        <v>8051</v>
      </c>
      <c r="Q117" s="16" t="s">
        <v>464</v>
      </c>
      <c r="R117" s="16" t="s">
        <v>35</v>
      </c>
      <c r="S117" s="16" t="s">
        <v>7845</v>
      </c>
      <c r="T117" s="1" t="s">
        <v>465</v>
      </c>
    </row>
    <row r="118" spans="1:20" ht="13.2" hidden="1" x14ac:dyDescent="0.25">
      <c r="A118" s="32" t="s">
        <v>60</v>
      </c>
      <c r="C118" s="16" t="s">
        <v>25</v>
      </c>
      <c r="D118" s="17" t="s">
        <v>26</v>
      </c>
      <c r="E118" s="16" t="s">
        <v>7846</v>
      </c>
      <c r="F118" s="18" t="s">
        <v>7847</v>
      </c>
      <c r="G118" s="16">
        <v>1</v>
      </c>
      <c r="H118" s="19" t="s">
        <v>7848</v>
      </c>
      <c r="I118" t="str">
        <f t="shared" si="0"/>
        <v>AOP Unisex Raglan Zip Hoodie / XL / All print</v>
      </c>
      <c r="J118" s="20" t="s">
        <v>7849</v>
      </c>
      <c r="K118" s="20" t="s">
        <v>7850</v>
      </c>
      <c r="L118" s="16" t="s">
        <v>7851</v>
      </c>
      <c r="N118" s="1"/>
      <c r="O118" s="18" t="s">
        <v>7852</v>
      </c>
      <c r="P118" s="16">
        <v>60108</v>
      </c>
      <c r="Q118" s="16" t="s">
        <v>69</v>
      </c>
      <c r="R118" s="16" t="s">
        <v>35</v>
      </c>
      <c r="S118" s="16">
        <v>5103261545</v>
      </c>
      <c r="T118" s="1" t="s">
        <v>71</v>
      </c>
    </row>
    <row r="119" spans="1:20" ht="13.2" hidden="1" x14ac:dyDescent="0.25">
      <c r="A119" s="32" t="s">
        <v>60</v>
      </c>
      <c r="C119" s="16" t="s">
        <v>25</v>
      </c>
      <c r="D119" s="17" t="s">
        <v>26</v>
      </c>
      <c r="E119" s="16" t="s">
        <v>7853</v>
      </c>
      <c r="F119" s="18" t="s">
        <v>7854</v>
      </c>
      <c r="G119" s="16">
        <v>1</v>
      </c>
      <c r="H119" s="19" t="s">
        <v>7855</v>
      </c>
      <c r="I119" t="str">
        <f t="shared" si="0"/>
        <v>XL / Full Print</v>
      </c>
      <c r="J119" s="20" t="s">
        <v>7856</v>
      </c>
      <c r="K119" s="20" t="s">
        <v>7857</v>
      </c>
      <c r="L119" s="16" t="s">
        <v>7858</v>
      </c>
      <c r="N119" s="1"/>
      <c r="O119" s="18" t="s">
        <v>7859</v>
      </c>
      <c r="P119" s="16">
        <v>80504</v>
      </c>
      <c r="Q119" s="16" t="s">
        <v>430</v>
      </c>
      <c r="R119" s="16" t="s">
        <v>35</v>
      </c>
      <c r="S119" s="16">
        <v>3032496512</v>
      </c>
      <c r="T119" s="1" t="s">
        <v>432</v>
      </c>
    </row>
    <row r="120" spans="1:20" ht="13.2" hidden="1" x14ac:dyDescent="0.25">
      <c r="A120" s="21" t="s">
        <v>548</v>
      </c>
      <c r="C120" s="16" t="s">
        <v>25</v>
      </c>
      <c r="D120" s="17" t="s">
        <v>26</v>
      </c>
      <c r="E120" s="16" t="s">
        <v>7860</v>
      </c>
      <c r="F120" s="18" t="s">
        <v>7861</v>
      </c>
      <c r="G120" s="16">
        <v>1</v>
      </c>
      <c r="H120" s="19" t="s">
        <v>7862</v>
      </c>
      <c r="I120" t="str">
        <f t="shared" si="0"/>
        <v>HOODIE RAGLAN SLEEVE / L / All Print</v>
      </c>
      <c r="J120" s="20" t="s">
        <v>7863</v>
      </c>
      <c r="K120" s="20" t="s">
        <v>7864</v>
      </c>
      <c r="L120" s="16" t="s">
        <v>7865</v>
      </c>
      <c r="N120" s="1"/>
      <c r="O120" s="18" t="s">
        <v>7866</v>
      </c>
      <c r="P120" s="16">
        <v>3038</v>
      </c>
      <c r="Q120" s="16" t="s">
        <v>295</v>
      </c>
      <c r="R120" s="16" t="s">
        <v>35</v>
      </c>
      <c r="S120" s="16">
        <v>6032347913</v>
      </c>
      <c r="T120" s="1" t="s">
        <v>296</v>
      </c>
    </row>
    <row r="121" spans="1:20" ht="13.2" hidden="1" x14ac:dyDescent="0.25">
      <c r="A121" s="21" t="s">
        <v>548</v>
      </c>
      <c r="C121" s="16" t="s">
        <v>25</v>
      </c>
      <c r="D121" s="17" t="s">
        <v>26</v>
      </c>
      <c r="E121" s="16" t="s">
        <v>7860</v>
      </c>
      <c r="F121" s="18" t="s">
        <v>7861</v>
      </c>
      <c r="G121" s="16">
        <v>1</v>
      </c>
      <c r="H121" s="19" t="s">
        <v>7867</v>
      </c>
      <c r="I121" t="str">
        <f t="shared" si="0"/>
        <v>HOODIE RAGLAN SLEEVE / M / All Print</v>
      </c>
      <c r="J121" s="20" t="s">
        <v>7863</v>
      </c>
      <c r="K121" s="20" t="s">
        <v>7864</v>
      </c>
      <c r="L121" s="16" t="s">
        <v>7865</v>
      </c>
      <c r="N121" s="1"/>
      <c r="O121" s="18" t="s">
        <v>7866</v>
      </c>
      <c r="P121" s="16">
        <v>3038</v>
      </c>
      <c r="Q121" s="16" t="s">
        <v>295</v>
      </c>
      <c r="R121" s="16" t="s">
        <v>35</v>
      </c>
      <c r="S121" s="16">
        <v>6032347913</v>
      </c>
      <c r="T121" s="1" t="s">
        <v>296</v>
      </c>
    </row>
    <row r="122" spans="1:20" ht="13.2" hidden="1" x14ac:dyDescent="0.25">
      <c r="A122" s="32" t="s">
        <v>60</v>
      </c>
      <c r="C122" s="16" t="s">
        <v>25</v>
      </c>
      <c r="D122" s="17" t="s">
        <v>26</v>
      </c>
      <c r="E122" s="16" t="s">
        <v>7868</v>
      </c>
      <c r="F122" s="18" t="s">
        <v>7869</v>
      </c>
      <c r="G122" s="16">
        <v>1</v>
      </c>
      <c r="H122" s="19" t="s">
        <v>7870</v>
      </c>
      <c r="I122" t="str">
        <f t="shared" si="0"/>
        <v>HOODIE RAGLAN SLEEVE / S / All Print</v>
      </c>
      <c r="J122" s="20" t="s">
        <v>7871</v>
      </c>
      <c r="K122" s="20" t="s">
        <v>7872</v>
      </c>
      <c r="L122" s="16" t="s">
        <v>7873</v>
      </c>
      <c r="N122" s="1"/>
      <c r="O122" s="18" t="s">
        <v>7874</v>
      </c>
      <c r="P122" s="16">
        <v>72354</v>
      </c>
      <c r="Q122" s="16" t="s">
        <v>118</v>
      </c>
      <c r="R122" s="16" t="s">
        <v>35</v>
      </c>
      <c r="S122" s="16">
        <v>9015136307</v>
      </c>
      <c r="T122" s="1" t="s">
        <v>119</v>
      </c>
    </row>
    <row r="123" spans="1:20" ht="13.2" hidden="1" x14ac:dyDescent="0.25">
      <c r="A123" s="32" t="s">
        <v>60</v>
      </c>
      <c r="C123" s="16" t="s">
        <v>61</v>
      </c>
      <c r="D123" s="17" t="s">
        <v>26</v>
      </c>
      <c r="E123" s="16" t="s">
        <v>7875</v>
      </c>
      <c r="F123" s="18" t="s">
        <v>7876</v>
      </c>
      <c r="G123" s="16">
        <v>1</v>
      </c>
      <c r="H123" s="19" t="s">
        <v>2300</v>
      </c>
      <c r="I123" t="str">
        <f t="shared" si="0"/>
        <v>2XL / Full Print</v>
      </c>
      <c r="J123" s="20" t="s">
        <v>2301</v>
      </c>
      <c r="K123" s="20" t="s">
        <v>7877</v>
      </c>
      <c r="L123" s="16" t="s">
        <v>7878</v>
      </c>
      <c r="N123" s="1"/>
      <c r="O123" s="18" t="s">
        <v>7879</v>
      </c>
      <c r="P123" s="16">
        <v>43213</v>
      </c>
      <c r="Q123" s="16" t="s">
        <v>105</v>
      </c>
      <c r="R123" s="16" t="s">
        <v>35</v>
      </c>
      <c r="S123" s="16">
        <v>6149620675</v>
      </c>
      <c r="T123" s="1" t="s">
        <v>107</v>
      </c>
    </row>
    <row r="124" spans="1:20" ht="13.2" hidden="1" x14ac:dyDescent="0.25">
      <c r="A124" s="15" t="s">
        <v>110</v>
      </c>
      <c r="C124" s="16" t="s">
        <v>25</v>
      </c>
      <c r="D124" s="17" t="s">
        <v>26</v>
      </c>
      <c r="E124" s="16" t="s">
        <v>7880</v>
      </c>
      <c r="F124" s="18" t="s">
        <v>7881</v>
      </c>
      <c r="G124" s="16">
        <v>1</v>
      </c>
      <c r="H124" s="19" t="s">
        <v>7882</v>
      </c>
      <c r="I124" t="str">
        <f t="shared" si="0"/>
        <v>hirt #V - 2XL / King</v>
      </c>
      <c r="J124" s="20" t="s">
        <v>7883</v>
      </c>
      <c r="K124" s="20" t="s">
        <v>7884</v>
      </c>
      <c r="L124" s="16" t="s">
        <v>7885</v>
      </c>
      <c r="M124" s="1">
        <v>24</v>
      </c>
      <c r="N124" s="1"/>
      <c r="O124" s="18" t="s">
        <v>5436</v>
      </c>
      <c r="P124" s="16">
        <v>92021</v>
      </c>
      <c r="Q124" s="16" t="s">
        <v>546</v>
      </c>
      <c r="R124" s="16" t="s">
        <v>35</v>
      </c>
      <c r="S124" s="16">
        <v>6196893817</v>
      </c>
      <c r="T124" s="1" t="s">
        <v>547</v>
      </c>
    </row>
    <row r="125" spans="1:20" ht="13.2" hidden="1" x14ac:dyDescent="0.25">
      <c r="A125" s="30" t="s">
        <v>120</v>
      </c>
      <c r="C125" s="16" t="s">
        <v>61</v>
      </c>
      <c r="D125" s="17" t="s">
        <v>26</v>
      </c>
      <c r="E125" s="16" t="s">
        <v>7886</v>
      </c>
      <c r="F125" s="18" t="s">
        <v>7887</v>
      </c>
      <c r="G125" s="16">
        <v>1</v>
      </c>
      <c r="H125" s="19" t="s">
        <v>7888</v>
      </c>
      <c r="I125" t="str">
        <f t="shared" si="0"/>
        <v>S / Full Print</v>
      </c>
      <c r="J125" s="20" t="s">
        <v>7889</v>
      </c>
      <c r="K125" s="20" t="s">
        <v>7890</v>
      </c>
      <c r="L125" s="16" t="s">
        <v>7891</v>
      </c>
      <c r="M125" s="1"/>
      <c r="N125" s="1"/>
      <c r="O125" s="18" t="s">
        <v>2149</v>
      </c>
      <c r="P125" s="16">
        <v>34208</v>
      </c>
      <c r="Q125" s="16" t="s">
        <v>46</v>
      </c>
      <c r="R125" s="16" t="s">
        <v>35</v>
      </c>
      <c r="S125" s="16">
        <v>3522496110</v>
      </c>
      <c r="T125" s="1" t="s">
        <v>47</v>
      </c>
    </row>
    <row r="126" spans="1:20" ht="13.2" hidden="1" x14ac:dyDescent="0.25">
      <c r="A126" s="15" t="s">
        <v>24</v>
      </c>
      <c r="C126" s="16" t="s">
        <v>25</v>
      </c>
      <c r="D126" s="17" t="s">
        <v>26</v>
      </c>
      <c r="E126" s="16" t="s">
        <v>7892</v>
      </c>
      <c r="F126" s="18" t="s">
        <v>7893</v>
      </c>
      <c r="G126" s="16">
        <v>1</v>
      </c>
      <c r="H126" s="19" t="s">
        <v>7894</v>
      </c>
      <c r="I126" t="str">
        <f t="shared" si="0"/>
        <v>Legging 3D - CRISS CROSS TANK TOP / 2XL / All Print</v>
      </c>
      <c r="J126" s="20" t="s">
        <v>3773</v>
      </c>
      <c r="K126" s="20" t="s">
        <v>7895</v>
      </c>
      <c r="L126" s="16" t="s">
        <v>7896</v>
      </c>
      <c r="M126" s="1" t="s">
        <v>7897</v>
      </c>
      <c r="N126" s="1"/>
      <c r="O126" s="18" t="s">
        <v>6529</v>
      </c>
      <c r="P126" s="16">
        <v>80022</v>
      </c>
      <c r="Q126" s="16" t="s">
        <v>430</v>
      </c>
      <c r="R126" s="16" t="s">
        <v>35</v>
      </c>
      <c r="S126" s="16">
        <v>3039059274</v>
      </c>
      <c r="T126" s="1" t="s">
        <v>432</v>
      </c>
    </row>
    <row r="127" spans="1:20" ht="13.2" hidden="1" x14ac:dyDescent="0.25">
      <c r="A127" s="15" t="s">
        <v>24</v>
      </c>
      <c r="C127" s="16" t="s">
        <v>25</v>
      </c>
      <c r="D127" s="17" t="s">
        <v>26</v>
      </c>
      <c r="E127" s="16" t="s">
        <v>7892</v>
      </c>
      <c r="F127" s="18" t="s">
        <v>7893</v>
      </c>
      <c r="G127" s="16">
        <v>1</v>
      </c>
      <c r="H127" s="19" t="s">
        <v>7898</v>
      </c>
      <c r="I127" t="str">
        <f t="shared" si="0"/>
        <v>Legging 3D - LEGGING / 2XL / All Print</v>
      </c>
      <c r="J127" s="20" t="s">
        <v>7899</v>
      </c>
      <c r="K127" s="20" t="s">
        <v>7895</v>
      </c>
      <c r="L127" s="16" t="s">
        <v>7896</v>
      </c>
      <c r="M127" s="1" t="s">
        <v>7897</v>
      </c>
      <c r="N127" s="1"/>
      <c r="O127" s="18" t="s">
        <v>6529</v>
      </c>
      <c r="P127" s="16">
        <v>80022</v>
      </c>
      <c r="Q127" s="16" t="s">
        <v>430</v>
      </c>
      <c r="R127" s="16" t="s">
        <v>35</v>
      </c>
      <c r="S127" s="16">
        <v>3039059274</v>
      </c>
      <c r="T127" s="1" t="s">
        <v>432</v>
      </c>
    </row>
    <row r="128" spans="1:20" ht="13.2" hidden="1" x14ac:dyDescent="0.25">
      <c r="A128" s="30" t="s">
        <v>120</v>
      </c>
      <c r="C128" s="16" t="s">
        <v>25</v>
      </c>
      <c r="D128" s="17" t="s">
        <v>26</v>
      </c>
      <c r="E128" s="16" t="s">
        <v>7900</v>
      </c>
      <c r="F128" s="18" t="s">
        <v>7901</v>
      </c>
      <c r="G128" s="16">
        <v>1</v>
      </c>
      <c r="H128" s="19" t="s">
        <v>7902</v>
      </c>
      <c r="I128" t="str">
        <f t="shared" si="0"/>
        <v>AOP UNISEX HOODIE / S / All Print</v>
      </c>
      <c r="J128" s="20" t="s">
        <v>7903</v>
      </c>
      <c r="K128" s="20" t="s">
        <v>7904</v>
      </c>
      <c r="L128" s="16" t="s">
        <v>7905</v>
      </c>
      <c r="N128" s="1"/>
      <c r="O128" s="18" t="s">
        <v>7906</v>
      </c>
      <c r="P128" s="16">
        <v>18058</v>
      </c>
      <c r="Q128" s="16" t="s">
        <v>422</v>
      </c>
      <c r="R128" s="16" t="s">
        <v>35</v>
      </c>
      <c r="S128" s="16">
        <v>5708011802</v>
      </c>
      <c r="T128" s="1" t="s">
        <v>423</v>
      </c>
    </row>
    <row r="129" spans="1:20" ht="13.2" hidden="1" x14ac:dyDescent="0.25">
      <c r="A129" s="30" t="s">
        <v>120</v>
      </c>
      <c r="C129" s="16" t="s">
        <v>25</v>
      </c>
      <c r="D129" s="17" t="s">
        <v>26</v>
      </c>
      <c r="E129" s="16" t="s">
        <v>7907</v>
      </c>
      <c r="F129" s="18" t="s">
        <v>7908</v>
      </c>
      <c r="G129" s="16">
        <v>1</v>
      </c>
      <c r="H129" s="19" t="s">
        <v>7909</v>
      </c>
      <c r="I129" t="str">
        <f t="shared" si="0"/>
        <v>S / Full Print</v>
      </c>
      <c r="J129" s="20" t="s">
        <v>7910</v>
      </c>
      <c r="K129" s="20" t="s">
        <v>7911</v>
      </c>
      <c r="L129" s="16" t="s">
        <v>7912</v>
      </c>
      <c r="N129" s="1"/>
      <c r="O129" s="18" t="s">
        <v>7913</v>
      </c>
      <c r="P129" s="16">
        <v>54313</v>
      </c>
      <c r="Q129" s="16" t="s">
        <v>1115</v>
      </c>
      <c r="R129" s="16" t="s">
        <v>35</v>
      </c>
      <c r="S129" s="16">
        <f>17158292998</f>
        <v>17158292998</v>
      </c>
      <c r="T129" s="1" t="s">
        <v>1116</v>
      </c>
    </row>
    <row r="130" spans="1:20" ht="13.2" x14ac:dyDescent="0.25">
      <c r="A130" s="29" t="s">
        <v>201</v>
      </c>
      <c r="C130" s="16" t="s">
        <v>25</v>
      </c>
      <c r="D130" s="17" t="s">
        <v>26</v>
      </c>
      <c r="E130" s="16" t="s">
        <v>7914</v>
      </c>
      <c r="F130" s="18" t="s">
        <v>7915</v>
      </c>
      <c r="G130" s="16">
        <v>1</v>
      </c>
      <c r="H130" s="19" t="s">
        <v>7916</v>
      </c>
      <c r="I130" t="str">
        <f t="shared" si="0"/>
        <v>Joggers 3D #221221Xh - AOP Unisex Raglan Hoodie / M / All Print</v>
      </c>
      <c r="J130" s="20" t="s">
        <v>7917</v>
      </c>
      <c r="K130" s="20" t="s">
        <v>7918</v>
      </c>
      <c r="L130" s="16" t="s">
        <v>7919</v>
      </c>
      <c r="N130" s="1"/>
      <c r="O130" s="18" t="s">
        <v>7920</v>
      </c>
      <c r="P130" s="16">
        <v>4957</v>
      </c>
      <c r="Q130" s="16" t="s">
        <v>490</v>
      </c>
      <c r="R130" s="16" t="s">
        <v>35</v>
      </c>
      <c r="S130" s="16">
        <v>2073147423</v>
      </c>
      <c r="T130" s="1" t="s">
        <v>491</v>
      </c>
    </row>
    <row r="131" spans="1:20" ht="13.2" hidden="1" x14ac:dyDescent="0.25">
      <c r="A131" s="29" t="s">
        <v>86</v>
      </c>
      <c r="C131" s="16" t="s">
        <v>25</v>
      </c>
      <c r="D131" s="17" t="s">
        <v>26</v>
      </c>
      <c r="E131" s="16" t="s">
        <v>7921</v>
      </c>
      <c r="F131" s="18" t="s">
        <v>7922</v>
      </c>
      <c r="G131" s="16">
        <v>1</v>
      </c>
      <c r="H131" s="19" t="s">
        <v>7923</v>
      </c>
      <c r="I131" t="str">
        <f t="shared" si="0"/>
        <v>All print / 30 inches</v>
      </c>
      <c r="J131" s="20" t="s">
        <v>7924</v>
      </c>
      <c r="K131" s="20" t="s">
        <v>7925</v>
      </c>
      <c r="L131" s="16" t="s">
        <v>7926</v>
      </c>
      <c r="N131" s="1"/>
      <c r="O131" s="18" t="s">
        <v>7927</v>
      </c>
      <c r="P131" s="16">
        <v>34613</v>
      </c>
      <c r="Q131" s="16" t="s">
        <v>46</v>
      </c>
      <c r="R131" s="16" t="s">
        <v>35</v>
      </c>
      <c r="S131" s="16">
        <v>9788089155</v>
      </c>
      <c r="T131" s="1" t="s">
        <v>47</v>
      </c>
    </row>
    <row r="132" spans="1:20" ht="13.2" hidden="1" x14ac:dyDescent="0.25">
      <c r="A132" s="29" t="s">
        <v>86</v>
      </c>
      <c r="C132" s="16" t="s">
        <v>202</v>
      </c>
      <c r="D132" s="17" t="s">
        <v>26</v>
      </c>
      <c r="E132" s="16" t="s">
        <v>7928</v>
      </c>
      <c r="F132" s="18" t="s">
        <v>7929</v>
      </c>
      <c r="G132" s="16">
        <v>1</v>
      </c>
      <c r="H132" s="19" t="s">
        <v>7930</v>
      </c>
      <c r="I132" t="str">
        <f t="shared" si="0"/>
        <v>1pcs / All print</v>
      </c>
      <c r="J132" s="20" t="s">
        <v>7931</v>
      </c>
      <c r="K132" s="20" t="s">
        <v>7932</v>
      </c>
      <c r="L132" s="16" t="s">
        <v>7933</v>
      </c>
      <c r="M132" s="1" t="s">
        <v>7934</v>
      </c>
      <c r="N132" s="1"/>
      <c r="O132" s="18" t="s">
        <v>7935</v>
      </c>
      <c r="P132" s="16">
        <v>78628</v>
      </c>
      <c r="Q132" s="16" t="s">
        <v>151</v>
      </c>
      <c r="R132" s="16" t="s">
        <v>35</v>
      </c>
      <c r="S132" s="16">
        <v>5128769725</v>
      </c>
      <c r="T132" s="1" t="s">
        <v>152</v>
      </c>
    </row>
    <row r="133" spans="1:20" ht="13.2" hidden="1" x14ac:dyDescent="0.25">
      <c r="A133" s="30" t="s">
        <v>120</v>
      </c>
      <c r="C133" s="16" t="s">
        <v>25</v>
      </c>
      <c r="D133" s="17" t="s">
        <v>26</v>
      </c>
      <c r="E133" s="16" t="s">
        <v>7936</v>
      </c>
      <c r="F133" s="18" t="s">
        <v>7937</v>
      </c>
      <c r="G133" s="16">
        <v>1</v>
      </c>
      <c r="H133" s="19" t="s">
        <v>7938</v>
      </c>
      <c r="I133" t="str">
        <f t="shared" si="0"/>
        <v>HOODIE RAGLAN SLEEVE / S / All Print</v>
      </c>
      <c r="J133" s="20" t="s">
        <v>7939</v>
      </c>
      <c r="K133" s="20" t="s">
        <v>7940</v>
      </c>
      <c r="L133" s="16" t="s">
        <v>7941</v>
      </c>
      <c r="M133" s="1" t="s">
        <v>7942</v>
      </c>
      <c r="N133" s="1"/>
      <c r="O133" s="18" t="s">
        <v>198</v>
      </c>
      <c r="P133" s="16">
        <v>89119</v>
      </c>
      <c r="Q133" s="16" t="s">
        <v>199</v>
      </c>
      <c r="R133" s="16" t="s">
        <v>35</v>
      </c>
      <c r="S133" s="16">
        <v>3235705767</v>
      </c>
      <c r="T133" s="1" t="s">
        <v>200</v>
      </c>
    </row>
    <row r="134" spans="1:20" ht="13.2" hidden="1" x14ac:dyDescent="0.25">
      <c r="A134" s="30" t="s">
        <v>120</v>
      </c>
      <c r="C134" s="16" t="s">
        <v>191</v>
      </c>
      <c r="D134" s="17" t="s">
        <v>26</v>
      </c>
      <c r="E134" s="16" t="s">
        <v>7943</v>
      </c>
      <c r="F134" s="18" t="s">
        <v>7944</v>
      </c>
      <c r="G134" s="16">
        <v>1</v>
      </c>
      <c r="H134" s="19" t="s">
        <v>3461</v>
      </c>
      <c r="I134" t="str">
        <f t="shared" si="0"/>
        <v>12X18in</v>
      </c>
      <c r="J134" s="20" t="s">
        <v>866</v>
      </c>
      <c r="K134" s="20" t="s">
        <v>7945</v>
      </c>
      <c r="L134" s="16" t="s">
        <v>7946</v>
      </c>
      <c r="N134" s="1"/>
      <c r="O134" s="18" t="s">
        <v>7947</v>
      </c>
      <c r="P134" s="16">
        <v>37085</v>
      </c>
      <c r="Q134" s="16" t="s">
        <v>211</v>
      </c>
      <c r="R134" s="16" t="s">
        <v>35</v>
      </c>
      <c r="S134" s="16">
        <v>6156924916</v>
      </c>
      <c r="T134" s="1" t="s">
        <v>212</v>
      </c>
    </row>
    <row r="135" spans="1:20" ht="13.2" hidden="1" x14ac:dyDescent="0.25">
      <c r="A135" s="32" t="s">
        <v>309</v>
      </c>
      <c r="C135" s="16" t="s">
        <v>25</v>
      </c>
      <c r="D135" s="17" t="s">
        <v>26</v>
      </c>
      <c r="E135" s="16" t="s">
        <v>7948</v>
      </c>
      <c r="F135" s="18" t="s">
        <v>7949</v>
      </c>
      <c r="G135" s="16">
        <v>1</v>
      </c>
      <c r="H135" s="19" t="s">
        <v>7950</v>
      </c>
      <c r="I135" t="str">
        <f t="shared" si="0"/>
        <v>L / Full Print</v>
      </c>
      <c r="J135" s="20" t="s">
        <v>7951</v>
      </c>
      <c r="K135" s="20" t="s">
        <v>7952</v>
      </c>
      <c r="L135" s="16" t="s">
        <v>7953</v>
      </c>
      <c r="N135" s="1"/>
      <c r="O135" s="18" t="s">
        <v>7954</v>
      </c>
      <c r="P135" s="16">
        <v>30022</v>
      </c>
      <c r="Q135" s="16" t="s">
        <v>286</v>
      </c>
      <c r="R135" s="16" t="s">
        <v>35</v>
      </c>
      <c r="S135" s="16">
        <v>9729049244</v>
      </c>
      <c r="T135" s="1" t="s">
        <v>287</v>
      </c>
    </row>
    <row r="136" spans="1:20" ht="13.2" hidden="1" x14ac:dyDescent="0.25">
      <c r="A136" s="29" t="s">
        <v>386</v>
      </c>
      <c r="C136" s="16" t="s">
        <v>25</v>
      </c>
      <c r="D136" s="17" t="s">
        <v>26</v>
      </c>
      <c r="E136" s="16" t="s">
        <v>7955</v>
      </c>
      <c r="F136" s="18" t="s">
        <v>7956</v>
      </c>
      <c r="G136" s="16">
        <v>1</v>
      </c>
      <c r="H136" s="19" t="s">
        <v>7957</v>
      </c>
      <c r="I136" t="str">
        <f t="shared" si="0"/>
        <v>Legging 3D #19721H - Legging / L / ALL PRINT</v>
      </c>
      <c r="J136" s="20" t="s">
        <v>7958</v>
      </c>
      <c r="K136" s="20" t="s">
        <v>7959</v>
      </c>
      <c r="L136" s="16" t="s">
        <v>7960</v>
      </c>
      <c r="N136" s="1"/>
      <c r="O136" s="18" t="s">
        <v>7961</v>
      </c>
      <c r="P136" s="16">
        <v>29906</v>
      </c>
      <c r="Q136" s="16" t="s">
        <v>129</v>
      </c>
      <c r="R136" s="16" t="s">
        <v>35</v>
      </c>
      <c r="S136" s="16">
        <v>8439410787</v>
      </c>
      <c r="T136" s="1" t="s">
        <v>130</v>
      </c>
    </row>
    <row r="137" spans="1:20" ht="13.2" hidden="1" x14ac:dyDescent="0.25">
      <c r="A137" s="30" t="s">
        <v>120</v>
      </c>
      <c r="C137" s="16" t="s">
        <v>25</v>
      </c>
      <c r="D137" s="17" t="s">
        <v>26</v>
      </c>
      <c r="E137" s="16" t="s">
        <v>7962</v>
      </c>
      <c r="F137" s="18" t="s">
        <v>6634</v>
      </c>
      <c r="G137" s="16">
        <v>1</v>
      </c>
      <c r="H137" s="19" t="s">
        <v>7963</v>
      </c>
      <c r="I137" t="str">
        <f t="shared" si="0"/>
        <v>AOP Unisex Raglan Hoodie / XL / All print</v>
      </c>
      <c r="J137" s="20" t="s">
        <v>808</v>
      </c>
      <c r="K137" s="20" t="s">
        <v>6636</v>
      </c>
      <c r="L137" s="16" t="s">
        <v>7964</v>
      </c>
      <c r="N137" s="1"/>
      <c r="O137" s="18" t="s">
        <v>7965</v>
      </c>
      <c r="P137" s="16">
        <v>40311</v>
      </c>
      <c r="Q137" s="16" t="s">
        <v>226</v>
      </c>
      <c r="R137" s="16" t="s">
        <v>35</v>
      </c>
      <c r="S137" s="16">
        <f>16063420629</f>
        <v>16063420629</v>
      </c>
      <c r="T137" s="1" t="s">
        <v>227</v>
      </c>
    </row>
    <row r="138" spans="1:20" ht="13.2" hidden="1" x14ac:dyDescent="0.25">
      <c r="A138" s="21" t="s">
        <v>38</v>
      </c>
      <c r="C138" s="16" t="s">
        <v>25</v>
      </c>
      <c r="D138" s="17" t="s">
        <v>26</v>
      </c>
      <c r="E138" s="16" t="s">
        <v>7966</v>
      </c>
      <c r="F138" s="18" t="s">
        <v>7967</v>
      </c>
      <c r="G138" s="16">
        <v>1</v>
      </c>
      <c r="H138" s="19" t="s">
        <v>4127</v>
      </c>
      <c r="I138" t="str">
        <f t="shared" si="0"/>
        <v>Full Printed / L</v>
      </c>
      <c r="J138" s="20" t="s">
        <v>4128</v>
      </c>
      <c r="K138" s="20" t="s">
        <v>4129</v>
      </c>
      <c r="L138" s="16" t="s">
        <v>4130</v>
      </c>
      <c r="N138" s="1"/>
      <c r="O138" s="18" t="s">
        <v>4131</v>
      </c>
      <c r="P138" s="16">
        <v>3582</v>
      </c>
      <c r="Q138" s="16" t="s">
        <v>295</v>
      </c>
      <c r="R138" s="16" t="s">
        <v>35</v>
      </c>
      <c r="S138" s="16">
        <v>6036365070</v>
      </c>
      <c r="T138" s="1" t="s">
        <v>296</v>
      </c>
    </row>
    <row r="139" spans="1:20" ht="13.2" hidden="1" x14ac:dyDescent="0.25">
      <c r="A139" s="21" t="s">
        <v>38</v>
      </c>
      <c r="C139" s="16" t="s">
        <v>25</v>
      </c>
      <c r="D139" s="17" t="s">
        <v>26</v>
      </c>
      <c r="E139" s="16" t="s">
        <v>7968</v>
      </c>
      <c r="F139" s="18" t="s">
        <v>7969</v>
      </c>
      <c r="G139" s="16">
        <v>1</v>
      </c>
      <c r="H139" s="19" t="s">
        <v>7970</v>
      </c>
      <c r="I139" t="str">
        <f t="shared" si="0"/>
        <v>AOP Unisex Raglan Hoodie / 2XL / All print</v>
      </c>
      <c r="J139" s="20" t="s">
        <v>42</v>
      </c>
      <c r="K139" s="20" t="s">
        <v>7971</v>
      </c>
      <c r="L139" s="16" t="s">
        <v>7972</v>
      </c>
      <c r="N139" s="1"/>
      <c r="O139" s="18" t="s">
        <v>7973</v>
      </c>
      <c r="P139" s="16">
        <v>2351</v>
      </c>
      <c r="Q139" s="16" t="s">
        <v>359</v>
      </c>
      <c r="R139" s="16" t="s">
        <v>35</v>
      </c>
      <c r="S139" s="16">
        <v>6178279762</v>
      </c>
      <c r="T139" s="1" t="s">
        <v>360</v>
      </c>
    </row>
    <row r="140" spans="1:20" ht="13.2" x14ac:dyDescent="0.25">
      <c r="A140" s="28" t="s">
        <v>74</v>
      </c>
      <c r="C140" s="16" t="s">
        <v>25</v>
      </c>
      <c r="D140" s="17" t="s">
        <v>26</v>
      </c>
      <c r="E140" s="16" t="s">
        <v>7968</v>
      </c>
      <c r="F140" s="18" t="s">
        <v>7969</v>
      </c>
      <c r="G140" s="16">
        <v>1</v>
      </c>
      <c r="H140" s="19" t="s">
        <v>7974</v>
      </c>
      <c r="I140" t="str">
        <f t="shared" si="0"/>
        <v>hirt 2D #Kv - L / Gold</v>
      </c>
      <c r="J140" s="20" t="s">
        <v>7975</v>
      </c>
      <c r="K140" s="20" t="s">
        <v>7971</v>
      </c>
      <c r="L140" s="16" t="s">
        <v>7972</v>
      </c>
      <c r="N140" s="1"/>
      <c r="O140" s="18" t="s">
        <v>7973</v>
      </c>
      <c r="P140" s="16">
        <v>2351</v>
      </c>
      <c r="Q140" s="16" t="s">
        <v>359</v>
      </c>
      <c r="R140" s="16" t="s">
        <v>35</v>
      </c>
      <c r="S140" s="16">
        <v>6178279762</v>
      </c>
      <c r="T140" s="1" t="s">
        <v>360</v>
      </c>
    </row>
    <row r="141" spans="1:20" ht="13.2" hidden="1" x14ac:dyDescent="0.25">
      <c r="A141" s="28" t="s">
        <v>524</v>
      </c>
      <c r="C141" s="16" t="s">
        <v>25</v>
      </c>
      <c r="D141" s="17" t="s">
        <v>26</v>
      </c>
      <c r="E141" s="16" t="s">
        <v>7976</v>
      </c>
      <c r="F141" s="18" t="s">
        <v>7977</v>
      </c>
      <c r="G141" s="16">
        <v>1</v>
      </c>
      <c r="H141" s="19" t="s">
        <v>7978</v>
      </c>
      <c r="I141" t="str">
        <f t="shared" si="0"/>
        <v>2XL / Full Print</v>
      </c>
      <c r="J141" s="20" t="s">
        <v>7979</v>
      </c>
      <c r="K141" s="20" t="s">
        <v>7980</v>
      </c>
      <c r="L141" s="16" t="s">
        <v>7981</v>
      </c>
      <c r="N141" s="1"/>
      <c r="O141" s="18" t="s">
        <v>523</v>
      </c>
      <c r="P141" s="16">
        <v>85268</v>
      </c>
      <c r="Q141" s="16" t="s">
        <v>447</v>
      </c>
      <c r="R141" s="16" t="s">
        <v>35</v>
      </c>
      <c r="S141" s="16">
        <v>9283011325</v>
      </c>
      <c r="T141" s="1" t="s">
        <v>448</v>
      </c>
    </row>
    <row r="142" spans="1:20" ht="13.2" hidden="1" x14ac:dyDescent="0.25">
      <c r="A142" s="30" t="s">
        <v>120</v>
      </c>
      <c r="C142" s="16" t="s">
        <v>25</v>
      </c>
      <c r="D142" s="17" t="s">
        <v>26</v>
      </c>
      <c r="E142" s="16" t="s">
        <v>7982</v>
      </c>
      <c r="F142" s="18" t="s">
        <v>7983</v>
      </c>
      <c r="G142" s="16">
        <v>1</v>
      </c>
      <c r="H142" s="19" t="s">
        <v>7984</v>
      </c>
      <c r="I142" t="str">
        <f t="shared" si="0"/>
        <v>AOP Unisex Raglan Hoodie / 3XL / All print</v>
      </c>
      <c r="J142" s="20" t="s">
        <v>4073</v>
      </c>
      <c r="K142" s="20" t="s">
        <v>7985</v>
      </c>
      <c r="L142" s="16" t="s">
        <v>7986</v>
      </c>
      <c r="M142" s="1" t="s">
        <v>7987</v>
      </c>
      <c r="N142" s="1"/>
      <c r="O142" s="18" t="s">
        <v>1565</v>
      </c>
      <c r="P142" s="16">
        <v>66102</v>
      </c>
      <c r="Q142" s="16" t="s">
        <v>339</v>
      </c>
      <c r="R142" s="16" t="s">
        <v>35</v>
      </c>
      <c r="S142" s="16">
        <v>9139808462</v>
      </c>
      <c r="T142" s="1" t="s">
        <v>340</v>
      </c>
    </row>
    <row r="143" spans="1:20" ht="13.2" hidden="1" x14ac:dyDescent="0.25">
      <c r="A143" s="15" t="s">
        <v>110</v>
      </c>
      <c r="C143" s="16" t="s">
        <v>25</v>
      </c>
      <c r="D143" s="17" t="s">
        <v>26</v>
      </c>
      <c r="E143" s="16" t="s">
        <v>7988</v>
      </c>
      <c r="F143" s="18" t="s">
        <v>7989</v>
      </c>
      <c r="G143" s="16">
        <v>1</v>
      </c>
      <c r="H143" s="19" t="s">
        <v>7990</v>
      </c>
      <c r="I143" t="str">
        <f t="shared" si="0"/>
        <v>hirt 3D #271121V - M / Full Print</v>
      </c>
      <c r="J143" s="20" t="s">
        <v>7991</v>
      </c>
      <c r="K143" s="20" t="s">
        <v>7992</v>
      </c>
      <c r="L143" s="16" t="s">
        <v>7993</v>
      </c>
      <c r="N143" s="1"/>
      <c r="O143" s="18" t="s">
        <v>7994</v>
      </c>
      <c r="P143" s="16">
        <v>70737</v>
      </c>
      <c r="Q143" s="16" t="s">
        <v>1258</v>
      </c>
      <c r="R143" s="16" t="s">
        <v>35</v>
      </c>
      <c r="S143" s="16">
        <v>2254053105</v>
      </c>
      <c r="T143" s="1" t="s">
        <v>1259</v>
      </c>
    </row>
    <row r="144" spans="1:20" ht="13.2" hidden="1" x14ac:dyDescent="0.25">
      <c r="A144" s="29" t="s">
        <v>86</v>
      </c>
      <c r="C144" s="16" t="s">
        <v>25</v>
      </c>
      <c r="D144" s="17" t="s">
        <v>26</v>
      </c>
      <c r="E144" s="16" t="s">
        <v>7995</v>
      </c>
      <c r="F144" s="18" t="s">
        <v>7996</v>
      </c>
      <c r="G144" s="16">
        <v>1</v>
      </c>
      <c r="H144" s="19" t="s">
        <v>4281</v>
      </c>
      <c r="I144" t="str">
        <f t="shared" si="0"/>
        <v>hirt - hoodie 3D #121121h - AOP Unisex Raglan Hoodie / S / All print</v>
      </c>
      <c r="J144" s="20" t="s">
        <v>1290</v>
      </c>
      <c r="K144" s="20" t="s">
        <v>7997</v>
      </c>
      <c r="L144" s="16" t="s">
        <v>7998</v>
      </c>
      <c r="N144" s="1"/>
      <c r="O144" s="18" t="s">
        <v>304</v>
      </c>
      <c r="P144" s="16">
        <v>11210</v>
      </c>
      <c r="Q144" s="16" t="s">
        <v>305</v>
      </c>
      <c r="R144" s="16" t="s">
        <v>35</v>
      </c>
      <c r="S144" s="16">
        <v>8455585991</v>
      </c>
      <c r="T144" s="1" t="s">
        <v>306</v>
      </c>
    </row>
    <row r="145" spans="1:27" ht="13.2" hidden="1" x14ac:dyDescent="0.25">
      <c r="A145" s="29" t="s">
        <v>86</v>
      </c>
      <c r="C145" s="16" t="s">
        <v>25</v>
      </c>
      <c r="D145" s="17" t="s">
        <v>26</v>
      </c>
      <c r="E145" s="16" t="s">
        <v>7995</v>
      </c>
      <c r="F145" s="18" t="s">
        <v>7996</v>
      </c>
      <c r="G145" s="16">
        <v>1</v>
      </c>
      <c r="H145" s="19" t="s">
        <v>4281</v>
      </c>
      <c r="I145" t="str">
        <f t="shared" si="0"/>
        <v>hirt - hoodie 3D #121121h - AOP Unisex Raglan Hoodie / S / All print</v>
      </c>
      <c r="J145" s="20" t="s">
        <v>1290</v>
      </c>
      <c r="K145" s="20" t="s">
        <v>7997</v>
      </c>
      <c r="L145" s="16" t="s">
        <v>7998</v>
      </c>
      <c r="N145" s="1"/>
      <c r="O145" s="18" t="s">
        <v>304</v>
      </c>
      <c r="P145" s="16">
        <v>11210</v>
      </c>
      <c r="Q145" s="16" t="s">
        <v>305</v>
      </c>
      <c r="R145" s="16" t="s">
        <v>35</v>
      </c>
      <c r="S145" s="16">
        <v>8455585991</v>
      </c>
      <c r="T145" s="1" t="s">
        <v>306</v>
      </c>
    </row>
    <row r="146" spans="1:27" ht="13.2" hidden="1" x14ac:dyDescent="0.25">
      <c r="A146" s="28" t="s">
        <v>246</v>
      </c>
      <c r="C146" s="16" t="s">
        <v>191</v>
      </c>
      <c r="D146" s="17" t="s">
        <v>26</v>
      </c>
      <c r="E146" s="16" t="s">
        <v>7999</v>
      </c>
      <c r="F146" s="18" t="s">
        <v>8000</v>
      </c>
      <c r="G146" s="16">
        <v>1</v>
      </c>
      <c r="H146" s="19" t="s">
        <v>8001</v>
      </c>
      <c r="I146" t="str">
        <f t="shared" si="0"/>
        <v>60x80 in</v>
      </c>
      <c r="J146" s="20" t="s">
        <v>686</v>
      </c>
      <c r="K146" s="20" t="s">
        <v>8002</v>
      </c>
      <c r="L146" s="16" t="s">
        <v>8003</v>
      </c>
      <c r="N146" s="1"/>
      <c r="O146" s="18" t="s">
        <v>6375</v>
      </c>
      <c r="P146" s="16">
        <v>97402</v>
      </c>
      <c r="Q146" s="16" t="s">
        <v>1653</v>
      </c>
      <c r="R146" s="16" t="s">
        <v>35</v>
      </c>
      <c r="S146" s="16">
        <v>5416006248</v>
      </c>
      <c r="T146" s="1" t="s">
        <v>1654</v>
      </c>
    </row>
    <row r="147" spans="1:27" ht="13.2" hidden="1" x14ac:dyDescent="0.25">
      <c r="A147" s="15" t="s">
        <v>110</v>
      </c>
      <c r="C147" s="16" t="s">
        <v>61</v>
      </c>
      <c r="D147" s="17" t="s">
        <v>26</v>
      </c>
      <c r="E147" s="16" t="s">
        <v>8004</v>
      </c>
      <c r="F147" s="18" t="s">
        <v>8005</v>
      </c>
      <c r="G147" s="16">
        <v>1</v>
      </c>
      <c r="H147" s="19" t="s">
        <v>8006</v>
      </c>
      <c r="I147" t="str">
        <f t="shared" si="0"/>
        <v>M / Full Print</v>
      </c>
      <c r="J147" s="20" t="s">
        <v>6332</v>
      </c>
      <c r="K147" s="20" t="s">
        <v>8007</v>
      </c>
      <c r="L147" s="16" t="s">
        <v>8008</v>
      </c>
      <c r="M147" s="1"/>
      <c r="N147" s="1"/>
      <c r="O147" s="18" t="s">
        <v>8009</v>
      </c>
      <c r="P147" s="16">
        <v>97503</v>
      </c>
      <c r="Q147" s="16" t="s">
        <v>1653</v>
      </c>
      <c r="R147" s="16" t="s">
        <v>35</v>
      </c>
      <c r="S147" s="16">
        <f>15419516821</f>
        <v>15419516821</v>
      </c>
      <c r="T147" s="1" t="s">
        <v>1654</v>
      </c>
    </row>
    <row r="148" spans="1:27" ht="13.2" x14ac:dyDescent="0.25">
      <c r="A148" s="29" t="s">
        <v>201</v>
      </c>
      <c r="C148" s="16" t="s">
        <v>4025</v>
      </c>
      <c r="D148" s="17" t="s">
        <v>26</v>
      </c>
      <c r="E148" s="16" t="s">
        <v>8010</v>
      </c>
      <c r="F148" s="18" t="s">
        <v>8011</v>
      </c>
      <c r="G148" s="16">
        <v>2</v>
      </c>
      <c r="H148" s="19" t="s">
        <v>8012</v>
      </c>
      <c r="I148" t="str">
        <f t="shared" si="0"/>
        <v>HOODIE RAGLAN SLEEVE / 2XL / All Print</v>
      </c>
      <c r="J148" s="20" t="s">
        <v>3294</v>
      </c>
      <c r="K148" s="20" t="s">
        <v>8013</v>
      </c>
      <c r="L148" s="16" t="s">
        <v>8014</v>
      </c>
      <c r="M148" s="1" t="s">
        <v>8015</v>
      </c>
      <c r="N148" s="1"/>
      <c r="O148" s="18" t="s">
        <v>8016</v>
      </c>
      <c r="P148" s="16">
        <v>93612</v>
      </c>
      <c r="Q148" s="16" t="s">
        <v>546</v>
      </c>
      <c r="R148" s="16" t="s">
        <v>35</v>
      </c>
      <c r="S148" s="16">
        <v>5597606255</v>
      </c>
      <c r="T148" s="1" t="s">
        <v>547</v>
      </c>
    </row>
    <row r="149" spans="1:27" ht="13.2" hidden="1" x14ac:dyDescent="0.25">
      <c r="A149" s="22" t="s">
        <v>24</v>
      </c>
      <c r="B149" s="3"/>
      <c r="C149" s="23" t="s">
        <v>25</v>
      </c>
      <c r="D149" s="23" t="s">
        <v>5</v>
      </c>
      <c r="E149" s="23" t="s">
        <v>8017</v>
      </c>
      <c r="F149" s="24" t="s">
        <v>8018</v>
      </c>
      <c r="G149" s="23">
        <v>1</v>
      </c>
      <c r="H149" s="25" t="s">
        <v>8019</v>
      </c>
      <c r="I149" s="3" t="str">
        <f t="shared" si="0"/>
        <v>HOODIE RAGLAN SLEEVE / S / All Print</v>
      </c>
      <c r="J149" s="26" t="s">
        <v>3707</v>
      </c>
      <c r="K149" s="26" t="s">
        <v>8020</v>
      </c>
      <c r="L149" s="23" t="s">
        <v>8021</v>
      </c>
      <c r="M149" s="3"/>
      <c r="N149" s="27"/>
      <c r="O149" s="24" t="s">
        <v>3245</v>
      </c>
      <c r="P149" s="23">
        <v>98550</v>
      </c>
      <c r="Q149" s="23" t="s">
        <v>189</v>
      </c>
      <c r="R149" s="23" t="s">
        <v>35</v>
      </c>
      <c r="S149" s="23">
        <v>3605803147</v>
      </c>
      <c r="T149" s="27" t="s">
        <v>190</v>
      </c>
      <c r="U149" s="3"/>
      <c r="V149" s="3"/>
      <c r="W149" s="3"/>
      <c r="X149" s="3"/>
      <c r="Y149" s="3"/>
      <c r="Z149" s="3"/>
      <c r="AA149" s="3"/>
    </row>
    <row r="150" spans="1:27" ht="13.2" hidden="1" x14ac:dyDescent="0.25">
      <c r="A150" s="15" t="s">
        <v>110</v>
      </c>
      <c r="C150" s="16" t="s">
        <v>61</v>
      </c>
      <c r="D150" s="17" t="s">
        <v>26</v>
      </c>
      <c r="E150" s="16" t="s">
        <v>8022</v>
      </c>
      <c r="F150" s="18" t="s">
        <v>8023</v>
      </c>
      <c r="G150" s="16">
        <v>1</v>
      </c>
      <c r="H150" s="19" t="s">
        <v>8024</v>
      </c>
      <c r="I150" t="str">
        <f t="shared" si="0"/>
        <v>Joggers #V - Joggers / M / All Print</v>
      </c>
      <c r="J150" s="20" t="s">
        <v>8025</v>
      </c>
      <c r="K150" s="20" t="s">
        <v>8026</v>
      </c>
      <c r="L150" s="16" t="s">
        <v>8027</v>
      </c>
      <c r="M150" s="1"/>
      <c r="N150" s="1"/>
      <c r="O150" s="18" t="s">
        <v>6138</v>
      </c>
      <c r="P150" s="16">
        <v>30349</v>
      </c>
      <c r="Q150" s="16" t="s">
        <v>286</v>
      </c>
      <c r="R150" s="16" t="s">
        <v>35</v>
      </c>
      <c r="S150" s="16">
        <v>2564661689</v>
      </c>
      <c r="T150" s="1" t="s">
        <v>287</v>
      </c>
    </row>
    <row r="151" spans="1:27" ht="13.2" hidden="1" x14ac:dyDescent="0.25">
      <c r="A151" s="15" t="s">
        <v>110</v>
      </c>
      <c r="C151" s="16" t="s">
        <v>61</v>
      </c>
      <c r="D151" s="17" t="s">
        <v>26</v>
      </c>
      <c r="E151" s="16" t="s">
        <v>8022</v>
      </c>
      <c r="F151" s="18" t="s">
        <v>8023</v>
      </c>
      <c r="G151" s="16">
        <v>1</v>
      </c>
      <c r="H151" s="19" t="s">
        <v>8028</v>
      </c>
      <c r="I151" t="str">
        <f t="shared" si="0"/>
        <v>Joggers #V - AOP Unisex Raglan Hoodie / M / All Print</v>
      </c>
      <c r="J151" s="20" t="s">
        <v>8029</v>
      </c>
      <c r="K151" s="20" t="s">
        <v>8026</v>
      </c>
      <c r="L151" s="16" t="s">
        <v>8027</v>
      </c>
      <c r="N151" s="1"/>
      <c r="O151" s="18" t="s">
        <v>6138</v>
      </c>
      <c r="P151" s="16">
        <v>30349</v>
      </c>
      <c r="Q151" s="16" t="s">
        <v>286</v>
      </c>
      <c r="R151" s="16" t="s">
        <v>35</v>
      </c>
      <c r="S151" s="16">
        <v>2564661689</v>
      </c>
      <c r="T151" s="1" t="s">
        <v>287</v>
      </c>
    </row>
    <row r="152" spans="1:27" ht="13.2" hidden="1" x14ac:dyDescent="0.25">
      <c r="A152" s="30" t="s">
        <v>120</v>
      </c>
      <c r="C152" s="16" t="s">
        <v>25</v>
      </c>
      <c r="D152" s="17" t="s">
        <v>26</v>
      </c>
      <c r="E152" s="16" t="s">
        <v>8030</v>
      </c>
      <c r="F152" s="18" t="s">
        <v>8031</v>
      </c>
      <c r="G152" s="16">
        <v>1</v>
      </c>
      <c r="H152" s="19" t="s">
        <v>8032</v>
      </c>
      <c r="I152" t="str">
        <f t="shared" si="0"/>
        <v>hirt 3D #KV - S / Full Print</v>
      </c>
      <c r="J152" s="20" t="s">
        <v>8033</v>
      </c>
      <c r="K152" s="20" t="s">
        <v>8034</v>
      </c>
      <c r="L152" s="16" t="s">
        <v>8035</v>
      </c>
      <c r="M152" s="1">
        <v>203</v>
      </c>
      <c r="N152" s="1"/>
      <c r="O152" s="18" t="s">
        <v>3239</v>
      </c>
      <c r="P152" s="16">
        <v>68504</v>
      </c>
      <c r="Q152" s="16" t="s">
        <v>722</v>
      </c>
      <c r="R152" s="16" t="s">
        <v>35</v>
      </c>
      <c r="S152" s="16">
        <v>4025156741</v>
      </c>
      <c r="T152" s="1" t="s">
        <v>723</v>
      </c>
    </row>
    <row r="153" spans="1:27" ht="13.2" hidden="1" x14ac:dyDescent="0.25">
      <c r="A153" s="15" t="s">
        <v>24</v>
      </c>
      <c r="C153" s="16" t="s">
        <v>202</v>
      </c>
      <c r="D153" s="17" t="s">
        <v>26</v>
      </c>
      <c r="E153" s="16" t="s">
        <v>8036</v>
      </c>
      <c r="F153" s="18" t="s">
        <v>8037</v>
      </c>
      <c r="G153" s="16">
        <v>1</v>
      </c>
      <c r="H153" s="19" t="s">
        <v>8038</v>
      </c>
      <c r="I153" t="str">
        <f t="shared" si="0"/>
        <v>M / Full print</v>
      </c>
      <c r="J153" s="20" t="s">
        <v>8039</v>
      </c>
      <c r="K153" s="20" t="s">
        <v>8040</v>
      </c>
      <c r="L153" s="16" t="s">
        <v>8041</v>
      </c>
      <c r="N153" s="1"/>
      <c r="O153" s="18" t="s">
        <v>4170</v>
      </c>
      <c r="P153" s="16">
        <v>92028</v>
      </c>
      <c r="Q153" s="16" t="s">
        <v>546</v>
      </c>
      <c r="R153" s="16" t="s">
        <v>35</v>
      </c>
      <c r="S153" s="16">
        <v>8582458428</v>
      </c>
      <c r="T153" s="1" t="s">
        <v>547</v>
      </c>
    </row>
    <row r="154" spans="1:27" ht="13.2" hidden="1" x14ac:dyDescent="0.25">
      <c r="A154" s="15" t="s">
        <v>110</v>
      </c>
      <c r="C154" s="16" t="s">
        <v>25</v>
      </c>
      <c r="D154" s="17" t="s">
        <v>26</v>
      </c>
      <c r="E154" s="16" t="s">
        <v>8042</v>
      </c>
      <c r="F154" s="18" t="s">
        <v>8043</v>
      </c>
      <c r="G154" s="16">
        <v>1</v>
      </c>
      <c r="H154" s="19" t="s">
        <v>8044</v>
      </c>
      <c r="I154" t="str">
        <f t="shared" si="0"/>
        <v>hirt #V - 2XL / Full Print</v>
      </c>
      <c r="J154" s="20" t="s">
        <v>8045</v>
      </c>
      <c r="K154" s="20" t="s">
        <v>8046</v>
      </c>
      <c r="L154" s="16" t="s">
        <v>8047</v>
      </c>
      <c r="N154" s="1"/>
      <c r="O154" s="18" t="s">
        <v>8048</v>
      </c>
      <c r="P154" s="16">
        <v>35016</v>
      </c>
      <c r="Q154" s="16" t="s">
        <v>645</v>
      </c>
      <c r="R154" s="16" t="s">
        <v>35</v>
      </c>
      <c r="S154" s="16">
        <v>2564770279</v>
      </c>
      <c r="T154" s="1" t="s">
        <v>646</v>
      </c>
    </row>
    <row r="155" spans="1:27" ht="13.2" hidden="1" x14ac:dyDescent="0.25">
      <c r="A155" s="15" t="s">
        <v>24</v>
      </c>
      <c r="C155" s="16" t="s">
        <v>61</v>
      </c>
      <c r="D155" s="17" t="s">
        <v>26</v>
      </c>
      <c r="E155" s="16" t="s">
        <v>8042</v>
      </c>
      <c r="F155" s="18" t="s">
        <v>8043</v>
      </c>
      <c r="G155" s="16">
        <v>1</v>
      </c>
      <c r="H155" s="19" t="s">
        <v>8049</v>
      </c>
      <c r="I155" t="str">
        <f t="shared" si="0"/>
        <v>2XL / Full Print</v>
      </c>
      <c r="J155" s="20" t="s">
        <v>8050</v>
      </c>
      <c r="K155" s="20" t="s">
        <v>8046</v>
      </c>
      <c r="L155" s="16" t="s">
        <v>8047</v>
      </c>
      <c r="N155" s="1"/>
      <c r="O155" s="18" t="s">
        <v>8048</v>
      </c>
      <c r="P155" s="16">
        <v>35016</v>
      </c>
      <c r="Q155" s="16" t="s">
        <v>645</v>
      </c>
      <c r="R155" s="16" t="s">
        <v>35</v>
      </c>
      <c r="S155" s="16">
        <v>2564770279</v>
      </c>
      <c r="T155" s="1" t="s">
        <v>646</v>
      </c>
    </row>
    <row r="156" spans="1:27" ht="13.2" x14ac:dyDescent="0.25">
      <c r="A156" s="29" t="s">
        <v>201</v>
      </c>
      <c r="C156" s="16" t="s">
        <v>25</v>
      </c>
      <c r="D156" s="17" t="s">
        <v>26</v>
      </c>
      <c r="E156" s="16" t="s">
        <v>8042</v>
      </c>
      <c r="F156" s="18" t="s">
        <v>8043</v>
      </c>
      <c r="G156" s="16">
        <v>1</v>
      </c>
      <c r="H156" s="19" t="s">
        <v>8051</v>
      </c>
      <c r="I156" t="str">
        <f t="shared" si="0"/>
        <v>hirt 3D #Xh - 2XL / Full Print</v>
      </c>
      <c r="J156" s="20" t="s">
        <v>8052</v>
      </c>
      <c r="K156" s="20" t="s">
        <v>8046</v>
      </c>
      <c r="L156" s="16" t="s">
        <v>8047</v>
      </c>
      <c r="N156" s="1"/>
      <c r="O156" s="18" t="s">
        <v>8048</v>
      </c>
      <c r="P156" s="16">
        <v>35016</v>
      </c>
      <c r="Q156" s="16" t="s">
        <v>645</v>
      </c>
      <c r="R156" s="16" t="s">
        <v>35</v>
      </c>
      <c r="S156" s="16">
        <v>2564770279</v>
      </c>
      <c r="T156" s="1" t="s">
        <v>646</v>
      </c>
    </row>
    <row r="157" spans="1:27" ht="13.2" hidden="1" x14ac:dyDescent="0.25">
      <c r="A157" s="30" t="s">
        <v>120</v>
      </c>
      <c r="C157" s="16" t="s">
        <v>25</v>
      </c>
      <c r="D157" s="17" t="s">
        <v>26</v>
      </c>
      <c r="E157" s="16" t="s">
        <v>8053</v>
      </c>
      <c r="F157" s="18" t="s">
        <v>8054</v>
      </c>
      <c r="G157" s="16">
        <v>1</v>
      </c>
      <c r="H157" s="19" t="s">
        <v>8055</v>
      </c>
      <c r="I157" t="str">
        <f t="shared" si="0"/>
        <v>1-2001 20th Anniversary unisex t-shirt 3D #KV - 2XL / Full Print</v>
      </c>
      <c r="J157" s="20" t="s">
        <v>8056</v>
      </c>
      <c r="K157" s="20" t="s">
        <v>8057</v>
      </c>
      <c r="L157" s="16" t="s">
        <v>8058</v>
      </c>
      <c r="N157" s="1"/>
      <c r="O157" s="18" t="s">
        <v>8059</v>
      </c>
      <c r="P157" s="16">
        <v>47167</v>
      </c>
      <c r="Q157" s="16" t="s">
        <v>57</v>
      </c>
      <c r="R157" s="16" t="s">
        <v>35</v>
      </c>
      <c r="S157" s="16">
        <v>8129876405</v>
      </c>
      <c r="T157" s="1" t="s">
        <v>59</v>
      </c>
    </row>
    <row r="158" spans="1:27" ht="13.2" hidden="1" x14ac:dyDescent="0.25">
      <c r="A158" s="28" t="s">
        <v>246</v>
      </c>
      <c r="C158" s="16" t="s">
        <v>61</v>
      </c>
      <c r="D158" s="17" t="s">
        <v>26</v>
      </c>
      <c r="E158" s="16" t="s">
        <v>8060</v>
      </c>
      <c r="F158" s="18" t="s">
        <v>8061</v>
      </c>
      <c r="G158" s="16">
        <v>1</v>
      </c>
      <c r="H158" s="19" t="s">
        <v>8062</v>
      </c>
      <c r="I158" t="str">
        <f t="shared" si="0"/>
        <v>M / Full Print</v>
      </c>
      <c r="J158" s="20" t="s">
        <v>8063</v>
      </c>
      <c r="K158" s="20" t="s">
        <v>8064</v>
      </c>
      <c r="L158" s="16" t="s">
        <v>8065</v>
      </c>
      <c r="N158" s="1"/>
      <c r="O158" s="18" t="s">
        <v>8066</v>
      </c>
      <c r="P158" s="16">
        <v>63130</v>
      </c>
      <c r="Q158" s="16" t="s">
        <v>34</v>
      </c>
      <c r="R158" s="16" t="s">
        <v>35</v>
      </c>
      <c r="S158" s="16">
        <v>3145040165</v>
      </c>
      <c r="T158" s="1" t="s">
        <v>36</v>
      </c>
    </row>
    <row r="159" spans="1:27" ht="13.2" hidden="1" x14ac:dyDescent="0.25">
      <c r="A159" s="22" t="s">
        <v>246</v>
      </c>
      <c r="B159" s="3"/>
      <c r="C159" s="23" t="s">
        <v>61</v>
      </c>
      <c r="D159" s="23" t="s">
        <v>8067</v>
      </c>
      <c r="E159" s="23" t="s">
        <v>8060</v>
      </c>
      <c r="F159" s="24" t="s">
        <v>8061</v>
      </c>
      <c r="G159" s="23">
        <v>1</v>
      </c>
      <c r="H159" s="25" t="s">
        <v>8068</v>
      </c>
      <c r="I159" s="3" t="str">
        <f t="shared" si="0"/>
        <v>L / Full Print</v>
      </c>
      <c r="J159" s="26" t="s">
        <v>8069</v>
      </c>
      <c r="K159" s="26" t="s">
        <v>8064</v>
      </c>
      <c r="L159" s="23" t="s">
        <v>8065</v>
      </c>
      <c r="M159" s="3"/>
      <c r="N159" s="27"/>
      <c r="O159" s="24" t="s">
        <v>8066</v>
      </c>
      <c r="P159" s="23">
        <v>63130</v>
      </c>
      <c r="Q159" s="23" t="s">
        <v>34</v>
      </c>
      <c r="R159" s="23" t="s">
        <v>35</v>
      </c>
      <c r="S159" s="23">
        <v>3145040165</v>
      </c>
      <c r="T159" s="27" t="s">
        <v>36</v>
      </c>
      <c r="U159" s="3"/>
      <c r="V159" s="3"/>
      <c r="W159" s="3"/>
      <c r="X159" s="3"/>
      <c r="Y159" s="3"/>
      <c r="Z159" s="3"/>
      <c r="AA159" s="3"/>
    </row>
    <row r="160" spans="1:27" ht="13.2" hidden="1" x14ac:dyDescent="0.25">
      <c r="A160" s="30" t="s">
        <v>120</v>
      </c>
      <c r="C160" s="16" t="s">
        <v>25</v>
      </c>
      <c r="D160" s="17" t="s">
        <v>26</v>
      </c>
      <c r="E160" s="16" t="s">
        <v>8070</v>
      </c>
      <c r="F160" s="18" t="s">
        <v>8071</v>
      </c>
      <c r="G160" s="16">
        <v>5</v>
      </c>
      <c r="H160" s="19" t="s">
        <v>8072</v>
      </c>
      <c r="I160" t="str">
        <f t="shared" si="0"/>
        <v>hirt 3D #KV - M / Full Print</v>
      </c>
      <c r="J160" s="20" t="s">
        <v>8073</v>
      </c>
      <c r="K160" s="20" t="s">
        <v>8074</v>
      </c>
      <c r="L160" s="16" t="s">
        <v>8075</v>
      </c>
      <c r="M160" s="1" t="s">
        <v>8076</v>
      </c>
      <c r="N160" s="1"/>
      <c r="O160" s="18" t="s">
        <v>8077</v>
      </c>
      <c r="P160" s="16">
        <v>33013</v>
      </c>
      <c r="Q160" s="16" t="s">
        <v>46</v>
      </c>
      <c r="R160" s="16" t="s">
        <v>35</v>
      </c>
      <c r="S160" s="16">
        <v>7863996341</v>
      </c>
      <c r="T160" s="1" t="s">
        <v>47</v>
      </c>
    </row>
    <row r="161" spans="1:20" ht="13.2" hidden="1" x14ac:dyDescent="0.25">
      <c r="A161" s="21" t="s">
        <v>38</v>
      </c>
      <c r="C161" s="16" t="s">
        <v>25</v>
      </c>
      <c r="D161" s="17" t="s">
        <v>26</v>
      </c>
      <c r="E161" s="16" t="s">
        <v>8078</v>
      </c>
      <c r="F161" s="18" t="s">
        <v>8079</v>
      </c>
      <c r="G161" s="16">
        <v>1</v>
      </c>
      <c r="H161" s="19" t="s">
        <v>8080</v>
      </c>
      <c r="I161" t="str">
        <f t="shared" si="0"/>
        <v>hirt #HD - XL / All Print</v>
      </c>
      <c r="J161" s="20" t="s">
        <v>6483</v>
      </c>
      <c r="K161" s="20" t="s">
        <v>8081</v>
      </c>
      <c r="L161" s="16" t="s">
        <v>8082</v>
      </c>
      <c r="N161" s="1"/>
      <c r="O161" s="18" t="s">
        <v>8083</v>
      </c>
      <c r="P161" s="16">
        <v>44053</v>
      </c>
      <c r="Q161" s="16" t="s">
        <v>105</v>
      </c>
      <c r="R161" s="16" t="s">
        <v>35</v>
      </c>
      <c r="S161" s="16">
        <v>4407858761</v>
      </c>
      <c r="T161" s="1" t="s">
        <v>107</v>
      </c>
    </row>
    <row r="162" spans="1:20" ht="13.2" hidden="1" x14ac:dyDescent="0.25">
      <c r="A162" s="30" t="s">
        <v>120</v>
      </c>
      <c r="C162" s="16" t="s">
        <v>25</v>
      </c>
      <c r="D162" s="17" t="s">
        <v>26</v>
      </c>
      <c r="E162" s="16" t="s">
        <v>8084</v>
      </c>
      <c r="F162" s="18" t="s">
        <v>8085</v>
      </c>
      <c r="G162" s="16">
        <v>1</v>
      </c>
      <c r="H162" s="19" t="s">
        <v>8086</v>
      </c>
      <c r="I162" t="str">
        <f t="shared" si="0"/>
        <v>AOP UNISEX HOODIE / 5XL / All Print</v>
      </c>
      <c r="J162" s="20" t="s">
        <v>8087</v>
      </c>
      <c r="K162" s="20" t="s">
        <v>8088</v>
      </c>
      <c r="L162" s="16" t="s">
        <v>8089</v>
      </c>
      <c r="N162" s="1"/>
      <c r="O162" s="18" t="s">
        <v>6254</v>
      </c>
      <c r="P162" s="16">
        <v>24901</v>
      </c>
      <c r="Q162" s="16" t="s">
        <v>690</v>
      </c>
      <c r="R162" s="16" t="s">
        <v>35</v>
      </c>
      <c r="S162" s="16">
        <v>3046611569</v>
      </c>
      <c r="T162" s="1" t="s">
        <v>691</v>
      </c>
    </row>
    <row r="163" spans="1:20" ht="13.2" hidden="1" x14ac:dyDescent="0.25">
      <c r="A163" s="29" t="s">
        <v>86</v>
      </c>
      <c r="C163" s="16" t="s">
        <v>25</v>
      </c>
      <c r="D163" s="17" t="s">
        <v>26</v>
      </c>
      <c r="E163" s="16" t="s">
        <v>8090</v>
      </c>
      <c r="F163" s="18" t="s">
        <v>8091</v>
      </c>
      <c r="G163" s="16">
        <v>1</v>
      </c>
      <c r="H163" s="19" t="s">
        <v>8092</v>
      </c>
      <c r="I163" t="str">
        <f t="shared" si="0"/>
        <v>AOP Unisex Raglan Hoodie / L / All print</v>
      </c>
      <c r="J163" s="20" t="s">
        <v>8093</v>
      </c>
      <c r="K163" s="20" t="s">
        <v>8094</v>
      </c>
      <c r="L163" s="16" t="s">
        <v>8095</v>
      </c>
      <c r="N163" s="1"/>
      <c r="O163" s="18" t="s">
        <v>3229</v>
      </c>
      <c r="P163" s="16">
        <v>48180</v>
      </c>
      <c r="Q163" s="16" t="s">
        <v>94</v>
      </c>
      <c r="R163" s="16" t="s">
        <v>35</v>
      </c>
      <c r="S163" s="16">
        <f>13134694671</f>
        <v>13134694671</v>
      </c>
      <c r="T163" s="1" t="s">
        <v>95</v>
      </c>
    </row>
    <row r="164" spans="1:20" ht="13.2" hidden="1" x14ac:dyDescent="0.25">
      <c r="A164" s="32" t="s">
        <v>60</v>
      </c>
      <c r="C164" s="16" t="s">
        <v>61</v>
      </c>
      <c r="D164" s="17" t="s">
        <v>26</v>
      </c>
      <c r="E164" s="16" t="s">
        <v>8096</v>
      </c>
      <c r="F164" s="18" t="s">
        <v>8097</v>
      </c>
      <c r="G164" s="16">
        <v>1</v>
      </c>
      <c r="H164" s="19" t="s">
        <v>1670</v>
      </c>
      <c r="I164" t="str">
        <f t="shared" si="0"/>
        <v>XL / Full Print</v>
      </c>
      <c r="J164" s="20" t="s">
        <v>1671</v>
      </c>
      <c r="K164" s="20" t="s">
        <v>8098</v>
      </c>
      <c r="L164" s="16" t="s">
        <v>8099</v>
      </c>
      <c r="M164" s="1"/>
      <c r="N164" s="1"/>
      <c r="O164" s="18" t="s">
        <v>8100</v>
      </c>
      <c r="P164" s="16">
        <v>10805</v>
      </c>
      <c r="Q164" s="16" t="s">
        <v>305</v>
      </c>
      <c r="R164" s="16" t="s">
        <v>35</v>
      </c>
      <c r="S164" s="16">
        <v>0</v>
      </c>
      <c r="T164" s="1" t="s">
        <v>306</v>
      </c>
    </row>
    <row r="165" spans="1:20" ht="13.2" x14ac:dyDescent="0.25">
      <c r="A165" s="29" t="s">
        <v>201</v>
      </c>
      <c r="C165" s="16" t="s">
        <v>202</v>
      </c>
      <c r="D165" s="17" t="s">
        <v>26</v>
      </c>
      <c r="E165" s="16" t="s">
        <v>8101</v>
      </c>
      <c r="F165" s="18" t="s">
        <v>8102</v>
      </c>
      <c r="G165" s="16">
        <v>1</v>
      </c>
      <c r="H165" s="19" t="s">
        <v>8103</v>
      </c>
      <c r="I165" t="str">
        <f t="shared" si="0"/>
        <v>L / Full Print</v>
      </c>
      <c r="J165" s="20" t="s">
        <v>8104</v>
      </c>
      <c r="K165" s="20" t="s">
        <v>8105</v>
      </c>
      <c r="L165" s="16" t="s">
        <v>8106</v>
      </c>
      <c r="N165" s="1"/>
      <c r="O165" s="18" t="s">
        <v>8107</v>
      </c>
      <c r="P165" s="16" t="s">
        <v>8108</v>
      </c>
      <c r="Q165" s="16" t="s">
        <v>8109</v>
      </c>
      <c r="R165" s="16" t="s">
        <v>237</v>
      </c>
      <c r="S165" s="16">
        <v>2046478182</v>
      </c>
      <c r="T165" s="1" t="s">
        <v>8110</v>
      </c>
    </row>
    <row r="166" spans="1:20" ht="13.2" hidden="1" x14ac:dyDescent="0.25">
      <c r="A166" s="29" t="s">
        <v>86</v>
      </c>
      <c r="C166" s="16" t="s">
        <v>25</v>
      </c>
      <c r="D166" s="17" t="s">
        <v>26</v>
      </c>
      <c r="E166" s="16" t="s">
        <v>8111</v>
      </c>
      <c r="F166" s="18" t="s">
        <v>8112</v>
      </c>
      <c r="G166" s="16">
        <v>1</v>
      </c>
      <c r="H166" s="19" t="s">
        <v>8113</v>
      </c>
      <c r="I166" t="str">
        <f t="shared" si="0"/>
        <v>We deliver for you t-shirt 3D #h - M / Full Print</v>
      </c>
      <c r="J166" s="20" t="s">
        <v>6647</v>
      </c>
      <c r="K166" s="20" t="s">
        <v>8114</v>
      </c>
      <c r="L166" s="16" t="s">
        <v>8115</v>
      </c>
      <c r="M166" s="1" t="s">
        <v>8116</v>
      </c>
      <c r="N166" s="1"/>
      <c r="O166" s="18" t="s">
        <v>181</v>
      </c>
      <c r="P166" s="16">
        <v>78412</v>
      </c>
      <c r="Q166" s="16" t="s">
        <v>151</v>
      </c>
      <c r="R166" s="16" t="s">
        <v>35</v>
      </c>
      <c r="S166" s="16">
        <v>3613422201</v>
      </c>
      <c r="T166" s="1" t="s">
        <v>152</v>
      </c>
    </row>
    <row r="167" spans="1:20" ht="13.2" hidden="1" x14ac:dyDescent="0.25">
      <c r="A167" s="28" t="s">
        <v>246</v>
      </c>
      <c r="C167" s="16" t="s">
        <v>25</v>
      </c>
      <c r="D167" s="17" t="s">
        <v>26</v>
      </c>
      <c r="E167" s="16" t="s">
        <v>8117</v>
      </c>
      <c r="F167" s="18" t="s">
        <v>8118</v>
      </c>
      <c r="G167" s="16">
        <v>2</v>
      </c>
      <c r="H167" s="19" t="s">
        <v>8119</v>
      </c>
      <c r="I167" t="str">
        <f t="shared" si="0"/>
        <v>hirt 3D - L / Full Print</v>
      </c>
      <c r="J167" s="20" t="s">
        <v>8120</v>
      </c>
      <c r="K167" s="20" t="s">
        <v>8121</v>
      </c>
      <c r="L167" s="16" t="s">
        <v>8122</v>
      </c>
      <c r="N167" s="1"/>
      <c r="O167" s="18" t="s">
        <v>8123</v>
      </c>
      <c r="P167" s="16">
        <v>75068</v>
      </c>
      <c r="Q167" s="16" t="s">
        <v>151</v>
      </c>
      <c r="R167" s="16" t="s">
        <v>35</v>
      </c>
      <c r="S167" s="16">
        <v>4693883688</v>
      </c>
      <c r="T167" s="1" t="s">
        <v>152</v>
      </c>
    </row>
    <row r="168" spans="1:20" ht="13.2" hidden="1" x14ac:dyDescent="0.25">
      <c r="A168" s="32" t="s">
        <v>60</v>
      </c>
      <c r="C168" s="16" t="s">
        <v>25</v>
      </c>
      <c r="D168" s="17" t="s">
        <v>26</v>
      </c>
      <c r="E168" s="16" t="s">
        <v>8124</v>
      </c>
      <c r="F168" s="18" t="s">
        <v>8125</v>
      </c>
      <c r="G168" s="16">
        <v>1</v>
      </c>
      <c r="H168" s="19" t="s">
        <v>8126</v>
      </c>
      <c r="I168" t="str">
        <f t="shared" si="0"/>
        <v>Legging 3D - HOODIE RAGLAN SLEEVE / 3XL / All Print</v>
      </c>
      <c r="J168" s="20" t="s">
        <v>8127</v>
      </c>
      <c r="K168" s="20" t="s">
        <v>8128</v>
      </c>
      <c r="L168" s="16" t="s">
        <v>8129</v>
      </c>
      <c r="N168" s="1"/>
      <c r="O168" s="18" t="s">
        <v>8130</v>
      </c>
      <c r="P168" s="16">
        <v>92382</v>
      </c>
      <c r="Q168" s="16" t="s">
        <v>546</v>
      </c>
      <c r="R168" s="16" t="s">
        <v>35</v>
      </c>
      <c r="S168" s="16">
        <v>8139973955</v>
      </c>
      <c r="T168" s="1" t="s">
        <v>547</v>
      </c>
    </row>
    <row r="169" spans="1:20" ht="13.2" hidden="1" x14ac:dyDescent="0.25">
      <c r="A169" s="15" t="s">
        <v>24</v>
      </c>
      <c r="C169" s="16" t="s">
        <v>25</v>
      </c>
      <c r="D169" s="17" t="s">
        <v>26</v>
      </c>
      <c r="E169" s="16" t="s">
        <v>8131</v>
      </c>
      <c r="F169" s="18" t="s">
        <v>8132</v>
      </c>
      <c r="G169" s="16">
        <v>1</v>
      </c>
      <c r="H169" s="19" t="s">
        <v>6971</v>
      </c>
      <c r="I169" t="str">
        <f t="shared" si="0"/>
        <v>AOP Unisex Raglan Hoodie / L / Full print</v>
      </c>
      <c r="J169" s="20" t="s">
        <v>1201</v>
      </c>
      <c r="K169" s="20" t="s">
        <v>8133</v>
      </c>
      <c r="L169" s="20" t="s">
        <v>8134</v>
      </c>
      <c r="M169" s="16" t="s">
        <v>8135</v>
      </c>
      <c r="O169" s="1" t="s">
        <v>8136</v>
      </c>
      <c r="P169" s="18">
        <v>11221</v>
      </c>
      <c r="Q169" s="16" t="s">
        <v>305</v>
      </c>
      <c r="R169" s="16" t="s">
        <v>35</v>
      </c>
      <c r="S169" s="16">
        <v>9292324024</v>
      </c>
      <c r="T169" s="16" t="s">
        <v>306</v>
      </c>
    </row>
    <row r="170" spans="1:20" ht="13.2" hidden="1" x14ac:dyDescent="0.25">
      <c r="A170" s="15" t="s">
        <v>24</v>
      </c>
      <c r="C170" s="16" t="s">
        <v>191</v>
      </c>
      <c r="D170" s="17" t="s">
        <v>26</v>
      </c>
      <c r="E170" s="16" t="s">
        <v>8137</v>
      </c>
      <c r="F170" s="18" t="s">
        <v>8138</v>
      </c>
      <c r="G170" s="16">
        <v>1</v>
      </c>
      <c r="H170" s="19" t="s">
        <v>8139</v>
      </c>
      <c r="I170" t="str">
        <f t="shared" si="0"/>
        <v>24X36in</v>
      </c>
      <c r="J170" s="20" t="s">
        <v>866</v>
      </c>
      <c r="K170" s="20" t="s">
        <v>8140</v>
      </c>
      <c r="L170" s="20" t="s">
        <v>8141</v>
      </c>
      <c r="M170" s="16"/>
      <c r="O170" s="1" t="s">
        <v>3259</v>
      </c>
      <c r="P170" s="18">
        <v>22207</v>
      </c>
      <c r="Q170" s="16" t="s">
        <v>169</v>
      </c>
      <c r="R170" s="16" t="s">
        <v>35</v>
      </c>
      <c r="S170" s="16">
        <v>2027447463</v>
      </c>
      <c r="T170" s="16" t="s">
        <v>170</v>
      </c>
    </row>
    <row r="171" spans="1:20" ht="13.2" hidden="1" x14ac:dyDescent="0.25">
      <c r="A171" s="29" t="s">
        <v>386</v>
      </c>
      <c r="C171" s="16" t="s">
        <v>25</v>
      </c>
      <c r="D171" s="17" t="s">
        <v>26</v>
      </c>
      <c r="E171" s="16" t="s">
        <v>8142</v>
      </c>
      <c r="F171" s="18" t="s">
        <v>8143</v>
      </c>
      <c r="G171" s="16">
        <v>1</v>
      </c>
      <c r="H171" s="19" t="s">
        <v>8144</v>
      </c>
      <c r="I171" t="str">
        <f t="shared" si="0"/>
        <v>3XL / Full Print</v>
      </c>
      <c r="J171" s="20" t="s">
        <v>8145</v>
      </c>
      <c r="K171" s="20" t="s">
        <v>8146</v>
      </c>
      <c r="L171" s="20" t="s">
        <v>8147</v>
      </c>
      <c r="M171" s="16"/>
      <c r="O171" s="1" t="s">
        <v>8148</v>
      </c>
      <c r="P171" s="18">
        <v>21702</v>
      </c>
      <c r="Q171" s="16" t="s">
        <v>636</v>
      </c>
      <c r="R171" s="16" t="s">
        <v>35</v>
      </c>
      <c r="S171" s="16">
        <v>2407930553</v>
      </c>
      <c r="T171" s="16" t="s">
        <v>637</v>
      </c>
    </row>
    <row r="172" spans="1:20" ht="13.2" hidden="1" x14ac:dyDescent="0.25">
      <c r="A172" s="15" t="s">
        <v>24</v>
      </c>
      <c r="C172" s="16" t="s">
        <v>25</v>
      </c>
      <c r="D172" s="17" t="s">
        <v>26</v>
      </c>
      <c r="E172" s="16" t="s">
        <v>8149</v>
      </c>
      <c r="F172" s="18" t="s">
        <v>5161</v>
      </c>
      <c r="G172" s="16">
        <v>1</v>
      </c>
      <c r="H172" s="19" t="s">
        <v>8150</v>
      </c>
      <c r="I172" t="str">
        <f t="shared" si="0"/>
        <v>AOP Unisex Raglan Hoodie / M / All print</v>
      </c>
      <c r="J172" s="20" t="s">
        <v>1207</v>
      </c>
      <c r="K172" s="20" t="s">
        <v>5163</v>
      </c>
      <c r="L172" s="20" t="s">
        <v>5164</v>
      </c>
      <c r="M172" s="16"/>
      <c r="O172" s="1" t="s">
        <v>5165</v>
      </c>
      <c r="P172" s="18">
        <v>75119</v>
      </c>
      <c r="Q172" s="16" t="s">
        <v>151</v>
      </c>
      <c r="R172" s="16" t="s">
        <v>35</v>
      </c>
      <c r="S172" s="16">
        <v>4695484953</v>
      </c>
      <c r="T172" s="16" t="s">
        <v>152</v>
      </c>
    </row>
    <row r="173" spans="1:20" ht="13.2" x14ac:dyDescent="0.25">
      <c r="A173" s="28" t="s">
        <v>74</v>
      </c>
      <c r="C173" s="16" t="s">
        <v>25</v>
      </c>
      <c r="D173" s="17" t="s">
        <v>26</v>
      </c>
      <c r="E173" s="16" t="s">
        <v>8151</v>
      </c>
      <c r="F173" s="18" t="s">
        <v>8152</v>
      </c>
      <c r="G173" s="16">
        <v>1</v>
      </c>
      <c r="H173" s="19" t="s">
        <v>5816</v>
      </c>
      <c r="I173" t="str">
        <f t="shared" si="0"/>
        <v>hirt #Kv - L / Full Print</v>
      </c>
      <c r="J173" s="20" t="s">
        <v>5817</v>
      </c>
      <c r="K173" s="20" t="s">
        <v>8153</v>
      </c>
      <c r="L173" s="20" t="s">
        <v>8154</v>
      </c>
      <c r="M173" s="16"/>
      <c r="O173" s="1" t="s">
        <v>4319</v>
      </c>
      <c r="P173" s="18">
        <v>32606</v>
      </c>
      <c r="Q173" s="16" t="s">
        <v>46</v>
      </c>
      <c r="R173" s="16" t="s">
        <v>35</v>
      </c>
      <c r="S173" s="16" t="s">
        <v>8155</v>
      </c>
      <c r="T173" s="16" t="s">
        <v>47</v>
      </c>
    </row>
    <row r="174" spans="1:20" ht="13.2" x14ac:dyDescent="0.25">
      <c r="A174" s="28" t="s">
        <v>74</v>
      </c>
      <c r="C174" s="16" t="s">
        <v>25</v>
      </c>
      <c r="D174" s="17" t="s">
        <v>26</v>
      </c>
      <c r="E174" s="16" t="s">
        <v>8151</v>
      </c>
      <c r="F174" s="18" t="s">
        <v>8152</v>
      </c>
      <c r="G174" s="16">
        <v>1</v>
      </c>
      <c r="H174" s="19" t="s">
        <v>5816</v>
      </c>
      <c r="I174" t="str">
        <f t="shared" si="0"/>
        <v>hirt #Kv - L / Full Print</v>
      </c>
      <c r="J174" s="20" t="s">
        <v>5817</v>
      </c>
      <c r="K174" s="20" t="s">
        <v>8153</v>
      </c>
      <c r="L174" s="20" t="s">
        <v>8154</v>
      </c>
      <c r="M174" s="16"/>
      <c r="O174" s="1" t="s">
        <v>4319</v>
      </c>
      <c r="P174" s="18">
        <v>32606</v>
      </c>
      <c r="Q174" s="16" t="s">
        <v>46</v>
      </c>
      <c r="R174" s="16" t="s">
        <v>35</v>
      </c>
      <c r="S174" s="16" t="s">
        <v>8155</v>
      </c>
      <c r="T174" s="16" t="s">
        <v>47</v>
      </c>
    </row>
    <row r="175" spans="1:20" ht="13.2" x14ac:dyDescent="0.25">
      <c r="A175" s="28" t="s">
        <v>74</v>
      </c>
      <c r="C175" s="16" t="s">
        <v>25</v>
      </c>
      <c r="D175" s="17" t="s">
        <v>3450</v>
      </c>
      <c r="E175" s="16" t="s">
        <v>8151</v>
      </c>
      <c r="F175" s="18" t="s">
        <v>8152</v>
      </c>
      <c r="G175" s="16">
        <v>1</v>
      </c>
      <c r="H175" s="19" t="s">
        <v>8156</v>
      </c>
      <c r="I175" t="str">
        <f t="shared" si="0"/>
        <v>hirt #Kv - S / Full Print</v>
      </c>
      <c r="J175" s="20" t="s">
        <v>8157</v>
      </c>
      <c r="K175" s="20" t="s">
        <v>8153</v>
      </c>
      <c r="L175" s="20" t="s">
        <v>8154</v>
      </c>
      <c r="M175" s="16"/>
      <c r="O175" s="1" t="s">
        <v>4319</v>
      </c>
      <c r="P175" s="18">
        <v>32606</v>
      </c>
      <c r="Q175" s="16" t="s">
        <v>46</v>
      </c>
      <c r="R175" s="16" t="s">
        <v>35</v>
      </c>
      <c r="S175" s="16" t="s">
        <v>8155</v>
      </c>
      <c r="T175" s="16" t="s">
        <v>47</v>
      </c>
    </row>
    <row r="176" spans="1:20" ht="13.2" x14ac:dyDescent="0.25">
      <c r="A176" s="29" t="s">
        <v>201</v>
      </c>
      <c r="C176" s="16" t="s">
        <v>25</v>
      </c>
      <c r="D176" s="17" t="s">
        <v>26</v>
      </c>
      <c r="E176" s="16" t="s">
        <v>8158</v>
      </c>
      <c r="F176" s="18" t="s">
        <v>8159</v>
      </c>
      <c r="G176" s="16">
        <v>1</v>
      </c>
      <c r="H176" s="19" t="s">
        <v>8160</v>
      </c>
      <c r="I176" t="str">
        <f t="shared" si="0"/>
        <v>HOODIE RAGLAN SLEEVE / 3XL / All Print</v>
      </c>
      <c r="J176" s="20" t="s">
        <v>8161</v>
      </c>
      <c r="K176" s="20" t="s">
        <v>8162</v>
      </c>
      <c r="L176" s="20" t="s">
        <v>8163</v>
      </c>
      <c r="M176" s="16"/>
      <c r="O176" s="1" t="s">
        <v>8164</v>
      </c>
      <c r="P176" s="18">
        <v>92301</v>
      </c>
      <c r="Q176" s="16" t="s">
        <v>546</v>
      </c>
      <c r="R176" s="16" t="s">
        <v>35</v>
      </c>
      <c r="S176" s="16">
        <v>14423226473</v>
      </c>
      <c r="T176" s="16" t="s">
        <v>547</v>
      </c>
    </row>
    <row r="177" spans="1:20" ht="13.2" x14ac:dyDescent="0.25">
      <c r="A177" s="29" t="s">
        <v>201</v>
      </c>
      <c r="C177" s="16" t="s">
        <v>25</v>
      </c>
      <c r="D177" s="17" t="s">
        <v>26</v>
      </c>
      <c r="E177" s="16" t="s">
        <v>8158</v>
      </c>
      <c r="F177" s="18" t="s">
        <v>8159</v>
      </c>
      <c r="G177" s="16">
        <v>1</v>
      </c>
      <c r="H177" s="19" t="s">
        <v>8165</v>
      </c>
      <c r="I177" t="str">
        <f t="shared" si="0"/>
        <v>HOODIE RAGLAN SLEEVE / 3XL / All Print</v>
      </c>
      <c r="J177" s="20" t="s">
        <v>8161</v>
      </c>
      <c r="K177" s="20" t="s">
        <v>8162</v>
      </c>
      <c r="L177" s="20" t="s">
        <v>8163</v>
      </c>
      <c r="M177" s="16"/>
      <c r="O177" s="1" t="s">
        <v>8164</v>
      </c>
      <c r="P177" s="18">
        <v>92301</v>
      </c>
      <c r="Q177" s="16" t="s">
        <v>546</v>
      </c>
      <c r="R177" s="16" t="s">
        <v>35</v>
      </c>
      <c r="S177" s="16">
        <v>14423226473</v>
      </c>
      <c r="T177" s="16" t="s">
        <v>547</v>
      </c>
    </row>
    <row r="178" spans="1:20" ht="13.2" hidden="1" x14ac:dyDescent="0.25">
      <c r="A178" s="15" t="s">
        <v>24</v>
      </c>
      <c r="C178" s="16" t="s">
        <v>61</v>
      </c>
      <c r="D178" s="17" t="s">
        <v>26</v>
      </c>
      <c r="E178" s="16" t="s">
        <v>8166</v>
      </c>
      <c r="F178" s="18" t="s">
        <v>8167</v>
      </c>
      <c r="G178" s="16">
        <v>1</v>
      </c>
      <c r="H178" s="19" t="s">
        <v>8168</v>
      </c>
      <c r="I178" t="str">
        <f t="shared" si="0"/>
        <v>6XL / Full Print</v>
      </c>
      <c r="J178" s="20" t="s">
        <v>97</v>
      </c>
      <c r="K178" s="20" t="s">
        <v>8169</v>
      </c>
      <c r="L178" s="20" t="s">
        <v>8170</v>
      </c>
      <c r="M178" s="16"/>
      <c r="O178" s="1" t="s">
        <v>8171</v>
      </c>
      <c r="P178" s="18">
        <v>32110</v>
      </c>
      <c r="Q178" s="16" t="s">
        <v>46</v>
      </c>
      <c r="R178" s="16" t="s">
        <v>35</v>
      </c>
      <c r="S178" s="16">
        <v>3524080319</v>
      </c>
      <c r="T178" s="16" t="s">
        <v>47</v>
      </c>
    </row>
    <row r="179" spans="1:20" ht="13.2" hidden="1" x14ac:dyDescent="0.25">
      <c r="A179" s="28" t="s">
        <v>5607</v>
      </c>
      <c r="C179" s="16" t="s">
        <v>25</v>
      </c>
      <c r="D179" s="17" t="s">
        <v>26</v>
      </c>
      <c r="E179" s="16" t="s">
        <v>8172</v>
      </c>
      <c r="F179" s="18" t="s">
        <v>8173</v>
      </c>
      <c r="G179" s="16">
        <v>1</v>
      </c>
      <c r="H179" s="19" t="s">
        <v>8174</v>
      </c>
      <c r="I179" t="str">
        <f t="shared" si="0"/>
        <v>AOP UNISEX HOODIE / 4XL / All Print</v>
      </c>
      <c r="J179" s="20" t="s">
        <v>8175</v>
      </c>
      <c r="K179" s="20" t="s">
        <v>8176</v>
      </c>
      <c r="L179" s="20" t="s">
        <v>8177</v>
      </c>
      <c r="M179" s="16"/>
      <c r="O179" s="1" t="s">
        <v>8178</v>
      </c>
      <c r="P179" s="18">
        <v>43935</v>
      </c>
      <c r="Q179" s="16" t="s">
        <v>105</v>
      </c>
      <c r="R179" s="16" t="s">
        <v>35</v>
      </c>
      <c r="S179" s="16">
        <v>6149157813</v>
      </c>
      <c r="T179" s="16" t="s">
        <v>107</v>
      </c>
    </row>
    <row r="180" spans="1:20" ht="13.2" hidden="1" x14ac:dyDescent="0.25">
      <c r="A180" s="28" t="s">
        <v>5607</v>
      </c>
      <c r="C180" s="16" t="s">
        <v>25</v>
      </c>
      <c r="D180" s="17" t="s">
        <v>26</v>
      </c>
      <c r="E180" s="16" t="s">
        <v>8179</v>
      </c>
      <c r="F180" s="18" t="s">
        <v>8180</v>
      </c>
      <c r="G180" s="16">
        <v>1</v>
      </c>
      <c r="H180" s="19" t="s">
        <v>4844</v>
      </c>
      <c r="I180" t="str">
        <f t="shared" si="0"/>
        <v>Shorts / M / Full Print</v>
      </c>
      <c r="J180" s="20" t="s">
        <v>3163</v>
      </c>
      <c r="K180" s="20" t="s">
        <v>8181</v>
      </c>
      <c r="L180" s="20" t="s">
        <v>8182</v>
      </c>
      <c r="M180" s="16"/>
      <c r="O180" s="1" t="s">
        <v>777</v>
      </c>
      <c r="P180" s="18">
        <v>44111</v>
      </c>
      <c r="Q180" s="16" t="s">
        <v>105</v>
      </c>
      <c r="R180" s="16" t="s">
        <v>35</v>
      </c>
      <c r="S180" s="16">
        <v>2168704153</v>
      </c>
      <c r="T180" s="16" t="s">
        <v>107</v>
      </c>
    </row>
    <row r="181" spans="1:20" ht="13.2" hidden="1" x14ac:dyDescent="0.25">
      <c r="A181" s="15" t="s">
        <v>24</v>
      </c>
      <c r="C181" s="16" t="s">
        <v>25</v>
      </c>
      <c r="D181" s="17" t="s">
        <v>26</v>
      </c>
      <c r="E181" s="16" t="s">
        <v>8183</v>
      </c>
      <c r="F181" s="18" t="s">
        <v>8184</v>
      </c>
      <c r="G181" s="16">
        <v>1</v>
      </c>
      <c r="H181" s="19" t="s">
        <v>6641</v>
      </c>
      <c r="I181" t="str">
        <f t="shared" si="0"/>
        <v>hirt 3D #v - L / Full Print</v>
      </c>
      <c r="J181" s="20" t="s">
        <v>6642</v>
      </c>
      <c r="K181" s="20" t="s">
        <v>8185</v>
      </c>
      <c r="L181" s="20" t="s">
        <v>8186</v>
      </c>
      <c r="M181" s="16"/>
      <c r="O181" s="1" t="s">
        <v>8187</v>
      </c>
      <c r="P181" s="18">
        <v>31024</v>
      </c>
      <c r="Q181" s="16" t="s">
        <v>286</v>
      </c>
      <c r="R181" s="16" t="s">
        <v>35</v>
      </c>
      <c r="S181" s="16">
        <v>7064735227</v>
      </c>
      <c r="T181" s="16" t="s">
        <v>287</v>
      </c>
    </row>
    <row r="182" spans="1:20" ht="13.2" hidden="1" x14ac:dyDescent="0.25">
      <c r="A182" s="15" t="s">
        <v>24</v>
      </c>
      <c r="C182" s="16" t="s">
        <v>25</v>
      </c>
      <c r="D182" s="17" t="s">
        <v>26</v>
      </c>
      <c r="E182" s="16" t="s">
        <v>8183</v>
      </c>
      <c r="F182" s="18" t="s">
        <v>8184</v>
      </c>
      <c r="G182" s="16">
        <v>1</v>
      </c>
      <c r="H182" s="19" t="s">
        <v>8188</v>
      </c>
      <c r="I182" t="str">
        <f t="shared" si="0"/>
        <v>We deliver for you unisex t-shirt 3D #v - L / Full Print</v>
      </c>
      <c r="J182" s="20" t="s">
        <v>8189</v>
      </c>
      <c r="K182" s="20" t="s">
        <v>8185</v>
      </c>
      <c r="L182" s="20" t="s">
        <v>8186</v>
      </c>
      <c r="M182" s="16"/>
      <c r="O182" s="1" t="s">
        <v>8187</v>
      </c>
      <c r="P182" s="18">
        <v>31024</v>
      </c>
      <c r="Q182" s="16" t="s">
        <v>286</v>
      </c>
      <c r="R182" s="16" t="s">
        <v>35</v>
      </c>
      <c r="S182" s="16">
        <v>7064735227</v>
      </c>
      <c r="T182" s="16" t="s">
        <v>287</v>
      </c>
    </row>
    <row r="183" spans="1:20" ht="13.2" hidden="1" x14ac:dyDescent="0.25">
      <c r="A183" s="15" t="s">
        <v>24</v>
      </c>
      <c r="C183" s="16" t="s">
        <v>25</v>
      </c>
      <c r="D183" s="17" t="s">
        <v>26</v>
      </c>
      <c r="E183" s="16" t="s">
        <v>8183</v>
      </c>
      <c r="F183" s="18" t="s">
        <v>8184</v>
      </c>
      <c r="G183" s="16">
        <v>1</v>
      </c>
      <c r="H183" s="19" t="s">
        <v>8190</v>
      </c>
      <c r="I183" t="str">
        <f t="shared" si="0"/>
        <v>We deliver for you unisex t-shirt 3D - L / Full Print</v>
      </c>
      <c r="J183" s="20" t="s">
        <v>6642</v>
      </c>
      <c r="K183" s="20" t="s">
        <v>8185</v>
      </c>
      <c r="L183" s="20" t="s">
        <v>8186</v>
      </c>
      <c r="M183" s="16"/>
      <c r="O183" s="1" t="s">
        <v>8187</v>
      </c>
      <c r="P183" s="18">
        <v>31024</v>
      </c>
      <c r="Q183" s="16" t="s">
        <v>286</v>
      </c>
      <c r="R183" s="16" t="s">
        <v>35</v>
      </c>
      <c r="S183" s="16">
        <v>7064735227</v>
      </c>
      <c r="T183" s="16" t="s">
        <v>287</v>
      </c>
    </row>
    <row r="184" spans="1:20" ht="13.2" hidden="1" x14ac:dyDescent="0.25">
      <c r="A184" s="32" t="s">
        <v>60</v>
      </c>
      <c r="C184" s="16" t="s">
        <v>25</v>
      </c>
      <c r="D184" s="17" t="s">
        <v>26</v>
      </c>
      <c r="E184" s="16" t="s">
        <v>8191</v>
      </c>
      <c r="F184" s="18" t="s">
        <v>8192</v>
      </c>
      <c r="G184" s="16">
        <v>1</v>
      </c>
      <c r="H184" s="19" t="s">
        <v>8193</v>
      </c>
      <c r="I184" t="str">
        <f t="shared" si="0"/>
        <v>hirt - hoodie 3D #l - AOP Unisex Raglan Hoodie / 3XL / All print</v>
      </c>
      <c r="J184" s="20" t="s">
        <v>4073</v>
      </c>
      <c r="K184" s="20" t="s">
        <v>8194</v>
      </c>
      <c r="L184" s="20" t="s">
        <v>8195</v>
      </c>
      <c r="M184" s="16"/>
      <c r="O184" s="1" t="s">
        <v>8196</v>
      </c>
      <c r="P184" s="18">
        <v>44138</v>
      </c>
      <c r="Q184" s="16" t="s">
        <v>105</v>
      </c>
      <c r="R184" s="16" t="s">
        <v>35</v>
      </c>
      <c r="S184" s="16">
        <v>4402636120</v>
      </c>
      <c r="T184" s="16" t="s">
        <v>107</v>
      </c>
    </row>
    <row r="185" spans="1:20" ht="13.2" hidden="1" x14ac:dyDescent="0.25">
      <c r="A185" s="28" t="s">
        <v>5607</v>
      </c>
      <c r="C185" s="16" t="s">
        <v>25</v>
      </c>
      <c r="D185" s="17" t="s">
        <v>26</v>
      </c>
      <c r="E185" s="16" t="s">
        <v>8197</v>
      </c>
      <c r="F185" s="18" t="s">
        <v>8198</v>
      </c>
      <c r="G185" s="16">
        <v>1</v>
      </c>
      <c r="H185" s="19" t="s">
        <v>8199</v>
      </c>
      <c r="I185" t="str">
        <f t="shared" si="0"/>
        <v>AOP Unisex Raglan Hoodie / XL / All print</v>
      </c>
      <c r="J185" s="20" t="s">
        <v>808</v>
      </c>
      <c r="K185" s="20" t="s">
        <v>8200</v>
      </c>
      <c r="L185" s="20" t="s">
        <v>8201</v>
      </c>
      <c r="M185" s="16"/>
      <c r="O185" s="1" t="s">
        <v>8202</v>
      </c>
      <c r="P185" s="18">
        <v>27244</v>
      </c>
      <c r="Q185" s="16" t="s">
        <v>1374</v>
      </c>
      <c r="R185" s="16" t="s">
        <v>35</v>
      </c>
      <c r="S185" s="16">
        <v>3365394479</v>
      </c>
      <c r="T185" s="16" t="s">
        <v>1375</v>
      </c>
    </row>
    <row r="186" spans="1:20" ht="13.2" hidden="1" x14ac:dyDescent="0.25">
      <c r="A186" s="28" t="s">
        <v>5607</v>
      </c>
      <c r="C186" s="16" t="s">
        <v>25</v>
      </c>
      <c r="D186" s="17" t="s">
        <v>3450</v>
      </c>
      <c r="E186" s="16" t="s">
        <v>8197</v>
      </c>
      <c r="F186" s="18" t="s">
        <v>8198</v>
      </c>
      <c r="G186" s="16">
        <v>1</v>
      </c>
      <c r="H186" s="19" t="s">
        <v>8203</v>
      </c>
      <c r="I186" t="str">
        <f t="shared" si="0"/>
        <v>AOP Unisex Raglan Hoodie / S / All print</v>
      </c>
      <c r="J186" s="20" t="s">
        <v>1290</v>
      </c>
      <c r="K186" s="20" t="s">
        <v>8200</v>
      </c>
      <c r="L186" s="20" t="s">
        <v>8201</v>
      </c>
      <c r="M186" s="16"/>
      <c r="O186" s="1" t="s">
        <v>8202</v>
      </c>
      <c r="P186" s="18">
        <v>27244</v>
      </c>
      <c r="Q186" s="16" t="s">
        <v>1374</v>
      </c>
      <c r="R186" s="16" t="s">
        <v>35</v>
      </c>
      <c r="S186" s="16">
        <v>3365394479</v>
      </c>
      <c r="T186" s="16" t="s">
        <v>1375</v>
      </c>
    </row>
    <row r="187" spans="1:20" ht="13.2" hidden="1" x14ac:dyDescent="0.25">
      <c r="A187" s="15" t="s">
        <v>24</v>
      </c>
      <c r="C187" s="16" t="s">
        <v>25</v>
      </c>
      <c r="D187" s="17" t="s">
        <v>26</v>
      </c>
      <c r="E187" s="16" t="s">
        <v>8204</v>
      </c>
      <c r="F187" s="18" t="s">
        <v>8205</v>
      </c>
      <c r="G187" s="16">
        <v>1</v>
      </c>
      <c r="H187" s="19" t="s">
        <v>8206</v>
      </c>
      <c r="I187" t="str">
        <f t="shared" si="0"/>
        <v>A black king was born in Hoodie - Joggers #v - AOP Unisex Raglan Hoodie / 3XL / All Print</v>
      </c>
      <c r="J187" s="20" t="s">
        <v>8207</v>
      </c>
      <c r="K187" s="20" t="s">
        <v>8208</v>
      </c>
      <c r="L187" s="20" t="s">
        <v>8209</v>
      </c>
      <c r="M187" s="16"/>
      <c r="O187" s="1" t="s">
        <v>8210</v>
      </c>
      <c r="P187" s="18">
        <v>30701</v>
      </c>
      <c r="Q187" s="16" t="s">
        <v>286</v>
      </c>
      <c r="R187" s="16" t="s">
        <v>35</v>
      </c>
      <c r="S187" s="16">
        <v>16787675605</v>
      </c>
      <c r="T187" s="16" t="s">
        <v>287</v>
      </c>
    </row>
    <row r="188" spans="1:20" ht="13.2" hidden="1" x14ac:dyDescent="0.25">
      <c r="A188" s="29" t="s">
        <v>8211</v>
      </c>
      <c r="C188" s="16" t="s">
        <v>25</v>
      </c>
      <c r="D188" s="33" t="s">
        <v>8212</v>
      </c>
      <c r="E188" s="16" t="s">
        <v>8213</v>
      </c>
      <c r="F188" s="18" t="s">
        <v>8214</v>
      </c>
      <c r="G188" s="16">
        <v>5</v>
      </c>
      <c r="H188" s="19" t="s">
        <v>8215</v>
      </c>
      <c r="I188" t="str">
        <f t="shared" si="0"/>
        <v>AOP Unisex Raglan Hoodie / L / All print</v>
      </c>
      <c r="J188" s="20" t="s">
        <v>8216</v>
      </c>
      <c r="K188" s="20" t="s">
        <v>8217</v>
      </c>
      <c r="L188" s="20" t="s">
        <v>8218</v>
      </c>
      <c r="M188" s="16"/>
      <c r="O188" s="1" t="s">
        <v>8219</v>
      </c>
      <c r="P188" s="18">
        <v>10509</v>
      </c>
      <c r="Q188" s="16" t="s">
        <v>305</v>
      </c>
      <c r="R188" s="16" t="s">
        <v>35</v>
      </c>
      <c r="S188" s="16">
        <v>8452009740</v>
      </c>
      <c r="T188" s="16" t="s">
        <v>306</v>
      </c>
    </row>
    <row r="189" spans="1:20" ht="13.2" hidden="1" x14ac:dyDescent="0.25">
      <c r="A189" s="29" t="s">
        <v>8211</v>
      </c>
      <c r="C189" s="16" t="s">
        <v>25</v>
      </c>
      <c r="D189" s="33" t="s">
        <v>8212</v>
      </c>
      <c r="E189" s="16" t="s">
        <v>8213</v>
      </c>
      <c r="F189" s="18" t="s">
        <v>8214</v>
      </c>
      <c r="G189" s="16">
        <v>5</v>
      </c>
      <c r="H189" s="19" t="s">
        <v>8220</v>
      </c>
      <c r="I189" t="str">
        <f t="shared" si="0"/>
        <v>AOP Unisex Raglan Hoodie / L / All print</v>
      </c>
      <c r="J189" s="20" t="s">
        <v>8221</v>
      </c>
      <c r="K189" s="20" t="s">
        <v>8217</v>
      </c>
      <c r="L189" s="20" t="s">
        <v>8218</v>
      </c>
      <c r="M189" s="16"/>
      <c r="O189" s="1" t="s">
        <v>8219</v>
      </c>
      <c r="P189" s="18">
        <v>10509</v>
      </c>
      <c r="Q189" s="16" t="s">
        <v>305</v>
      </c>
      <c r="R189" s="16" t="s">
        <v>35</v>
      </c>
      <c r="S189" s="16">
        <v>8452009740</v>
      </c>
      <c r="T189" s="16" t="s">
        <v>306</v>
      </c>
    </row>
    <row r="190" spans="1:20" ht="13.2" hidden="1" x14ac:dyDescent="0.25">
      <c r="A190" s="29" t="s">
        <v>8211</v>
      </c>
      <c r="C190" s="16" t="s">
        <v>25</v>
      </c>
      <c r="D190" s="33" t="s">
        <v>8212</v>
      </c>
      <c r="E190" s="16" t="s">
        <v>8213</v>
      </c>
      <c r="F190" s="18" t="s">
        <v>8214</v>
      </c>
      <c r="G190" s="16">
        <v>1</v>
      </c>
      <c r="H190" s="19" t="s">
        <v>8222</v>
      </c>
      <c r="I190" t="str">
        <f t="shared" si="0"/>
        <v>AOP Unisex Raglan Hoodie / XL / All print</v>
      </c>
      <c r="J190" s="20" t="s">
        <v>8223</v>
      </c>
      <c r="K190" s="20" t="s">
        <v>8217</v>
      </c>
      <c r="L190" s="20" t="s">
        <v>8218</v>
      </c>
      <c r="M190" s="16"/>
      <c r="O190" s="1" t="s">
        <v>8219</v>
      </c>
      <c r="P190" s="18">
        <v>10509</v>
      </c>
      <c r="Q190" s="16" t="s">
        <v>305</v>
      </c>
      <c r="R190" s="16" t="s">
        <v>35</v>
      </c>
      <c r="S190" s="16">
        <v>8452009740</v>
      </c>
      <c r="T190" s="16" t="s">
        <v>306</v>
      </c>
    </row>
    <row r="191" spans="1:20" ht="13.2" x14ac:dyDescent="0.25">
      <c r="A191" s="29" t="s">
        <v>201</v>
      </c>
      <c r="C191" s="16" t="s">
        <v>202</v>
      </c>
      <c r="D191" s="17" t="s">
        <v>26</v>
      </c>
      <c r="E191" s="16" t="s">
        <v>8213</v>
      </c>
      <c r="F191" s="18" t="s">
        <v>8214</v>
      </c>
      <c r="G191" s="16">
        <v>1</v>
      </c>
      <c r="H191" s="19" t="s">
        <v>783</v>
      </c>
      <c r="I191" t="str">
        <f t="shared" si="0"/>
        <v>2XL / Full Print</v>
      </c>
      <c r="J191" s="20" t="s">
        <v>784</v>
      </c>
      <c r="K191" s="20" t="s">
        <v>8217</v>
      </c>
      <c r="L191" s="20" t="s">
        <v>8218</v>
      </c>
      <c r="M191" s="16"/>
      <c r="O191" s="1" t="s">
        <v>8219</v>
      </c>
      <c r="P191" s="18">
        <v>10509</v>
      </c>
      <c r="Q191" s="16" t="s">
        <v>305</v>
      </c>
      <c r="R191" s="16" t="s">
        <v>35</v>
      </c>
      <c r="S191" s="16">
        <v>8452009740</v>
      </c>
      <c r="T191" s="16" t="s">
        <v>306</v>
      </c>
    </row>
    <row r="192" spans="1:20" ht="13.2" hidden="1" x14ac:dyDescent="0.25">
      <c r="A192" s="15" t="s">
        <v>24</v>
      </c>
      <c r="C192" s="16" t="s">
        <v>25</v>
      </c>
      <c r="D192" s="17" t="s">
        <v>26</v>
      </c>
      <c r="E192" s="16" t="s">
        <v>8224</v>
      </c>
      <c r="F192" s="18" t="s">
        <v>8225</v>
      </c>
      <c r="G192" s="16">
        <v>1</v>
      </c>
      <c r="H192" s="19" t="s">
        <v>8226</v>
      </c>
      <c r="I192" t="str">
        <f t="shared" si="0"/>
        <v>HOODIE RAGLAN SLEEVE / 3XL / All Print</v>
      </c>
      <c r="J192" s="20" t="s">
        <v>8227</v>
      </c>
      <c r="K192" s="20" t="s">
        <v>8228</v>
      </c>
      <c r="L192" s="16" t="s">
        <v>8229</v>
      </c>
      <c r="N192" s="1"/>
      <c r="O192" s="18" t="s">
        <v>8230</v>
      </c>
      <c r="P192" s="16">
        <v>59255</v>
      </c>
      <c r="Q192" s="16" t="s">
        <v>1023</v>
      </c>
      <c r="R192" s="16" t="s">
        <v>35</v>
      </c>
      <c r="S192" s="16">
        <v>14063599317</v>
      </c>
      <c r="T192" s="1" t="s">
        <v>1024</v>
      </c>
    </row>
    <row r="193" spans="1:20" ht="13.2" hidden="1" x14ac:dyDescent="0.25">
      <c r="A193" s="15" t="s">
        <v>8231</v>
      </c>
      <c r="C193" s="16" t="s">
        <v>25</v>
      </c>
      <c r="D193" s="17" t="s">
        <v>26</v>
      </c>
      <c r="E193" s="16" t="s">
        <v>8224</v>
      </c>
      <c r="F193" s="18" t="s">
        <v>8225</v>
      </c>
      <c r="G193" s="16">
        <v>1</v>
      </c>
      <c r="H193" s="19" t="s">
        <v>8232</v>
      </c>
      <c r="I193" t="str">
        <f t="shared" si="0"/>
        <v>HOODIE RAGLAN SLEEVE / S / All Print</v>
      </c>
      <c r="J193" s="20" t="s">
        <v>8233</v>
      </c>
      <c r="K193" s="20" t="s">
        <v>8228</v>
      </c>
      <c r="L193" s="16" t="s">
        <v>8229</v>
      </c>
      <c r="N193" s="1"/>
      <c r="O193" s="18" t="s">
        <v>8230</v>
      </c>
      <c r="P193" s="16">
        <v>59255</v>
      </c>
      <c r="Q193" s="16" t="s">
        <v>1023</v>
      </c>
      <c r="R193" s="16" t="s">
        <v>35</v>
      </c>
      <c r="S193" s="16">
        <v>14063599317</v>
      </c>
      <c r="T193" s="1" t="s">
        <v>1024</v>
      </c>
    </row>
    <row r="194" spans="1:20" ht="13.2" hidden="1" x14ac:dyDescent="0.25">
      <c r="A194" s="28" t="s">
        <v>5607</v>
      </c>
      <c r="C194" s="16" t="s">
        <v>25</v>
      </c>
      <c r="D194" s="17" t="s">
        <v>26</v>
      </c>
      <c r="E194" s="16" t="s">
        <v>8234</v>
      </c>
      <c r="F194" s="18" t="s">
        <v>8235</v>
      </c>
      <c r="G194" s="16">
        <v>2</v>
      </c>
      <c r="H194" s="19" t="s">
        <v>8236</v>
      </c>
      <c r="I194" t="str">
        <f t="shared" si="0"/>
        <v>L / Full Print</v>
      </c>
      <c r="J194" s="20" t="s">
        <v>8237</v>
      </c>
      <c r="K194" s="20" t="s">
        <v>8238</v>
      </c>
      <c r="L194" s="16" t="s">
        <v>8239</v>
      </c>
      <c r="N194" s="1"/>
      <c r="O194" s="18" t="s">
        <v>1237</v>
      </c>
      <c r="P194" s="16">
        <v>85024</v>
      </c>
      <c r="Q194" s="16" t="s">
        <v>447</v>
      </c>
      <c r="R194" s="16" t="s">
        <v>35</v>
      </c>
      <c r="S194" s="16">
        <v>6023979035</v>
      </c>
      <c r="T194" s="1" t="s">
        <v>448</v>
      </c>
    </row>
    <row r="195" spans="1:20" ht="13.2" hidden="1" x14ac:dyDescent="0.25">
      <c r="A195" s="28" t="s">
        <v>5607</v>
      </c>
      <c r="C195" s="16" t="s">
        <v>25</v>
      </c>
      <c r="D195" s="17" t="s">
        <v>26</v>
      </c>
      <c r="E195" s="16" t="s">
        <v>8234</v>
      </c>
      <c r="F195" s="18" t="s">
        <v>8235</v>
      </c>
      <c r="G195" s="16">
        <v>1</v>
      </c>
      <c r="H195" s="19" t="s">
        <v>8240</v>
      </c>
      <c r="I195" t="str">
        <f t="shared" si="0"/>
        <v>XL / Full Print</v>
      </c>
      <c r="J195" s="20" t="s">
        <v>8241</v>
      </c>
      <c r="K195" s="20" t="s">
        <v>8238</v>
      </c>
      <c r="L195" s="16" t="s">
        <v>8239</v>
      </c>
      <c r="N195" s="1"/>
      <c r="O195" s="18" t="s">
        <v>1237</v>
      </c>
      <c r="P195" s="16">
        <v>85024</v>
      </c>
      <c r="Q195" s="16" t="s">
        <v>447</v>
      </c>
      <c r="R195" s="16" t="s">
        <v>35</v>
      </c>
      <c r="S195" s="16">
        <v>6023979035</v>
      </c>
      <c r="T195" s="1" t="s">
        <v>448</v>
      </c>
    </row>
    <row r="196" spans="1:20" ht="13.2" hidden="1" x14ac:dyDescent="0.25">
      <c r="A196" s="28" t="s">
        <v>5607</v>
      </c>
      <c r="C196" s="16" t="s">
        <v>25</v>
      </c>
      <c r="D196" s="17" t="s">
        <v>26</v>
      </c>
      <c r="E196" s="16" t="s">
        <v>8234</v>
      </c>
      <c r="F196" s="18" t="s">
        <v>8235</v>
      </c>
      <c r="G196" s="16">
        <v>1</v>
      </c>
      <c r="H196" s="19" t="s">
        <v>8242</v>
      </c>
      <c r="I196" t="str">
        <f t="shared" si="0"/>
        <v>2XL / Full Print</v>
      </c>
      <c r="J196" s="20" t="s">
        <v>8243</v>
      </c>
      <c r="K196" s="20" t="s">
        <v>8238</v>
      </c>
      <c r="L196" s="16" t="s">
        <v>8239</v>
      </c>
      <c r="N196" s="1"/>
      <c r="O196" s="18" t="s">
        <v>1237</v>
      </c>
      <c r="P196" s="16">
        <v>85024</v>
      </c>
      <c r="Q196" s="16" t="s">
        <v>447</v>
      </c>
      <c r="R196" s="16" t="s">
        <v>35</v>
      </c>
      <c r="S196" s="16">
        <v>6023979035</v>
      </c>
      <c r="T196" s="1" t="s">
        <v>448</v>
      </c>
    </row>
    <row r="197" spans="1:20" ht="13.2" hidden="1" x14ac:dyDescent="0.25">
      <c r="A197" s="32" t="s">
        <v>60</v>
      </c>
      <c r="C197" s="16" t="s">
        <v>25</v>
      </c>
      <c r="D197" s="17" t="s">
        <v>26</v>
      </c>
      <c r="E197" s="16" t="s">
        <v>8244</v>
      </c>
      <c r="F197" s="18" t="s">
        <v>8245</v>
      </c>
      <c r="G197" s="16">
        <v>1</v>
      </c>
      <c r="H197" s="19" t="s">
        <v>8246</v>
      </c>
      <c r="I197" t="str">
        <f t="shared" si="0"/>
        <v>hirt - hoodie 3D #l - AOP Unisex Raglan Hoodie / L / All print</v>
      </c>
      <c r="J197" s="20" t="s">
        <v>888</v>
      </c>
      <c r="K197" s="20" t="s">
        <v>8247</v>
      </c>
      <c r="L197" s="16" t="s">
        <v>8248</v>
      </c>
      <c r="M197" s="1" t="s">
        <v>8249</v>
      </c>
      <c r="N197" s="1"/>
      <c r="O197" s="18" t="s">
        <v>8250</v>
      </c>
      <c r="P197" s="16">
        <v>98023</v>
      </c>
      <c r="Q197" s="16" t="s">
        <v>189</v>
      </c>
      <c r="R197" s="16" t="s">
        <v>35</v>
      </c>
      <c r="S197" s="16">
        <v>2536524236</v>
      </c>
      <c r="T197" s="1" t="s">
        <v>190</v>
      </c>
    </row>
    <row r="198" spans="1:20" ht="13.2" hidden="1" x14ac:dyDescent="0.25">
      <c r="A198" s="32" t="s">
        <v>60</v>
      </c>
      <c r="C198" s="16" t="s">
        <v>61</v>
      </c>
      <c r="D198" s="17" t="s">
        <v>26</v>
      </c>
      <c r="E198" s="16" t="s">
        <v>8251</v>
      </c>
      <c r="F198" s="18" t="s">
        <v>8252</v>
      </c>
      <c r="G198" s="16">
        <v>1</v>
      </c>
      <c r="H198" s="19" t="s">
        <v>2300</v>
      </c>
      <c r="I198" t="str">
        <f t="shared" si="0"/>
        <v>2XL / Full Print</v>
      </c>
      <c r="J198" s="20" t="s">
        <v>2301</v>
      </c>
      <c r="K198" s="20" t="s">
        <v>8253</v>
      </c>
      <c r="L198" s="16" t="s">
        <v>8254</v>
      </c>
      <c r="M198" s="1"/>
      <c r="N198" s="1"/>
      <c r="O198" s="18" t="s">
        <v>8255</v>
      </c>
      <c r="P198" s="16">
        <v>14120</v>
      </c>
      <c r="Q198" s="16" t="s">
        <v>305</v>
      </c>
      <c r="R198" s="16" t="s">
        <v>35</v>
      </c>
      <c r="S198" s="16">
        <f>17165178780</f>
        <v>17165178780</v>
      </c>
      <c r="T198" s="1" t="s">
        <v>306</v>
      </c>
    </row>
    <row r="199" spans="1:20" ht="13.2" hidden="1" x14ac:dyDescent="0.25">
      <c r="A199" s="15" t="s">
        <v>24</v>
      </c>
      <c r="C199" s="16" t="s">
        <v>61</v>
      </c>
      <c r="D199" s="17" t="s">
        <v>26</v>
      </c>
      <c r="E199" s="16" t="s">
        <v>8256</v>
      </c>
      <c r="F199" s="18" t="s">
        <v>8257</v>
      </c>
      <c r="G199" s="16">
        <v>1</v>
      </c>
      <c r="H199" s="19" t="s">
        <v>8258</v>
      </c>
      <c r="I199" t="str">
        <f t="shared" si="0"/>
        <v xml:space="preserve"> Gift for Mother Bad Mom Club Skull Leopard Black Brown Hollow Tank Top - Legging 3D #v - TANK TOP / M / All Print</v>
      </c>
      <c r="J199" s="20" t="s">
        <v>257</v>
      </c>
      <c r="K199" s="20" t="s">
        <v>8259</v>
      </c>
      <c r="L199" s="16" t="s">
        <v>8260</v>
      </c>
      <c r="N199" s="1"/>
      <c r="O199" s="18" t="s">
        <v>7088</v>
      </c>
      <c r="P199" s="16">
        <v>46016</v>
      </c>
      <c r="Q199" s="16" t="s">
        <v>57</v>
      </c>
      <c r="R199" s="16" t="s">
        <v>35</v>
      </c>
      <c r="S199" s="16">
        <v>7656394478</v>
      </c>
      <c r="T199" s="1" t="s">
        <v>59</v>
      </c>
    </row>
    <row r="200" spans="1:20" ht="13.2" hidden="1" x14ac:dyDescent="0.25">
      <c r="A200" s="15" t="s">
        <v>24</v>
      </c>
      <c r="C200" s="16" t="s">
        <v>61</v>
      </c>
      <c r="D200" s="17" t="s">
        <v>26</v>
      </c>
      <c r="E200" s="16" t="s">
        <v>8256</v>
      </c>
      <c r="F200" s="18" t="s">
        <v>8257</v>
      </c>
      <c r="G200" s="16">
        <v>1</v>
      </c>
      <c r="H200" s="19" t="s">
        <v>8261</v>
      </c>
      <c r="I200" t="str">
        <f t="shared" si="0"/>
        <v xml:space="preserve"> Gift for Mother Bad Mom Club Skull Leopard Black Brown Hollow Tank Top - Legging 3D #v - LEGGING / M / All Print</v>
      </c>
      <c r="J200" s="20" t="s">
        <v>257</v>
      </c>
      <c r="K200" s="20" t="s">
        <v>8259</v>
      </c>
      <c r="L200" s="16" t="s">
        <v>8260</v>
      </c>
      <c r="N200" s="1"/>
      <c r="O200" s="18" t="s">
        <v>7088</v>
      </c>
      <c r="P200" s="16">
        <v>46016</v>
      </c>
      <c r="Q200" s="16" t="s">
        <v>57</v>
      </c>
      <c r="R200" s="16" t="s">
        <v>35</v>
      </c>
      <c r="S200" s="16">
        <v>7656394478</v>
      </c>
      <c r="T200" s="1" t="s">
        <v>59</v>
      </c>
    </row>
    <row r="201" spans="1:20" ht="13.2" hidden="1" x14ac:dyDescent="0.25">
      <c r="A201" s="15" t="s">
        <v>24</v>
      </c>
      <c r="C201" s="16" t="s">
        <v>25</v>
      </c>
      <c r="D201" s="17" t="s">
        <v>26</v>
      </c>
      <c r="E201" s="16" t="s">
        <v>8262</v>
      </c>
      <c r="F201" s="18" t="s">
        <v>8263</v>
      </c>
      <c r="G201" s="16">
        <v>1</v>
      </c>
      <c r="H201" s="19" t="s">
        <v>8264</v>
      </c>
      <c r="I201" t="str">
        <f t="shared" si="0"/>
        <v>hirt 3D #v - S / Full Print</v>
      </c>
      <c r="J201" s="20" t="s">
        <v>8265</v>
      </c>
      <c r="K201" s="20" t="s">
        <v>8266</v>
      </c>
      <c r="L201" s="16" t="s">
        <v>8267</v>
      </c>
      <c r="N201" s="1"/>
      <c r="O201" s="18" t="s">
        <v>8268</v>
      </c>
      <c r="P201" s="16">
        <v>6111</v>
      </c>
      <c r="Q201" s="16" t="s">
        <v>82</v>
      </c>
      <c r="R201" s="16" t="s">
        <v>35</v>
      </c>
      <c r="S201" s="16">
        <v>8608303974</v>
      </c>
      <c r="T201" s="1" t="s">
        <v>83</v>
      </c>
    </row>
    <row r="202" spans="1:20" ht="13.2" x14ac:dyDescent="0.25">
      <c r="A202" s="15" t="s">
        <v>2359</v>
      </c>
      <c r="C202" s="16" t="s">
        <v>25</v>
      </c>
      <c r="D202" s="17" t="s">
        <v>26</v>
      </c>
      <c r="E202" s="16" t="s">
        <v>8269</v>
      </c>
      <c r="F202" s="18" t="s">
        <v>8270</v>
      </c>
      <c r="G202" s="16">
        <v>1</v>
      </c>
      <c r="H202" s="19" t="s">
        <v>8271</v>
      </c>
      <c r="I202" t="str">
        <f t="shared" si="0"/>
        <v>All print / 34 inches / Spare Tire Cover with Print On Demand</v>
      </c>
      <c r="J202" s="20" t="s">
        <v>158</v>
      </c>
      <c r="K202" s="20" t="s">
        <v>8272</v>
      </c>
      <c r="L202" s="16" t="s">
        <v>8273</v>
      </c>
      <c r="N202" s="1"/>
      <c r="O202" s="18" t="s">
        <v>3137</v>
      </c>
      <c r="P202" s="16">
        <v>17366</v>
      </c>
      <c r="Q202" s="16" t="s">
        <v>422</v>
      </c>
      <c r="R202" s="16" t="s">
        <v>35</v>
      </c>
      <c r="S202" s="16">
        <v>7176839750</v>
      </c>
      <c r="T202" s="1" t="s">
        <v>423</v>
      </c>
    </row>
    <row r="203" spans="1:20" ht="13.2" hidden="1" x14ac:dyDescent="0.25">
      <c r="A203" s="21" t="s">
        <v>761</v>
      </c>
      <c r="C203" s="16" t="s">
        <v>61</v>
      </c>
      <c r="D203" s="17" t="s">
        <v>26</v>
      </c>
      <c r="E203" s="16" t="s">
        <v>8274</v>
      </c>
      <c r="F203" s="18" t="s">
        <v>8275</v>
      </c>
      <c r="G203" s="16">
        <v>1</v>
      </c>
      <c r="H203" s="19" t="s">
        <v>4487</v>
      </c>
      <c r="I203" t="str">
        <f t="shared" si="0"/>
        <v>Fleece Hoodie / XL / All print</v>
      </c>
      <c r="J203" s="20" t="s">
        <v>4488</v>
      </c>
      <c r="K203" s="20" t="s">
        <v>8276</v>
      </c>
      <c r="L203" s="16" t="s">
        <v>8277</v>
      </c>
      <c r="M203" s="1"/>
      <c r="N203" s="1"/>
      <c r="O203" s="18" t="s">
        <v>8278</v>
      </c>
      <c r="P203" s="16">
        <v>45248</v>
      </c>
      <c r="Q203" s="16" t="s">
        <v>105</v>
      </c>
      <c r="R203" s="16" t="s">
        <v>35</v>
      </c>
      <c r="S203" s="16">
        <v>5135461696</v>
      </c>
      <c r="T203" s="1" t="s">
        <v>107</v>
      </c>
    </row>
    <row r="204" spans="1:20" ht="13.2" hidden="1" x14ac:dyDescent="0.25">
      <c r="A204" s="29" t="s">
        <v>86</v>
      </c>
      <c r="C204" s="16" t="s">
        <v>25</v>
      </c>
      <c r="D204" s="17" t="s">
        <v>26</v>
      </c>
      <c r="E204" s="16" t="s">
        <v>8279</v>
      </c>
      <c r="F204" s="18" t="s">
        <v>8280</v>
      </c>
      <c r="G204" s="16">
        <v>1</v>
      </c>
      <c r="H204" s="19" t="s">
        <v>8281</v>
      </c>
      <c r="I204" t="str">
        <f t="shared" si="0"/>
        <v>All print / 32 inches</v>
      </c>
      <c r="J204" s="20" t="s">
        <v>8282</v>
      </c>
      <c r="K204" s="20" t="s">
        <v>8283</v>
      </c>
      <c r="L204" s="16" t="s">
        <v>8284</v>
      </c>
      <c r="N204" s="1"/>
      <c r="O204" s="18" t="s">
        <v>8285</v>
      </c>
      <c r="P204" s="16">
        <v>48629</v>
      </c>
      <c r="Q204" s="16" t="s">
        <v>94</v>
      </c>
      <c r="R204" s="16" t="s">
        <v>35</v>
      </c>
      <c r="S204" s="16">
        <v>3526509352</v>
      </c>
      <c r="T204" s="1" t="s">
        <v>95</v>
      </c>
    </row>
    <row r="205" spans="1:20" ht="13.2" hidden="1" x14ac:dyDescent="0.25">
      <c r="A205" s="15" t="s">
        <v>24</v>
      </c>
      <c r="C205" s="16" t="s">
        <v>25</v>
      </c>
      <c r="D205" s="17" t="s">
        <v>26</v>
      </c>
      <c r="E205" s="16" t="s">
        <v>8286</v>
      </c>
      <c r="F205" s="18" t="s">
        <v>8287</v>
      </c>
      <c r="G205" s="16">
        <v>1</v>
      </c>
      <c r="H205" s="19" t="s">
        <v>4685</v>
      </c>
      <c r="I205" t="str">
        <f t="shared" si="0"/>
        <v>Joggers #v - AOP Unisex Raglan Hoodie / M / All Print</v>
      </c>
      <c r="J205" s="20" t="s">
        <v>4686</v>
      </c>
      <c r="K205" s="20" t="s">
        <v>8288</v>
      </c>
      <c r="L205" s="16" t="s">
        <v>8289</v>
      </c>
      <c r="N205" s="1"/>
      <c r="O205" s="18" t="s">
        <v>5304</v>
      </c>
      <c r="P205" s="16">
        <v>76164</v>
      </c>
      <c r="Q205" s="16" t="s">
        <v>151</v>
      </c>
      <c r="R205" s="16" t="s">
        <v>35</v>
      </c>
      <c r="S205" s="16" t="s">
        <v>8290</v>
      </c>
      <c r="T205" s="1" t="s">
        <v>152</v>
      </c>
    </row>
    <row r="206" spans="1:20" ht="13.2" hidden="1" x14ac:dyDescent="0.25">
      <c r="A206" s="28" t="s">
        <v>246</v>
      </c>
      <c r="C206" s="16" t="s">
        <v>25</v>
      </c>
      <c r="D206" s="17" t="s">
        <v>26</v>
      </c>
      <c r="E206" s="16" t="s">
        <v>8291</v>
      </c>
      <c r="F206" s="18" t="s">
        <v>8292</v>
      </c>
      <c r="G206" s="16">
        <v>1</v>
      </c>
      <c r="H206" s="19" t="s">
        <v>8293</v>
      </c>
      <c r="I206" t="str">
        <f t="shared" si="0"/>
        <v>M / Full Print</v>
      </c>
      <c r="J206" s="20" t="s">
        <v>8294</v>
      </c>
      <c r="K206" s="20" t="s">
        <v>8295</v>
      </c>
      <c r="L206" s="16" t="s">
        <v>8296</v>
      </c>
      <c r="N206" s="1"/>
      <c r="O206" s="18" t="s">
        <v>8297</v>
      </c>
      <c r="P206" s="16">
        <v>78130</v>
      </c>
      <c r="Q206" s="16" t="s">
        <v>151</v>
      </c>
      <c r="R206" s="16" t="s">
        <v>35</v>
      </c>
      <c r="S206" s="16">
        <v>9407331339</v>
      </c>
      <c r="T206" s="1" t="s">
        <v>152</v>
      </c>
    </row>
    <row r="207" spans="1:20" ht="13.2" hidden="1" x14ac:dyDescent="0.25">
      <c r="A207" s="28" t="s">
        <v>246</v>
      </c>
      <c r="C207" s="16" t="s">
        <v>25</v>
      </c>
      <c r="D207" s="17" t="s">
        <v>26</v>
      </c>
      <c r="E207" s="16" t="s">
        <v>8291</v>
      </c>
      <c r="F207" s="18" t="s">
        <v>8292</v>
      </c>
      <c r="G207" s="16">
        <v>1</v>
      </c>
      <c r="H207" s="19" t="s">
        <v>8298</v>
      </c>
      <c r="I207" t="str">
        <f t="shared" si="0"/>
        <v>M / Full Print</v>
      </c>
      <c r="J207" s="20" t="s">
        <v>8299</v>
      </c>
      <c r="K207" s="20" t="s">
        <v>8295</v>
      </c>
      <c r="L207" s="16" t="s">
        <v>8296</v>
      </c>
      <c r="N207" s="1"/>
      <c r="O207" s="18" t="s">
        <v>8297</v>
      </c>
      <c r="P207" s="16">
        <v>78130</v>
      </c>
      <c r="Q207" s="16" t="s">
        <v>151</v>
      </c>
      <c r="R207" s="16" t="s">
        <v>35</v>
      </c>
      <c r="S207" s="16">
        <v>9407331339</v>
      </c>
      <c r="T207" s="1" t="s">
        <v>152</v>
      </c>
    </row>
    <row r="208" spans="1:20" ht="13.2" hidden="1" x14ac:dyDescent="0.25">
      <c r="A208" s="32" t="s">
        <v>60</v>
      </c>
      <c r="C208" s="16" t="s">
        <v>61</v>
      </c>
      <c r="D208" s="17" t="s">
        <v>26</v>
      </c>
      <c r="E208" s="16" t="s">
        <v>8300</v>
      </c>
      <c r="F208" s="18" t="s">
        <v>8301</v>
      </c>
      <c r="G208" s="16">
        <v>2</v>
      </c>
      <c r="H208" s="19" t="s">
        <v>8302</v>
      </c>
      <c r="I208" t="str">
        <f t="shared" si="0"/>
        <v>S / Full Print</v>
      </c>
      <c r="J208" s="20" t="s">
        <v>8303</v>
      </c>
      <c r="K208" s="20" t="s">
        <v>8304</v>
      </c>
      <c r="L208" s="16" t="s">
        <v>8305</v>
      </c>
      <c r="M208" s="1"/>
      <c r="N208" s="1"/>
      <c r="O208" s="18" t="s">
        <v>8306</v>
      </c>
      <c r="P208" s="16">
        <v>70563</v>
      </c>
      <c r="Q208" s="16" t="s">
        <v>1258</v>
      </c>
      <c r="R208" s="16" t="s">
        <v>35</v>
      </c>
      <c r="S208" s="16">
        <v>3375194548</v>
      </c>
      <c r="T208" s="1" t="s">
        <v>1259</v>
      </c>
    </row>
    <row r="209" spans="1:20" ht="13.2" hidden="1" x14ac:dyDescent="0.25">
      <c r="A209" s="21" t="s">
        <v>5623</v>
      </c>
      <c r="C209" s="16" t="s">
        <v>25</v>
      </c>
      <c r="D209" s="17" t="s">
        <v>26</v>
      </c>
      <c r="E209" s="16" t="s">
        <v>8307</v>
      </c>
      <c r="F209" s="18" t="s">
        <v>8308</v>
      </c>
      <c r="G209" s="16">
        <v>1</v>
      </c>
      <c r="H209" s="19" t="s">
        <v>8309</v>
      </c>
      <c r="I209" t="str">
        <f t="shared" si="0"/>
        <v>AOP Unisex Raglan Hoodie / 5XL / All print</v>
      </c>
      <c r="J209" s="20" t="s">
        <v>42</v>
      </c>
      <c r="K209" s="20" t="s">
        <v>8310</v>
      </c>
      <c r="L209" s="16" t="s">
        <v>8311</v>
      </c>
      <c r="N209" s="1"/>
      <c r="O209" s="18" t="s">
        <v>8312</v>
      </c>
      <c r="P209" s="16">
        <v>43416</v>
      </c>
      <c r="Q209" s="16" t="s">
        <v>105</v>
      </c>
      <c r="R209" s="16" t="s">
        <v>35</v>
      </c>
      <c r="S209" s="16">
        <v>4197044142</v>
      </c>
      <c r="T209" s="1" t="s">
        <v>107</v>
      </c>
    </row>
    <row r="210" spans="1:20" ht="13.2" hidden="1" x14ac:dyDescent="0.25">
      <c r="A210" s="21" t="s">
        <v>5623</v>
      </c>
      <c r="C210" s="16" t="s">
        <v>25</v>
      </c>
      <c r="D210" s="17" t="s">
        <v>26</v>
      </c>
      <c r="E210" s="16" t="s">
        <v>8307</v>
      </c>
      <c r="F210" s="18" t="s">
        <v>8308</v>
      </c>
      <c r="G210" s="16">
        <v>1</v>
      </c>
      <c r="H210" s="19" t="s">
        <v>8313</v>
      </c>
      <c r="I210" t="str">
        <f t="shared" si="0"/>
        <v>AOP Unisex Raglan Hoodie / 4XL / All print</v>
      </c>
      <c r="J210" s="20" t="s">
        <v>42</v>
      </c>
      <c r="K210" s="20" t="s">
        <v>8310</v>
      </c>
      <c r="L210" s="16" t="s">
        <v>8311</v>
      </c>
      <c r="N210" s="1"/>
      <c r="O210" s="18" t="s">
        <v>8312</v>
      </c>
      <c r="P210" s="16">
        <v>43416</v>
      </c>
      <c r="Q210" s="16" t="s">
        <v>105</v>
      </c>
      <c r="R210" s="16" t="s">
        <v>35</v>
      </c>
      <c r="S210" s="16">
        <v>4197044142</v>
      </c>
      <c r="T210" s="1" t="s">
        <v>107</v>
      </c>
    </row>
    <row r="211" spans="1:20" ht="13.2" hidden="1" x14ac:dyDescent="0.25">
      <c r="A211" s="21" t="s">
        <v>5623</v>
      </c>
      <c r="C211" s="16" t="s">
        <v>25</v>
      </c>
      <c r="D211" s="17" t="s">
        <v>26</v>
      </c>
      <c r="E211" s="16" t="s">
        <v>8307</v>
      </c>
      <c r="F211" s="18" t="s">
        <v>8308</v>
      </c>
      <c r="G211" s="16">
        <v>1</v>
      </c>
      <c r="H211" s="19" t="s">
        <v>8314</v>
      </c>
      <c r="I211" t="str">
        <f t="shared" si="0"/>
        <v>AOP Unisex Raglan Hoodie / 4XL / All print</v>
      </c>
      <c r="J211" s="20" t="s">
        <v>42</v>
      </c>
      <c r="K211" s="20" t="s">
        <v>8310</v>
      </c>
      <c r="L211" s="16" t="s">
        <v>8311</v>
      </c>
      <c r="N211" s="1"/>
      <c r="O211" s="18" t="s">
        <v>8312</v>
      </c>
      <c r="P211" s="16">
        <v>43416</v>
      </c>
      <c r="Q211" s="16" t="s">
        <v>105</v>
      </c>
      <c r="R211" s="16" t="s">
        <v>35</v>
      </c>
      <c r="S211" s="16">
        <v>4197044142</v>
      </c>
      <c r="T211" s="1" t="s">
        <v>107</v>
      </c>
    </row>
    <row r="212" spans="1:20" ht="13.2" hidden="1" x14ac:dyDescent="0.25">
      <c r="A212" s="21" t="s">
        <v>5623</v>
      </c>
      <c r="C212" s="16" t="s">
        <v>25</v>
      </c>
      <c r="D212" s="17" t="s">
        <v>26</v>
      </c>
      <c r="E212" s="16" t="s">
        <v>8307</v>
      </c>
      <c r="F212" s="18" t="s">
        <v>8308</v>
      </c>
      <c r="G212" s="16">
        <v>1</v>
      </c>
      <c r="H212" s="19" t="s">
        <v>8315</v>
      </c>
      <c r="I212" t="str">
        <f t="shared" si="0"/>
        <v>AOP Unisex Raglan Hoodie / 5XL / All print</v>
      </c>
      <c r="J212" s="20" t="s">
        <v>42</v>
      </c>
      <c r="K212" s="20" t="s">
        <v>8310</v>
      </c>
      <c r="L212" s="16" t="s">
        <v>8311</v>
      </c>
      <c r="N212" s="1"/>
      <c r="O212" s="18" t="s">
        <v>8312</v>
      </c>
      <c r="P212" s="16">
        <v>43416</v>
      </c>
      <c r="Q212" s="16" t="s">
        <v>105</v>
      </c>
      <c r="R212" s="16" t="s">
        <v>35</v>
      </c>
      <c r="S212" s="16">
        <v>4197044142</v>
      </c>
      <c r="T212" s="1" t="s">
        <v>107</v>
      </c>
    </row>
    <row r="213" spans="1:20" ht="13.2" hidden="1" x14ac:dyDescent="0.25">
      <c r="A213" s="21" t="s">
        <v>5623</v>
      </c>
      <c r="C213" s="16" t="s">
        <v>25</v>
      </c>
      <c r="D213" s="17" t="s">
        <v>26</v>
      </c>
      <c r="E213" s="16" t="s">
        <v>8307</v>
      </c>
      <c r="F213" s="18" t="s">
        <v>8308</v>
      </c>
      <c r="G213" s="16">
        <v>1</v>
      </c>
      <c r="H213" s="19" t="s">
        <v>8316</v>
      </c>
      <c r="I213" t="str">
        <f t="shared" si="0"/>
        <v>AOP UNISEX HOODIE ZIP-UP / 4XL / All Print</v>
      </c>
      <c r="J213" s="20" t="s">
        <v>8317</v>
      </c>
      <c r="K213" s="20" t="s">
        <v>8310</v>
      </c>
      <c r="L213" s="16" t="s">
        <v>8311</v>
      </c>
      <c r="N213" s="1"/>
      <c r="O213" s="18" t="s">
        <v>8312</v>
      </c>
      <c r="P213" s="16">
        <v>43416</v>
      </c>
      <c r="Q213" s="16" t="s">
        <v>105</v>
      </c>
      <c r="R213" s="16" t="s">
        <v>35</v>
      </c>
      <c r="S213" s="16">
        <v>4197044142</v>
      </c>
      <c r="T213" s="1" t="s">
        <v>107</v>
      </c>
    </row>
    <row r="214" spans="1:20" ht="13.2" hidden="1" x14ac:dyDescent="0.25">
      <c r="A214" s="32" t="s">
        <v>60</v>
      </c>
      <c r="C214" s="16" t="s">
        <v>61</v>
      </c>
      <c r="D214" s="17" t="s">
        <v>26</v>
      </c>
      <c r="E214" s="16" t="s">
        <v>8318</v>
      </c>
      <c r="F214" s="18" t="s">
        <v>8319</v>
      </c>
      <c r="G214" s="16">
        <v>1</v>
      </c>
      <c r="H214" s="19" t="s">
        <v>8320</v>
      </c>
      <c r="I214" t="str">
        <f t="shared" si="0"/>
        <v>6XL / Full Print</v>
      </c>
      <c r="J214" s="20" t="s">
        <v>8321</v>
      </c>
      <c r="K214" s="20" t="s">
        <v>8322</v>
      </c>
      <c r="L214" s="16" t="s">
        <v>8323</v>
      </c>
      <c r="N214" s="1"/>
      <c r="O214" s="18" t="s">
        <v>8324</v>
      </c>
      <c r="P214" s="16" t="s">
        <v>8325</v>
      </c>
      <c r="Q214" s="16" t="s">
        <v>1952</v>
      </c>
      <c r="R214" s="16" t="s">
        <v>237</v>
      </c>
      <c r="S214" s="16">
        <v>6137959194</v>
      </c>
      <c r="T214" s="1" t="s">
        <v>1953</v>
      </c>
    </row>
    <row r="215" spans="1:20" ht="13.2" hidden="1" x14ac:dyDescent="0.25">
      <c r="A215" s="28" t="s">
        <v>5607</v>
      </c>
      <c r="C215" s="16" t="s">
        <v>25</v>
      </c>
      <c r="D215" s="17" t="s">
        <v>26</v>
      </c>
      <c r="E215" s="16" t="s">
        <v>8326</v>
      </c>
      <c r="F215" s="18" t="s">
        <v>8327</v>
      </c>
      <c r="G215" s="16">
        <v>1</v>
      </c>
      <c r="H215" s="19" t="s">
        <v>8328</v>
      </c>
      <c r="I215" t="str">
        <f t="shared" si="0"/>
        <v>hirt 3d #KV - 2XL / Full Print</v>
      </c>
      <c r="J215" s="20" t="s">
        <v>1218</v>
      </c>
      <c r="K215" s="20" t="s">
        <v>8329</v>
      </c>
      <c r="L215" s="16" t="s">
        <v>8330</v>
      </c>
      <c r="N215" s="1"/>
      <c r="O215" s="18" t="s">
        <v>8331</v>
      </c>
      <c r="P215" s="16">
        <v>21740</v>
      </c>
      <c r="Q215" s="16" t="s">
        <v>636</v>
      </c>
      <c r="R215" s="16" t="s">
        <v>35</v>
      </c>
      <c r="S215" s="16">
        <v>2402030486</v>
      </c>
      <c r="T215" s="1" t="s">
        <v>637</v>
      </c>
    </row>
    <row r="216" spans="1:20" ht="13.2" hidden="1" x14ac:dyDescent="0.25">
      <c r="A216" s="15" t="s">
        <v>24</v>
      </c>
      <c r="C216" s="16" t="s">
        <v>202</v>
      </c>
      <c r="D216" s="17" t="s">
        <v>26</v>
      </c>
      <c r="E216" s="16" t="s">
        <v>8332</v>
      </c>
      <c r="F216" s="18" t="s">
        <v>8333</v>
      </c>
      <c r="G216" s="16">
        <v>1</v>
      </c>
      <c r="H216" s="19" t="s">
        <v>8334</v>
      </c>
      <c r="I216" t="str">
        <f t="shared" si="0"/>
        <v>US Twin</v>
      </c>
      <c r="J216" s="20" t="s">
        <v>765</v>
      </c>
      <c r="K216" s="20" t="s">
        <v>8335</v>
      </c>
      <c r="L216" s="16" t="s">
        <v>8336</v>
      </c>
      <c r="N216" s="1"/>
      <c r="O216" s="18" t="s">
        <v>8337</v>
      </c>
      <c r="P216" s="16">
        <v>1844</v>
      </c>
      <c r="Q216" s="16" t="s">
        <v>359</v>
      </c>
      <c r="R216" s="16" t="s">
        <v>35</v>
      </c>
      <c r="S216" s="16">
        <v>9787616219</v>
      </c>
      <c r="T216" s="1" t="s">
        <v>360</v>
      </c>
    </row>
    <row r="217" spans="1:20" ht="13.2" hidden="1" x14ac:dyDescent="0.25">
      <c r="A217" s="28" t="s">
        <v>246</v>
      </c>
      <c r="C217" s="16" t="s">
        <v>61</v>
      </c>
      <c r="D217" s="17" t="s">
        <v>26</v>
      </c>
      <c r="E217" s="16" t="s">
        <v>8338</v>
      </c>
      <c r="F217" s="18" t="s">
        <v>8339</v>
      </c>
      <c r="G217" s="16">
        <v>1</v>
      </c>
      <c r="H217" s="19" t="s">
        <v>3199</v>
      </c>
      <c r="I217" t="str">
        <f t="shared" si="0"/>
        <v>One size / All print</v>
      </c>
      <c r="J217" s="20" t="s">
        <v>2656</v>
      </c>
      <c r="K217" s="20" t="s">
        <v>8340</v>
      </c>
      <c r="L217" s="16" t="s">
        <v>8341</v>
      </c>
      <c r="M217" s="1"/>
      <c r="N217" s="1"/>
      <c r="O217" s="18" t="s">
        <v>569</v>
      </c>
      <c r="P217" s="16">
        <v>54634</v>
      </c>
      <c r="Q217" s="16" t="s">
        <v>1115</v>
      </c>
      <c r="R217" s="16" t="s">
        <v>35</v>
      </c>
      <c r="S217" s="16">
        <v>6084623790</v>
      </c>
      <c r="T217" s="1" t="s">
        <v>1116</v>
      </c>
    </row>
    <row r="218" spans="1:20" ht="13.2" hidden="1" x14ac:dyDescent="0.25">
      <c r="A218" s="32" t="s">
        <v>60</v>
      </c>
      <c r="C218" s="16" t="s">
        <v>61</v>
      </c>
      <c r="D218" s="17" t="s">
        <v>26</v>
      </c>
      <c r="E218" s="16" t="s">
        <v>8342</v>
      </c>
      <c r="F218" s="18" t="s">
        <v>8343</v>
      </c>
      <c r="G218" s="16">
        <v>1</v>
      </c>
      <c r="H218" s="19" t="s">
        <v>8302</v>
      </c>
      <c r="I218" t="str">
        <f t="shared" si="0"/>
        <v>S / Full Print</v>
      </c>
      <c r="J218" s="20" t="s">
        <v>8303</v>
      </c>
      <c r="K218" s="20" t="s">
        <v>8344</v>
      </c>
      <c r="L218" s="16" t="s">
        <v>8345</v>
      </c>
      <c r="N218" s="1"/>
      <c r="O218" s="18" t="s">
        <v>8346</v>
      </c>
      <c r="P218" s="16">
        <v>6053</v>
      </c>
      <c r="Q218" s="16" t="s">
        <v>82</v>
      </c>
      <c r="R218" s="16" t="s">
        <v>35</v>
      </c>
      <c r="S218" s="16">
        <v>8609659745</v>
      </c>
      <c r="T218" s="1" t="s">
        <v>83</v>
      </c>
    </row>
    <row r="219" spans="1:20" ht="13.2" hidden="1" x14ac:dyDescent="0.25">
      <c r="A219" s="15" t="s">
        <v>2142</v>
      </c>
      <c r="C219" s="16" t="s">
        <v>25</v>
      </c>
      <c r="D219" s="17" t="s">
        <v>26</v>
      </c>
      <c r="E219" s="16" t="s">
        <v>8347</v>
      </c>
      <c r="F219" s="18" t="s">
        <v>8348</v>
      </c>
      <c r="G219" s="16">
        <v>1</v>
      </c>
      <c r="H219" s="19" t="s">
        <v>8349</v>
      </c>
      <c r="I219" t="str">
        <f t="shared" si="0"/>
        <v>HOODIE RAGLAN SLEEVE / S / All Print</v>
      </c>
      <c r="J219" s="20" t="s">
        <v>8350</v>
      </c>
      <c r="K219" s="20" t="s">
        <v>8351</v>
      </c>
      <c r="L219" s="16" t="s">
        <v>8352</v>
      </c>
      <c r="N219" s="1"/>
      <c r="O219" s="18" t="s">
        <v>8353</v>
      </c>
      <c r="P219" s="16">
        <v>42376</v>
      </c>
      <c r="Q219" s="16" t="s">
        <v>226</v>
      </c>
      <c r="R219" s="16" t="s">
        <v>35</v>
      </c>
      <c r="S219" s="16">
        <v>2703146099</v>
      </c>
      <c r="T219" s="1" t="s">
        <v>227</v>
      </c>
    </row>
    <row r="220" spans="1:20" ht="13.2" hidden="1" x14ac:dyDescent="0.25">
      <c r="A220" s="32" t="s">
        <v>60</v>
      </c>
      <c r="C220" s="16" t="s">
        <v>25</v>
      </c>
      <c r="D220" s="17" t="s">
        <v>26</v>
      </c>
      <c r="E220" s="16" t="s">
        <v>8354</v>
      </c>
      <c r="F220" s="18" t="s">
        <v>8355</v>
      </c>
      <c r="G220" s="16">
        <v>1</v>
      </c>
      <c r="H220" s="19" t="s">
        <v>8356</v>
      </c>
      <c r="I220" t="str">
        <f t="shared" si="0"/>
        <v>Legging 3D #021121l - HOODIE RAGLAN SLEEVE / M / All Print</v>
      </c>
      <c r="J220" s="20" t="s">
        <v>8357</v>
      </c>
      <c r="K220" s="20" t="s">
        <v>8358</v>
      </c>
      <c r="L220" s="16" t="s">
        <v>8359</v>
      </c>
      <c r="N220" s="1"/>
      <c r="O220" s="18" t="s">
        <v>8360</v>
      </c>
      <c r="P220" s="16">
        <v>32667</v>
      </c>
      <c r="Q220" s="16" t="s">
        <v>46</v>
      </c>
      <c r="R220" s="16" t="s">
        <v>35</v>
      </c>
      <c r="S220" s="16">
        <v>3525370687</v>
      </c>
      <c r="T220" s="1" t="s">
        <v>47</v>
      </c>
    </row>
    <row r="221" spans="1:20" ht="13.2" hidden="1" x14ac:dyDescent="0.25">
      <c r="A221" s="28" t="s">
        <v>5607</v>
      </c>
      <c r="C221" s="16" t="s">
        <v>25</v>
      </c>
      <c r="D221" s="17" t="s">
        <v>26</v>
      </c>
      <c r="E221" s="16" t="s">
        <v>8361</v>
      </c>
      <c r="F221" s="18" t="s">
        <v>8362</v>
      </c>
      <c r="G221" s="16">
        <v>1</v>
      </c>
      <c r="H221" s="19" t="s">
        <v>8363</v>
      </c>
      <c r="I221" t="str">
        <f t="shared" si="0"/>
        <v>All print / 32 inches / Spare Tire Cover</v>
      </c>
      <c r="J221" s="20" t="s">
        <v>158</v>
      </c>
      <c r="K221" s="20" t="s">
        <v>8364</v>
      </c>
      <c r="L221" s="16" t="s">
        <v>8365</v>
      </c>
      <c r="N221" s="1"/>
      <c r="O221" s="18" t="s">
        <v>8366</v>
      </c>
      <c r="P221" s="16">
        <v>19968</v>
      </c>
      <c r="Q221" s="16" t="s">
        <v>138</v>
      </c>
      <c r="R221" s="16" t="s">
        <v>35</v>
      </c>
      <c r="S221" s="16">
        <v>6104636347</v>
      </c>
      <c r="T221" s="1" t="s">
        <v>139</v>
      </c>
    </row>
    <row r="222" spans="1:20" ht="13.2" hidden="1" x14ac:dyDescent="0.25">
      <c r="A222" s="29" t="s">
        <v>86</v>
      </c>
      <c r="C222" s="16" t="s">
        <v>3987</v>
      </c>
      <c r="D222" s="17" t="s">
        <v>26</v>
      </c>
      <c r="E222" s="16" t="s">
        <v>8367</v>
      </c>
      <c r="F222" s="18" t="s">
        <v>8368</v>
      </c>
      <c r="G222" s="16">
        <v>1</v>
      </c>
      <c r="H222" s="19" t="s">
        <v>8369</v>
      </c>
      <c r="I222" t="str">
        <f t="shared" si="0"/>
        <v>Ceramic Mug / White / 15 oz</v>
      </c>
      <c r="J222" s="20" t="s">
        <v>8370</v>
      </c>
      <c r="K222" s="20" t="s">
        <v>8371</v>
      </c>
      <c r="L222" s="16" t="s">
        <v>8372</v>
      </c>
      <c r="N222" s="1"/>
      <c r="O222" s="18" t="s">
        <v>8373</v>
      </c>
      <c r="P222" s="16">
        <v>27520</v>
      </c>
      <c r="Q222" s="16" t="s">
        <v>1374</v>
      </c>
      <c r="R222" s="16" t="s">
        <v>35</v>
      </c>
      <c r="S222" s="16">
        <v>4702327540</v>
      </c>
      <c r="T222" s="1" t="s">
        <v>1375</v>
      </c>
    </row>
    <row r="223" spans="1:20" ht="13.2" hidden="1" x14ac:dyDescent="0.25">
      <c r="A223" s="29" t="s">
        <v>86</v>
      </c>
      <c r="C223" s="16" t="s">
        <v>61</v>
      </c>
      <c r="D223" s="17" t="s">
        <v>26</v>
      </c>
      <c r="E223" s="16" t="s">
        <v>8374</v>
      </c>
      <c r="F223" s="18" t="s">
        <v>8375</v>
      </c>
      <c r="G223" s="16">
        <v>1</v>
      </c>
      <c r="H223" s="19" t="s">
        <v>6022</v>
      </c>
      <c r="I223" t="str">
        <f t="shared" si="0"/>
        <v>4XL / RED</v>
      </c>
      <c r="J223" s="20" t="s">
        <v>6023</v>
      </c>
      <c r="K223" s="20" t="s">
        <v>8376</v>
      </c>
      <c r="L223" s="16" t="s">
        <v>8377</v>
      </c>
      <c r="N223" s="1"/>
      <c r="O223" s="18" t="s">
        <v>8378</v>
      </c>
      <c r="P223" s="16">
        <v>29112</v>
      </c>
      <c r="Q223" s="16" t="s">
        <v>129</v>
      </c>
      <c r="R223" s="16" t="s">
        <v>35</v>
      </c>
      <c r="S223" s="16">
        <v>8033478785</v>
      </c>
      <c r="T223" s="1" t="s">
        <v>130</v>
      </c>
    </row>
    <row r="224" spans="1:20" ht="13.2" hidden="1" x14ac:dyDescent="0.25">
      <c r="A224" s="15" t="s">
        <v>24</v>
      </c>
      <c r="C224" s="16" t="s">
        <v>25</v>
      </c>
      <c r="D224" s="33" t="s">
        <v>664</v>
      </c>
      <c r="E224" s="16" t="s">
        <v>8379</v>
      </c>
      <c r="F224" s="18" t="s">
        <v>8380</v>
      </c>
      <c r="G224" s="16">
        <v>1</v>
      </c>
      <c r="H224" s="19" t="s">
        <v>8381</v>
      </c>
      <c r="I224" t="str">
        <f t="shared" si="0"/>
        <v>AOP Unisex Raglan Hoodie / 3XL / Full print</v>
      </c>
      <c r="J224" s="20" t="s">
        <v>1201</v>
      </c>
      <c r="K224" s="20" t="s">
        <v>8382</v>
      </c>
      <c r="L224" s="16" t="s">
        <v>8383</v>
      </c>
      <c r="N224" s="1"/>
      <c r="O224" s="18" t="s">
        <v>181</v>
      </c>
      <c r="P224" s="16">
        <v>78469</v>
      </c>
      <c r="Q224" s="16" t="s">
        <v>151</v>
      </c>
      <c r="R224" s="16" t="s">
        <v>35</v>
      </c>
      <c r="S224" s="16">
        <v>5058596169</v>
      </c>
      <c r="T224" s="1" t="s">
        <v>152</v>
      </c>
    </row>
    <row r="225" spans="1:27" ht="13.2" hidden="1" x14ac:dyDescent="0.25">
      <c r="A225" s="15" t="s">
        <v>24</v>
      </c>
      <c r="C225" s="16" t="s">
        <v>191</v>
      </c>
      <c r="D225" s="17" t="s">
        <v>26</v>
      </c>
      <c r="E225" s="16" t="s">
        <v>8384</v>
      </c>
      <c r="F225" s="18" t="s">
        <v>8385</v>
      </c>
      <c r="G225" s="16">
        <v>1</v>
      </c>
      <c r="H225" s="19" t="s">
        <v>8386</v>
      </c>
      <c r="I225" t="str">
        <f t="shared" si="0"/>
        <v>16X24in</v>
      </c>
      <c r="J225" s="20" t="s">
        <v>6719</v>
      </c>
      <c r="K225" s="20" t="s">
        <v>8387</v>
      </c>
      <c r="L225" s="16" t="s">
        <v>8388</v>
      </c>
      <c r="N225" s="1"/>
      <c r="O225" s="18" t="s">
        <v>8389</v>
      </c>
      <c r="P225" s="16">
        <v>77379</v>
      </c>
      <c r="Q225" s="16" t="s">
        <v>151</v>
      </c>
      <c r="R225" s="16" t="s">
        <v>35</v>
      </c>
      <c r="S225" s="16">
        <f>1-832-258-1821</f>
        <v>-2910</v>
      </c>
      <c r="T225" s="1" t="s">
        <v>152</v>
      </c>
    </row>
    <row r="226" spans="1:27" ht="13.2" hidden="1" x14ac:dyDescent="0.25">
      <c r="A226" s="15" t="s">
        <v>24</v>
      </c>
      <c r="C226" s="16" t="s">
        <v>25</v>
      </c>
      <c r="D226" s="33" t="s">
        <v>664</v>
      </c>
      <c r="E226" s="16" t="s">
        <v>8390</v>
      </c>
      <c r="F226" s="18" t="s">
        <v>8380</v>
      </c>
      <c r="G226" s="16">
        <v>1</v>
      </c>
      <c r="H226" s="19" t="s">
        <v>8391</v>
      </c>
      <c r="I226" t="str">
        <f t="shared" si="0"/>
        <v>AOP Unisex Raglan Hoodie / 2XL / All print</v>
      </c>
      <c r="J226" s="20" t="s">
        <v>486</v>
      </c>
      <c r="K226" s="20" t="s">
        <v>8382</v>
      </c>
      <c r="L226" s="16" t="s">
        <v>8383</v>
      </c>
      <c r="N226" s="1"/>
      <c r="O226" s="18" t="s">
        <v>181</v>
      </c>
      <c r="P226" s="16">
        <v>78469</v>
      </c>
      <c r="Q226" s="16" t="s">
        <v>151</v>
      </c>
      <c r="R226" s="16" t="s">
        <v>35</v>
      </c>
      <c r="S226" s="16">
        <v>5058596169</v>
      </c>
      <c r="T226" s="1" t="s">
        <v>152</v>
      </c>
    </row>
    <row r="227" spans="1:27" ht="13.2" hidden="1" x14ac:dyDescent="0.25">
      <c r="A227" s="28" t="s">
        <v>5607</v>
      </c>
      <c r="C227" s="16" t="s">
        <v>25</v>
      </c>
      <c r="D227" s="17" t="s">
        <v>26</v>
      </c>
      <c r="E227" s="16" t="s">
        <v>8392</v>
      </c>
      <c r="F227" s="18" t="s">
        <v>8393</v>
      </c>
      <c r="G227" s="16">
        <v>2</v>
      </c>
      <c r="H227" s="19" t="s">
        <v>8394</v>
      </c>
      <c r="I227" t="str">
        <f t="shared" si="0"/>
        <v>hirt #KV - XL / Full Print</v>
      </c>
      <c r="J227" s="20" t="s">
        <v>2825</v>
      </c>
      <c r="K227" s="20" t="s">
        <v>8395</v>
      </c>
      <c r="L227" s="16" t="s">
        <v>8396</v>
      </c>
      <c r="N227" s="1"/>
      <c r="O227" s="18" t="s">
        <v>510</v>
      </c>
      <c r="P227" s="16">
        <v>46237</v>
      </c>
      <c r="Q227" s="16" t="s">
        <v>57</v>
      </c>
      <c r="R227" s="16" t="s">
        <v>35</v>
      </c>
      <c r="S227" s="16">
        <f>13179006090</f>
        <v>13179006090</v>
      </c>
      <c r="T227" s="1" t="s">
        <v>59</v>
      </c>
    </row>
    <row r="228" spans="1:27" ht="13.2" x14ac:dyDescent="0.25">
      <c r="A228" s="28" t="s">
        <v>74</v>
      </c>
      <c r="C228" s="16" t="s">
        <v>25</v>
      </c>
      <c r="D228" s="17" t="s">
        <v>26</v>
      </c>
      <c r="E228" s="16" t="s">
        <v>8397</v>
      </c>
      <c r="F228" s="18" t="s">
        <v>7969</v>
      </c>
      <c r="G228" s="16">
        <v>3</v>
      </c>
      <c r="H228" s="19" t="s">
        <v>8398</v>
      </c>
      <c r="I228" t="str">
        <f t="shared" si="0"/>
        <v>hirt 2D #Kv - XL / Gold</v>
      </c>
      <c r="J228" s="20" t="s">
        <v>4242</v>
      </c>
      <c r="K228" s="20" t="s">
        <v>7971</v>
      </c>
      <c r="L228" s="16" t="s">
        <v>7972</v>
      </c>
      <c r="N228" s="1"/>
      <c r="O228" s="18" t="s">
        <v>7973</v>
      </c>
      <c r="P228" s="16">
        <v>2351</v>
      </c>
      <c r="Q228" s="16" t="s">
        <v>359</v>
      </c>
      <c r="R228" s="16" t="s">
        <v>35</v>
      </c>
      <c r="S228" s="16">
        <v>61782797</v>
      </c>
      <c r="T228" s="1" t="s">
        <v>360</v>
      </c>
    </row>
    <row r="229" spans="1:27" ht="13.2" hidden="1" x14ac:dyDescent="0.25">
      <c r="A229" s="21" t="s">
        <v>5623</v>
      </c>
      <c r="C229" s="16" t="s">
        <v>25</v>
      </c>
      <c r="D229" s="17" t="s">
        <v>26</v>
      </c>
      <c r="E229" s="16" t="s">
        <v>8399</v>
      </c>
      <c r="F229" s="18" t="s">
        <v>8400</v>
      </c>
      <c r="G229" s="16">
        <v>1</v>
      </c>
      <c r="H229" s="19" t="s">
        <v>48</v>
      </c>
      <c r="I229" t="str">
        <f t="shared" si="0"/>
        <v>AOP Unisex Raglan Hoodie / XL / All print</v>
      </c>
      <c r="J229" s="20" t="s">
        <v>42</v>
      </c>
      <c r="K229" s="20" t="s">
        <v>8401</v>
      </c>
      <c r="L229" s="16" t="s">
        <v>8402</v>
      </c>
      <c r="N229" s="1"/>
      <c r="O229" s="18" t="s">
        <v>8403</v>
      </c>
      <c r="P229" s="16">
        <v>19425</v>
      </c>
      <c r="Q229" s="16" t="s">
        <v>422</v>
      </c>
      <c r="R229" s="16" t="s">
        <v>35</v>
      </c>
      <c r="S229" s="16">
        <v>4842028377</v>
      </c>
      <c r="T229" s="1" t="s">
        <v>423</v>
      </c>
    </row>
    <row r="230" spans="1:27" ht="13.2" hidden="1" x14ac:dyDescent="0.25">
      <c r="A230" s="15" t="s">
        <v>110</v>
      </c>
      <c r="C230" s="16" t="s">
        <v>25</v>
      </c>
      <c r="D230" s="17" t="s">
        <v>26</v>
      </c>
      <c r="E230" s="16" t="s">
        <v>8404</v>
      </c>
      <c r="F230" s="18" t="s">
        <v>8405</v>
      </c>
      <c r="G230" s="16">
        <v>1</v>
      </c>
      <c r="H230" s="19" t="s">
        <v>8406</v>
      </c>
      <c r="I230" t="str">
        <f t="shared" si="0"/>
        <v>L / Full Print</v>
      </c>
      <c r="J230" s="20" t="s">
        <v>8407</v>
      </c>
      <c r="K230" s="20" t="s">
        <v>8408</v>
      </c>
      <c r="L230" s="16" t="s">
        <v>8409</v>
      </c>
      <c r="N230" s="1"/>
      <c r="O230" s="18" t="s">
        <v>1661</v>
      </c>
      <c r="P230" s="16">
        <v>46806</v>
      </c>
      <c r="Q230" s="16" t="s">
        <v>57</v>
      </c>
      <c r="R230" s="16" t="s">
        <v>35</v>
      </c>
      <c r="S230" s="16">
        <v>2604359450</v>
      </c>
      <c r="T230" s="1" t="s">
        <v>59</v>
      </c>
    </row>
    <row r="231" spans="1:27" ht="13.2" hidden="1" x14ac:dyDescent="0.25">
      <c r="A231" s="32" t="s">
        <v>309</v>
      </c>
      <c r="C231" s="16" t="s">
        <v>25</v>
      </c>
      <c r="D231" s="17" t="s">
        <v>26</v>
      </c>
      <c r="E231" s="16" t="s">
        <v>8410</v>
      </c>
      <c r="F231" s="18" t="s">
        <v>8411</v>
      </c>
      <c r="G231" s="16">
        <v>1</v>
      </c>
      <c r="H231" s="19" t="s">
        <v>8412</v>
      </c>
      <c r="I231" t="str">
        <f t="shared" si="0"/>
        <v>HOODIE RAGLAN SLEEVE / 5XL / All Print</v>
      </c>
      <c r="J231" s="20" t="s">
        <v>2787</v>
      </c>
      <c r="K231" s="20" t="s">
        <v>8413</v>
      </c>
      <c r="L231" s="16" t="s">
        <v>8414</v>
      </c>
      <c r="N231" s="1"/>
      <c r="O231" s="18" t="s">
        <v>8415</v>
      </c>
      <c r="P231" s="16">
        <v>88220</v>
      </c>
      <c r="Q231" s="16" t="s">
        <v>910</v>
      </c>
      <c r="R231" s="16" t="s">
        <v>35</v>
      </c>
      <c r="S231" s="16">
        <v>5754993289</v>
      </c>
      <c r="T231" s="1" t="s">
        <v>911</v>
      </c>
    </row>
    <row r="232" spans="1:27" ht="13.2" hidden="1" x14ac:dyDescent="0.25">
      <c r="A232" s="28" t="s">
        <v>5607</v>
      </c>
      <c r="C232" s="16" t="s">
        <v>61</v>
      </c>
      <c r="D232" s="17" t="s">
        <v>26</v>
      </c>
      <c r="E232" s="16" t="s">
        <v>8416</v>
      </c>
      <c r="F232" s="18" t="s">
        <v>8417</v>
      </c>
      <c r="G232" s="16">
        <v>1</v>
      </c>
      <c r="H232" s="19" t="s">
        <v>8418</v>
      </c>
      <c r="I232" t="str">
        <f t="shared" si="0"/>
        <v>One size / All print</v>
      </c>
      <c r="J232" s="20" t="s">
        <v>2656</v>
      </c>
      <c r="K232" s="20" t="s">
        <v>8419</v>
      </c>
      <c r="L232" s="16" t="s">
        <v>8420</v>
      </c>
      <c r="N232" s="1"/>
      <c r="O232" s="18" t="s">
        <v>8421</v>
      </c>
      <c r="P232" s="16">
        <v>33844</v>
      </c>
      <c r="Q232" s="16" t="s">
        <v>46</v>
      </c>
      <c r="R232" s="16" t="s">
        <v>35</v>
      </c>
      <c r="S232" s="16">
        <v>8632067332</v>
      </c>
      <c r="T232" s="1" t="s">
        <v>47</v>
      </c>
    </row>
    <row r="233" spans="1:27" ht="13.2" x14ac:dyDescent="0.25">
      <c r="A233" s="29" t="s">
        <v>201</v>
      </c>
      <c r="C233" s="16" t="s">
        <v>25</v>
      </c>
      <c r="D233" s="17" t="s">
        <v>26</v>
      </c>
      <c r="E233" s="16" t="s">
        <v>8422</v>
      </c>
      <c r="F233" s="18" t="s">
        <v>8423</v>
      </c>
      <c r="G233" s="16">
        <v>1</v>
      </c>
      <c r="H233" s="19" t="s">
        <v>8424</v>
      </c>
      <c r="I233" t="str">
        <f t="shared" si="0"/>
        <v>Joggers 3D #221221Xh - AOP Unisex Raglan Hoodie / L / All Print</v>
      </c>
      <c r="J233" s="20" t="s">
        <v>8425</v>
      </c>
      <c r="K233" s="20" t="s">
        <v>8426</v>
      </c>
      <c r="L233" s="16" t="s">
        <v>8427</v>
      </c>
      <c r="N233" s="1"/>
      <c r="O233" s="18" t="s">
        <v>5538</v>
      </c>
      <c r="P233" s="16">
        <v>55024</v>
      </c>
      <c r="Q233" s="16" t="s">
        <v>963</v>
      </c>
      <c r="R233" s="16" t="s">
        <v>35</v>
      </c>
      <c r="S233" s="16">
        <v>7634013963</v>
      </c>
      <c r="T233" s="1" t="s">
        <v>964</v>
      </c>
    </row>
    <row r="234" spans="1:27" ht="13.2" hidden="1" x14ac:dyDescent="0.25">
      <c r="A234" s="28" t="s">
        <v>5607</v>
      </c>
      <c r="C234" s="16" t="s">
        <v>25</v>
      </c>
      <c r="D234" s="17" t="s">
        <v>26</v>
      </c>
      <c r="E234" s="16" t="s">
        <v>8428</v>
      </c>
      <c r="F234" s="18" t="s">
        <v>8429</v>
      </c>
      <c r="G234" s="16">
        <v>1</v>
      </c>
      <c r="H234" s="19" t="s">
        <v>8430</v>
      </c>
      <c r="I234" t="str">
        <f t="shared" si="0"/>
        <v>XL / Full Print</v>
      </c>
      <c r="J234" s="20" t="s">
        <v>8431</v>
      </c>
      <c r="K234" s="20" t="s">
        <v>8432</v>
      </c>
      <c r="L234" s="16" t="s">
        <v>8433</v>
      </c>
      <c r="N234" s="1"/>
      <c r="O234" s="18" t="s">
        <v>8434</v>
      </c>
      <c r="P234" s="16">
        <v>31520</v>
      </c>
      <c r="Q234" s="16" t="s">
        <v>286</v>
      </c>
      <c r="R234" s="16" t="s">
        <v>35</v>
      </c>
      <c r="S234" s="16">
        <v>9129960940</v>
      </c>
      <c r="T234" s="1" t="s">
        <v>287</v>
      </c>
    </row>
    <row r="235" spans="1:27" ht="13.2" hidden="1" x14ac:dyDescent="0.25">
      <c r="A235" s="15" t="s">
        <v>110</v>
      </c>
      <c r="C235" s="16" t="s">
        <v>202</v>
      </c>
      <c r="D235" s="17" t="s">
        <v>26</v>
      </c>
      <c r="E235" s="16" t="s">
        <v>8428</v>
      </c>
      <c r="F235" s="18" t="s">
        <v>8429</v>
      </c>
      <c r="G235" s="16">
        <v>1</v>
      </c>
      <c r="H235" s="19" t="s">
        <v>8435</v>
      </c>
      <c r="I235" t="str">
        <f t="shared" si="0"/>
        <v>US Queen</v>
      </c>
      <c r="J235" s="20" t="s">
        <v>765</v>
      </c>
      <c r="K235" s="20" t="s">
        <v>8432</v>
      </c>
      <c r="L235" s="16" t="s">
        <v>8433</v>
      </c>
      <c r="N235" s="1"/>
      <c r="O235" s="18" t="s">
        <v>8434</v>
      </c>
      <c r="P235" s="16">
        <v>31520</v>
      </c>
      <c r="Q235" s="16" t="s">
        <v>286</v>
      </c>
      <c r="R235" s="16" t="s">
        <v>35</v>
      </c>
      <c r="S235" s="16">
        <v>9129960940</v>
      </c>
      <c r="T235" s="1" t="s">
        <v>287</v>
      </c>
    </row>
    <row r="236" spans="1:27" ht="13.2" hidden="1" x14ac:dyDescent="0.25">
      <c r="A236" s="32" t="s">
        <v>309</v>
      </c>
      <c r="C236" s="16" t="s">
        <v>25</v>
      </c>
      <c r="D236" s="17" t="s">
        <v>26</v>
      </c>
      <c r="E236" s="16" t="s">
        <v>8436</v>
      </c>
      <c r="F236" s="18" t="s">
        <v>8437</v>
      </c>
      <c r="G236" s="16">
        <v>1</v>
      </c>
      <c r="H236" s="19" t="s">
        <v>5258</v>
      </c>
      <c r="I236" t="str">
        <f t="shared" si="0"/>
        <v>AOP UNISEX HOODIE / M / All Print</v>
      </c>
      <c r="J236" s="20" t="s">
        <v>5259</v>
      </c>
      <c r="K236" s="20" t="s">
        <v>8438</v>
      </c>
      <c r="L236" s="16" t="s">
        <v>8439</v>
      </c>
      <c r="M236" s="1">
        <v>3019</v>
      </c>
      <c r="N236" s="1"/>
      <c r="O236" s="18" t="s">
        <v>2477</v>
      </c>
      <c r="P236" s="16">
        <v>78717</v>
      </c>
      <c r="Q236" s="16" t="s">
        <v>151</v>
      </c>
      <c r="R236" s="16" t="s">
        <v>35</v>
      </c>
      <c r="S236" s="16">
        <v>7372857813</v>
      </c>
      <c r="T236" s="1" t="s">
        <v>152</v>
      </c>
    </row>
    <row r="237" spans="1:27" ht="13.2" hidden="1" x14ac:dyDescent="0.25">
      <c r="A237" s="32" t="s">
        <v>309</v>
      </c>
      <c r="C237" s="16" t="s">
        <v>25</v>
      </c>
      <c r="D237" s="17" t="s">
        <v>26</v>
      </c>
      <c r="E237" s="16" t="s">
        <v>8436</v>
      </c>
      <c r="F237" s="18" t="s">
        <v>8437</v>
      </c>
      <c r="G237" s="16">
        <v>1</v>
      </c>
      <c r="H237" s="19" t="s">
        <v>5253</v>
      </c>
      <c r="I237" t="str">
        <f t="shared" si="0"/>
        <v>AOP UNISEX HOODIE / L / All Print</v>
      </c>
      <c r="J237" s="20" t="s">
        <v>5254</v>
      </c>
      <c r="K237" s="20" t="s">
        <v>8438</v>
      </c>
      <c r="L237" s="16" t="s">
        <v>8439</v>
      </c>
      <c r="M237" s="1">
        <v>3019</v>
      </c>
      <c r="N237" s="1"/>
      <c r="O237" s="18" t="s">
        <v>2477</v>
      </c>
      <c r="P237" s="16">
        <v>78717</v>
      </c>
      <c r="Q237" s="16" t="s">
        <v>151</v>
      </c>
      <c r="R237" s="16" t="s">
        <v>35</v>
      </c>
      <c r="S237" s="16">
        <v>7372857813</v>
      </c>
      <c r="T237" s="1" t="s">
        <v>152</v>
      </c>
    </row>
    <row r="238" spans="1:27" ht="13.2" hidden="1" x14ac:dyDescent="0.25">
      <c r="A238" s="22" t="s">
        <v>5607</v>
      </c>
      <c r="B238" s="3"/>
      <c r="C238" s="23" t="s">
        <v>61</v>
      </c>
      <c r="D238" s="23" t="s">
        <v>5</v>
      </c>
      <c r="E238" s="23" t="s">
        <v>8440</v>
      </c>
      <c r="F238" s="24" t="s">
        <v>8441</v>
      </c>
      <c r="G238" s="23">
        <v>1</v>
      </c>
      <c r="H238" s="25" t="s">
        <v>8442</v>
      </c>
      <c r="I238" s="3" t="str">
        <f t="shared" si="0"/>
        <v>TANK TOP / M / All Print</v>
      </c>
      <c r="J238" s="26" t="s">
        <v>257</v>
      </c>
      <c r="K238" s="26" t="s">
        <v>8443</v>
      </c>
      <c r="L238" s="23" t="s">
        <v>8444</v>
      </c>
      <c r="M238" s="3"/>
      <c r="N238" s="27"/>
      <c r="O238" s="24" t="s">
        <v>8445</v>
      </c>
      <c r="P238" s="23">
        <v>94571</v>
      </c>
      <c r="Q238" s="23" t="s">
        <v>546</v>
      </c>
      <c r="R238" s="23" t="s">
        <v>35</v>
      </c>
      <c r="S238" s="23">
        <v>7074329444</v>
      </c>
      <c r="T238" s="27" t="s">
        <v>547</v>
      </c>
      <c r="U238" s="3"/>
      <c r="V238" s="3"/>
      <c r="W238" s="3"/>
      <c r="X238" s="3"/>
      <c r="Y238" s="3"/>
      <c r="Z238" s="3"/>
      <c r="AA238" s="3"/>
    </row>
    <row r="239" spans="1:27" ht="13.2" hidden="1" x14ac:dyDescent="0.25">
      <c r="A239" s="22" t="s">
        <v>5607</v>
      </c>
      <c r="B239" s="3"/>
      <c r="C239" s="23" t="s">
        <v>61</v>
      </c>
      <c r="D239" s="23" t="s">
        <v>5</v>
      </c>
      <c r="E239" s="23" t="s">
        <v>8440</v>
      </c>
      <c r="F239" s="24" t="s">
        <v>8441</v>
      </c>
      <c r="G239" s="23">
        <v>1</v>
      </c>
      <c r="H239" s="25" t="s">
        <v>8446</v>
      </c>
      <c r="I239" s="3" t="str">
        <f t="shared" si="0"/>
        <v>TANK TOP / M / All Print</v>
      </c>
      <c r="J239" s="26" t="s">
        <v>257</v>
      </c>
      <c r="K239" s="26" t="s">
        <v>8443</v>
      </c>
      <c r="L239" s="23" t="s">
        <v>8444</v>
      </c>
      <c r="M239" s="3"/>
      <c r="N239" s="27"/>
      <c r="O239" s="24" t="s">
        <v>8445</v>
      </c>
      <c r="P239" s="23">
        <v>94571</v>
      </c>
      <c r="Q239" s="23" t="s">
        <v>546</v>
      </c>
      <c r="R239" s="23" t="s">
        <v>35</v>
      </c>
      <c r="S239" s="23">
        <v>7074329444</v>
      </c>
      <c r="T239" s="27" t="s">
        <v>547</v>
      </c>
      <c r="U239" s="3"/>
      <c r="V239" s="3"/>
      <c r="W239" s="3"/>
      <c r="X239" s="3"/>
      <c r="Y239" s="3"/>
      <c r="Z239" s="3"/>
      <c r="AA239" s="3"/>
    </row>
    <row r="240" spans="1:27" ht="13.2" hidden="1" x14ac:dyDescent="0.25">
      <c r="A240" s="29" t="s">
        <v>86</v>
      </c>
      <c r="C240" s="16" t="s">
        <v>25</v>
      </c>
      <c r="D240" s="17" t="s">
        <v>26</v>
      </c>
      <c r="E240" s="16" t="s">
        <v>8447</v>
      </c>
      <c r="F240" s="18" t="s">
        <v>8448</v>
      </c>
      <c r="G240" s="16">
        <v>1</v>
      </c>
      <c r="H240" s="19" t="s">
        <v>1289</v>
      </c>
      <c r="I240" t="str">
        <f t="shared" si="0"/>
        <v>hirt - hoodie 3D #121121h - UNISEX T-SHIRT 3D / S / All print</v>
      </c>
      <c r="J240" s="20" t="s">
        <v>1290</v>
      </c>
      <c r="K240" s="20" t="s">
        <v>8449</v>
      </c>
      <c r="L240" s="16" t="s">
        <v>8450</v>
      </c>
      <c r="N240" s="1"/>
      <c r="O240" s="18" t="s">
        <v>304</v>
      </c>
      <c r="P240" s="16">
        <v>11210</v>
      </c>
      <c r="Q240" s="16" t="s">
        <v>305</v>
      </c>
      <c r="R240" s="16" t="s">
        <v>35</v>
      </c>
      <c r="S240" s="16">
        <v>9175833806</v>
      </c>
      <c r="T240" s="1" t="s">
        <v>306</v>
      </c>
    </row>
    <row r="241" spans="1:20" ht="13.2" hidden="1" x14ac:dyDescent="0.25">
      <c r="A241" s="29" t="s">
        <v>86</v>
      </c>
      <c r="C241" s="16" t="s">
        <v>25</v>
      </c>
      <c r="D241" s="17" t="s">
        <v>26</v>
      </c>
      <c r="E241" s="16" t="s">
        <v>8447</v>
      </c>
      <c r="F241" s="18" t="s">
        <v>8448</v>
      </c>
      <c r="G241" s="16">
        <v>1</v>
      </c>
      <c r="H241" s="19" t="s">
        <v>1289</v>
      </c>
      <c r="I241" t="str">
        <f t="shared" si="0"/>
        <v>hirt - hoodie 3D #121121h - UNISEX T-SHIRT 3D / S / All print</v>
      </c>
      <c r="J241" s="20" t="s">
        <v>1290</v>
      </c>
      <c r="K241" s="20" t="s">
        <v>8449</v>
      </c>
      <c r="L241" s="16" t="s">
        <v>8450</v>
      </c>
      <c r="N241" s="1"/>
      <c r="O241" s="18" t="s">
        <v>304</v>
      </c>
      <c r="P241" s="16">
        <v>11210</v>
      </c>
      <c r="Q241" s="16" t="s">
        <v>305</v>
      </c>
      <c r="R241" s="16" t="s">
        <v>35</v>
      </c>
      <c r="S241" s="16">
        <v>9175833806</v>
      </c>
      <c r="T241" s="1" t="s">
        <v>306</v>
      </c>
    </row>
    <row r="242" spans="1:20" ht="13.2" hidden="1" x14ac:dyDescent="0.25">
      <c r="A242" s="29" t="s">
        <v>86</v>
      </c>
      <c r="C242" s="16" t="s">
        <v>25</v>
      </c>
      <c r="D242" s="17" t="s">
        <v>26</v>
      </c>
      <c r="E242" s="16" t="s">
        <v>8447</v>
      </c>
      <c r="F242" s="18" t="s">
        <v>8448</v>
      </c>
      <c r="G242" s="16">
        <v>1</v>
      </c>
      <c r="H242" s="19" t="s">
        <v>4017</v>
      </c>
      <c r="I242" t="str">
        <f t="shared" si="0"/>
        <v>hirt - hoodie 3D #121121h - UNISEX T-SHIRT 3D / L / All print</v>
      </c>
      <c r="J242" s="20" t="s">
        <v>888</v>
      </c>
      <c r="K242" s="20" t="s">
        <v>8449</v>
      </c>
      <c r="L242" s="16" t="s">
        <v>8450</v>
      </c>
      <c r="N242" s="1"/>
      <c r="O242" s="18" t="s">
        <v>304</v>
      </c>
      <c r="P242" s="16">
        <v>11210</v>
      </c>
      <c r="Q242" s="16" t="s">
        <v>305</v>
      </c>
      <c r="R242" s="16" t="s">
        <v>35</v>
      </c>
      <c r="S242" s="16">
        <v>9175833806</v>
      </c>
      <c r="T242" s="1" t="s">
        <v>306</v>
      </c>
    </row>
    <row r="243" spans="1:20" ht="13.2" hidden="1" x14ac:dyDescent="0.25">
      <c r="A243" s="29" t="s">
        <v>86</v>
      </c>
      <c r="C243" s="16" t="s">
        <v>25</v>
      </c>
      <c r="D243" s="17" t="s">
        <v>26</v>
      </c>
      <c r="E243" s="16" t="s">
        <v>8447</v>
      </c>
      <c r="F243" s="18" t="s">
        <v>8448</v>
      </c>
      <c r="G243" s="16">
        <v>1</v>
      </c>
      <c r="H243" s="19" t="s">
        <v>807</v>
      </c>
      <c r="I243" t="str">
        <f t="shared" si="0"/>
        <v>hirt - hoodie 3D #121121h - UNISEX T-SHIRT 3D / XL / All print</v>
      </c>
      <c r="J243" s="20" t="s">
        <v>808</v>
      </c>
      <c r="K243" s="20" t="s">
        <v>8449</v>
      </c>
      <c r="L243" s="16" t="s">
        <v>8450</v>
      </c>
      <c r="N243" s="1"/>
      <c r="O243" s="18" t="s">
        <v>304</v>
      </c>
      <c r="P243" s="16">
        <v>11210</v>
      </c>
      <c r="Q243" s="16" t="s">
        <v>305</v>
      </c>
      <c r="R243" s="16" t="s">
        <v>35</v>
      </c>
      <c r="S243" s="16">
        <v>9175833806</v>
      </c>
      <c r="T243" s="1" t="s">
        <v>306</v>
      </c>
    </row>
    <row r="244" spans="1:20" ht="13.2" hidden="1" x14ac:dyDescent="0.25">
      <c r="A244" s="29" t="s">
        <v>86</v>
      </c>
      <c r="C244" s="16" t="s">
        <v>25</v>
      </c>
      <c r="D244" s="17" t="s">
        <v>26</v>
      </c>
      <c r="E244" s="16" t="s">
        <v>8447</v>
      </c>
      <c r="F244" s="18" t="s">
        <v>8448</v>
      </c>
      <c r="G244" s="16">
        <v>1</v>
      </c>
      <c r="H244" s="19" t="s">
        <v>8451</v>
      </c>
      <c r="I244" t="str">
        <f t="shared" si="0"/>
        <v>hirt - hoodie 3D #121121h - UNISEX T-SHIRT 3D / 3XL / All print</v>
      </c>
      <c r="J244" s="20" t="s">
        <v>4073</v>
      </c>
      <c r="K244" s="20" t="s">
        <v>8449</v>
      </c>
      <c r="L244" s="16" t="s">
        <v>8450</v>
      </c>
      <c r="N244" s="1"/>
      <c r="O244" s="18" t="s">
        <v>304</v>
      </c>
      <c r="P244" s="16">
        <v>11210</v>
      </c>
      <c r="Q244" s="16" t="s">
        <v>305</v>
      </c>
      <c r="R244" s="16" t="s">
        <v>35</v>
      </c>
      <c r="S244" s="16">
        <v>9175833806</v>
      </c>
      <c r="T244" s="1" t="s">
        <v>306</v>
      </c>
    </row>
    <row r="245" spans="1:20" ht="13.2" hidden="1" x14ac:dyDescent="0.25">
      <c r="A245" s="32" t="s">
        <v>60</v>
      </c>
      <c r="C245" s="16" t="s">
        <v>61</v>
      </c>
      <c r="D245" s="17" t="s">
        <v>26</v>
      </c>
      <c r="E245" s="16" t="s">
        <v>8452</v>
      </c>
      <c r="F245" s="18" t="s">
        <v>8453</v>
      </c>
      <c r="G245" s="16">
        <v>1</v>
      </c>
      <c r="H245" s="19" t="s">
        <v>8454</v>
      </c>
      <c r="I245" t="str">
        <f t="shared" si="0"/>
        <v>3XL / Full Print</v>
      </c>
      <c r="J245" s="20" t="s">
        <v>8455</v>
      </c>
      <c r="K245" s="20" t="s">
        <v>8456</v>
      </c>
      <c r="L245" s="16" t="s">
        <v>8457</v>
      </c>
      <c r="N245" s="1"/>
      <c r="O245" s="18" t="s">
        <v>8458</v>
      </c>
      <c r="P245" s="16">
        <v>41230</v>
      </c>
      <c r="Q245" s="16" t="s">
        <v>226</v>
      </c>
      <c r="R245" s="16" t="s">
        <v>35</v>
      </c>
      <c r="S245" s="16">
        <v>6066389066</v>
      </c>
      <c r="T245" s="1" t="s">
        <v>227</v>
      </c>
    </row>
    <row r="246" spans="1:20" ht="13.2" hidden="1" x14ac:dyDescent="0.25">
      <c r="A246" s="32" t="s">
        <v>60</v>
      </c>
      <c r="C246" s="16" t="s">
        <v>202</v>
      </c>
      <c r="D246" s="17" t="s">
        <v>26</v>
      </c>
      <c r="E246" s="16" t="s">
        <v>8459</v>
      </c>
      <c r="F246" s="18" t="s">
        <v>8460</v>
      </c>
      <c r="G246" s="16">
        <v>1</v>
      </c>
      <c r="H246" s="19" t="s">
        <v>8461</v>
      </c>
      <c r="I246" t="str">
        <f t="shared" si="0"/>
        <v>S / Full print</v>
      </c>
      <c r="J246" s="20" t="s">
        <v>5671</v>
      </c>
      <c r="K246" s="20" t="s">
        <v>8462</v>
      </c>
      <c r="L246" s="16" t="s">
        <v>8463</v>
      </c>
      <c r="N246" s="1"/>
      <c r="O246" s="18" t="s">
        <v>1737</v>
      </c>
      <c r="P246" s="16">
        <v>33173</v>
      </c>
      <c r="Q246" s="16" t="s">
        <v>46</v>
      </c>
      <c r="R246" s="16" t="s">
        <v>35</v>
      </c>
      <c r="S246" s="16">
        <v>3055986046</v>
      </c>
      <c r="T246" s="1" t="s">
        <v>47</v>
      </c>
    </row>
    <row r="247" spans="1:20" ht="13.2" hidden="1" x14ac:dyDescent="0.25">
      <c r="A247" s="32" t="s">
        <v>60</v>
      </c>
      <c r="C247" s="16" t="s">
        <v>61</v>
      </c>
      <c r="D247" s="17" t="s">
        <v>26</v>
      </c>
      <c r="E247" s="16" t="s">
        <v>8464</v>
      </c>
      <c r="F247" s="18" t="s">
        <v>8465</v>
      </c>
      <c r="G247" s="16">
        <v>1</v>
      </c>
      <c r="H247" s="19" t="s">
        <v>2300</v>
      </c>
      <c r="I247" t="str">
        <f t="shared" si="0"/>
        <v>2XL / Full Print</v>
      </c>
      <c r="J247" s="20" t="s">
        <v>2301</v>
      </c>
      <c r="K247" s="20" t="s">
        <v>8466</v>
      </c>
      <c r="L247" s="16" t="s">
        <v>8467</v>
      </c>
      <c r="N247" s="1"/>
      <c r="O247" s="18" t="s">
        <v>8468</v>
      </c>
      <c r="P247" s="16" t="s">
        <v>8469</v>
      </c>
      <c r="Q247" s="16" t="s">
        <v>1952</v>
      </c>
      <c r="R247" s="16" t="s">
        <v>237</v>
      </c>
      <c r="S247" s="16">
        <v>5199398498</v>
      </c>
      <c r="T247" s="1" t="s">
        <v>1953</v>
      </c>
    </row>
    <row r="248" spans="1:20" ht="13.2" x14ac:dyDescent="0.25">
      <c r="A248" s="29" t="s">
        <v>201</v>
      </c>
      <c r="C248" s="16" t="s">
        <v>202</v>
      </c>
      <c r="D248" s="17" t="s">
        <v>26</v>
      </c>
      <c r="E248" s="16" t="s">
        <v>8470</v>
      </c>
      <c r="F248" s="18" t="s">
        <v>8471</v>
      </c>
      <c r="G248" s="16">
        <v>1</v>
      </c>
      <c r="H248" s="19" t="s">
        <v>8103</v>
      </c>
      <c r="I248" t="str">
        <f t="shared" si="0"/>
        <v>L / Full Print</v>
      </c>
      <c r="J248" s="20" t="s">
        <v>8104</v>
      </c>
      <c r="K248" s="20" t="s">
        <v>8472</v>
      </c>
      <c r="L248" s="16" t="s">
        <v>8473</v>
      </c>
      <c r="N248" s="1"/>
      <c r="O248" s="18" t="s">
        <v>8474</v>
      </c>
      <c r="P248" s="16">
        <v>80526</v>
      </c>
      <c r="Q248" s="16" t="s">
        <v>430</v>
      </c>
      <c r="R248" s="16" t="s">
        <v>35</v>
      </c>
      <c r="S248" s="16">
        <v>9705819692</v>
      </c>
      <c r="T248" s="1" t="s">
        <v>432</v>
      </c>
    </row>
    <row r="249" spans="1:20" ht="13.2" hidden="1" x14ac:dyDescent="0.25">
      <c r="A249" s="32" t="s">
        <v>60</v>
      </c>
      <c r="C249" s="16" t="s">
        <v>25</v>
      </c>
      <c r="D249" s="17" t="s">
        <v>26</v>
      </c>
      <c r="E249" s="16" t="s">
        <v>8475</v>
      </c>
      <c r="F249" s="18" t="s">
        <v>8476</v>
      </c>
      <c r="G249" s="16">
        <v>1</v>
      </c>
      <c r="H249" s="19" t="s">
        <v>8477</v>
      </c>
      <c r="I249" t="str">
        <f t="shared" si="0"/>
        <v>AOP Unisex Raglan Hoodie / L / All print</v>
      </c>
      <c r="J249" s="20" t="s">
        <v>8478</v>
      </c>
      <c r="K249" s="20" t="s">
        <v>8479</v>
      </c>
      <c r="L249" s="16" t="s">
        <v>8480</v>
      </c>
      <c r="N249" s="1"/>
      <c r="O249" s="18" t="s">
        <v>8481</v>
      </c>
      <c r="P249" s="16">
        <v>89803</v>
      </c>
      <c r="Q249" s="16" t="s">
        <v>199</v>
      </c>
      <c r="R249" s="16" t="s">
        <v>35</v>
      </c>
      <c r="S249" s="16">
        <v>7753402921</v>
      </c>
      <c r="T249" s="1" t="s">
        <v>200</v>
      </c>
    </row>
    <row r="250" spans="1:20" ht="13.2" hidden="1" x14ac:dyDescent="0.25">
      <c r="A250" s="32" t="s">
        <v>60</v>
      </c>
      <c r="C250" s="16" t="s">
        <v>25</v>
      </c>
      <c r="D250" s="17" t="s">
        <v>26</v>
      </c>
      <c r="E250" s="16" t="s">
        <v>8482</v>
      </c>
      <c r="F250" s="18" t="s">
        <v>8483</v>
      </c>
      <c r="G250" s="16">
        <v>1</v>
      </c>
      <c r="H250" s="19" t="s">
        <v>8484</v>
      </c>
      <c r="I250" t="str">
        <f t="shared" si="0"/>
        <v>AOP Unisex Raglan Hoodie / M / All print</v>
      </c>
      <c r="J250" s="20" t="s">
        <v>8478</v>
      </c>
      <c r="K250" s="20" t="s">
        <v>8485</v>
      </c>
      <c r="L250" s="16" t="s">
        <v>8486</v>
      </c>
      <c r="N250" s="1"/>
      <c r="O250" s="18" t="s">
        <v>1850</v>
      </c>
      <c r="P250" s="16">
        <v>94533</v>
      </c>
      <c r="Q250" s="16" t="s">
        <v>546</v>
      </c>
      <c r="R250" s="16" t="s">
        <v>35</v>
      </c>
      <c r="S250" s="16">
        <v>7079205074</v>
      </c>
      <c r="T250" s="1" t="s">
        <v>547</v>
      </c>
    </row>
    <row r="251" spans="1:20" ht="13.2" hidden="1" x14ac:dyDescent="0.25">
      <c r="A251" s="32" t="s">
        <v>309</v>
      </c>
      <c r="C251" s="16" t="s">
        <v>25</v>
      </c>
      <c r="D251" s="17" t="s">
        <v>26</v>
      </c>
      <c r="E251" s="16" t="s">
        <v>8487</v>
      </c>
      <c r="F251" s="18" t="s">
        <v>8488</v>
      </c>
      <c r="G251" s="16">
        <v>1</v>
      </c>
      <c r="H251" s="19" t="s">
        <v>7950</v>
      </c>
      <c r="I251" t="str">
        <f t="shared" si="0"/>
        <v>L / Full Print</v>
      </c>
      <c r="J251" s="20" t="s">
        <v>7951</v>
      </c>
      <c r="K251" s="20" t="s">
        <v>8489</v>
      </c>
      <c r="L251" s="16" t="s">
        <v>8490</v>
      </c>
      <c r="N251" s="1"/>
      <c r="O251" s="18" t="s">
        <v>8491</v>
      </c>
      <c r="P251" s="16">
        <v>54601</v>
      </c>
      <c r="Q251" s="16" t="s">
        <v>1115</v>
      </c>
      <c r="R251" s="16" t="s">
        <v>35</v>
      </c>
      <c r="S251" s="16">
        <v>6084986664</v>
      </c>
      <c r="T251" s="1" t="s">
        <v>1116</v>
      </c>
    </row>
    <row r="252" spans="1:20" ht="13.2" hidden="1" x14ac:dyDescent="0.25">
      <c r="A252" s="15" t="s">
        <v>24</v>
      </c>
      <c r="C252" s="16" t="s">
        <v>25</v>
      </c>
      <c r="D252" s="17" t="s">
        <v>26</v>
      </c>
      <c r="E252" s="16" t="s">
        <v>8487</v>
      </c>
      <c r="F252" s="18" t="s">
        <v>8488</v>
      </c>
      <c r="G252" s="16">
        <v>1</v>
      </c>
      <c r="H252" s="19" t="s">
        <v>8492</v>
      </c>
      <c r="I252" t="str">
        <f t="shared" si="0"/>
        <v>L / Full Print</v>
      </c>
      <c r="J252" s="20" t="s">
        <v>8493</v>
      </c>
      <c r="K252" s="20" t="s">
        <v>8489</v>
      </c>
      <c r="L252" s="16" t="s">
        <v>8490</v>
      </c>
      <c r="N252" s="1"/>
      <c r="O252" s="18" t="s">
        <v>8491</v>
      </c>
      <c r="P252" s="16">
        <v>54601</v>
      </c>
      <c r="Q252" s="16" t="s">
        <v>1115</v>
      </c>
      <c r="R252" s="16" t="s">
        <v>35</v>
      </c>
      <c r="S252" s="16">
        <v>6084986664</v>
      </c>
      <c r="T252" s="1" t="s">
        <v>1116</v>
      </c>
    </row>
    <row r="253" spans="1:20" ht="13.2" hidden="1" x14ac:dyDescent="0.25">
      <c r="A253" s="28" t="s">
        <v>120</v>
      </c>
      <c r="C253" s="16" t="s">
        <v>25</v>
      </c>
      <c r="D253" s="17" t="s">
        <v>26</v>
      </c>
      <c r="E253" s="16" t="s">
        <v>8494</v>
      </c>
      <c r="F253" s="18" t="s">
        <v>8495</v>
      </c>
      <c r="G253" s="16">
        <v>1</v>
      </c>
      <c r="H253" s="19" t="s">
        <v>8496</v>
      </c>
      <c r="I253" t="str">
        <f t="shared" si="0"/>
        <v>L / Full Print</v>
      </c>
      <c r="J253" s="20" t="s">
        <v>8497</v>
      </c>
      <c r="K253" s="20" t="s">
        <v>8498</v>
      </c>
      <c r="L253" s="16" t="s">
        <v>8499</v>
      </c>
      <c r="N253" s="1"/>
      <c r="O253" s="18" t="s">
        <v>8500</v>
      </c>
      <c r="P253" s="16">
        <v>55432</v>
      </c>
      <c r="Q253" s="16" t="s">
        <v>963</v>
      </c>
      <c r="R253" s="16" t="s">
        <v>35</v>
      </c>
      <c r="S253" s="16">
        <v>2183160838</v>
      </c>
      <c r="T253" s="1" t="s">
        <v>964</v>
      </c>
    </row>
    <row r="254" spans="1:20" ht="13.2" hidden="1" x14ac:dyDescent="0.25">
      <c r="A254" s="32" t="s">
        <v>60</v>
      </c>
      <c r="C254" s="16" t="s">
        <v>61</v>
      </c>
      <c r="D254" s="17" t="s">
        <v>26</v>
      </c>
      <c r="E254" s="16" t="s">
        <v>8501</v>
      </c>
      <c r="F254" s="18" t="s">
        <v>8502</v>
      </c>
      <c r="G254" s="16">
        <v>1</v>
      </c>
      <c r="H254" s="19" t="s">
        <v>8503</v>
      </c>
      <c r="I254" t="str">
        <f t="shared" si="0"/>
        <v>XL / Full Print</v>
      </c>
      <c r="J254" s="20" t="s">
        <v>8504</v>
      </c>
      <c r="K254" s="20" t="s">
        <v>8505</v>
      </c>
      <c r="L254" s="16" t="s">
        <v>8506</v>
      </c>
      <c r="N254" s="1"/>
      <c r="O254" s="18" t="s">
        <v>8507</v>
      </c>
      <c r="P254" s="16">
        <v>36613</v>
      </c>
      <c r="Q254" s="16" t="s">
        <v>645</v>
      </c>
      <c r="R254" s="16" t="s">
        <v>35</v>
      </c>
      <c r="S254" s="16">
        <v>2516433145</v>
      </c>
      <c r="T254" s="1" t="s">
        <v>646</v>
      </c>
    </row>
    <row r="255" spans="1:20" ht="13.2" hidden="1" x14ac:dyDescent="0.25">
      <c r="A255" s="28" t="s">
        <v>120</v>
      </c>
      <c r="C255" s="16" t="s">
        <v>25</v>
      </c>
      <c r="D255" s="17" t="s">
        <v>26</v>
      </c>
      <c r="E255" s="16" t="s">
        <v>8508</v>
      </c>
      <c r="F255" s="18" t="s">
        <v>8509</v>
      </c>
      <c r="G255" s="16">
        <v>1</v>
      </c>
      <c r="H255" s="19" t="s">
        <v>8510</v>
      </c>
      <c r="I255" t="str">
        <f t="shared" si="0"/>
        <v>hirt 3d #KV - M / Full Print</v>
      </c>
      <c r="J255" s="20" t="s">
        <v>1218</v>
      </c>
      <c r="K255" s="20" t="s">
        <v>8511</v>
      </c>
      <c r="L255" s="16" t="s">
        <v>8512</v>
      </c>
      <c r="N255" s="1"/>
      <c r="O255" s="18" t="s">
        <v>8513</v>
      </c>
      <c r="P255" s="16">
        <v>38554</v>
      </c>
      <c r="Q255" s="16" t="s">
        <v>211</v>
      </c>
      <c r="R255" s="16" t="s">
        <v>35</v>
      </c>
      <c r="S255" s="16">
        <v>7275656485</v>
      </c>
      <c r="T255" s="1" t="s">
        <v>212</v>
      </c>
    </row>
    <row r="256" spans="1:20" ht="13.2" hidden="1" x14ac:dyDescent="0.25">
      <c r="A256" s="32" t="s">
        <v>309</v>
      </c>
      <c r="C256" s="16" t="s">
        <v>25</v>
      </c>
      <c r="D256" s="17" t="s">
        <v>26</v>
      </c>
      <c r="E256" s="16" t="s">
        <v>8514</v>
      </c>
      <c r="F256" s="18" t="s">
        <v>8515</v>
      </c>
      <c r="G256" s="16">
        <v>1</v>
      </c>
      <c r="H256" s="19" t="s">
        <v>7950</v>
      </c>
      <c r="I256" t="str">
        <f t="shared" si="0"/>
        <v>L / Full Print</v>
      </c>
      <c r="J256" s="20" t="s">
        <v>7951</v>
      </c>
      <c r="K256" s="20" t="s">
        <v>8516</v>
      </c>
      <c r="L256" s="16" t="s">
        <v>8517</v>
      </c>
      <c r="N256" s="1"/>
      <c r="O256" s="18" t="s">
        <v>8518</v>
      </c>
      <c r="P256" s="16">
        <v>85395</v>
      </c>
      <c r="Q256" s="16" t="s">
        <v>447</v>
      </c>
      <c r="R256" s="16" t="s">
        <v>35</v>
      </c>
      <c r="S256" s="16">
        <v>8313203127</v>
      </c>
      <c r="T256" s="1" t="s">
        <v>448</v>
      </c>
    </row>
    <row r="257" spans="1:27" ht="13.2" hidden="1" x14ac:dyDescent="0.25">
      <c r="A257" s="15" t="s">
        <v>24</v>
      </c>
      <c r="C257" s="16" t="s">
        <v>25</v>
      </c>
      <c r="D257" s="17" t="s">
        <v>26</v>
      </c>
      <c r="E257" s="16" t="s">
        <v>8519</v>
      </c>
      <c r="F257" s="18" t="s">
        <v>8520</v>
      </c>
      <c r="G257" s="16">
        <v>1</v>
      </c>
      <c r="H257" s="19" t="s">
        <v>8521</v>
      </c>
      <c r="I257" t="str">
        <f t="shared" si="0"/>
        <v>AOP Unisex Raglan Hoodie / S / Full print</v>
      </c>
      <c r="J257" s="20" t="s">
        <v>1201</v>
      </c>
      <c r="K257" s="20" t="s">
        <v>8522</v>
      </c>
      <c r="L257" s="16" t="s">
        <v>8523</v>
      </c>
      <c r="N257" s="1"/>
      <c r="O257" s="18" t="s">
        <v>8524</v>
      </c>
      <c r="P257" s="16">
        <v>90805</v>
      </c>
      <c r="Q257" s="16" t="s">
        <v>546</v>
      </c>
      <c r="R257" s="16" t="s">
        <v>35</v>
      </c>
      <c r="S257" s="16">
        <v>3109934919</v>
      </c>
      <c r="T257" s="1" t="s">
        <v>547</v>
      </c>
    </row>
    <row r="258" spans="1:27" ht="13.2" hidden="1" x14ac:dyDescent="0.25">
      <c r="A258" s="32" t="s">
        <v>60</v>
      </c>
      <c r="C258" s="16" t="s">
        <v>25</v>
      </c>
      <c r="D258" s="17" t="s">
        <v>26</v>
      </c>
      <c r="E258" s="16" t="s">
        <v>8525</v>
      </c>
      <c r="F258" s="18" t="s">
        <v>8526</v>
      </c>
      <c r="G258" s="16">
        <v>1</v>
      </c>
      <c r="H258" s="19" t="s">
        <v>8527</v>
      </c>
      <c r="I258" t="str">
        <f t="shared" si="0"/>
        <v>XL / Full Print</v>
      </c>
      <c r="J258" s="20" t="s">
        <v>8528</v>
      </c>
      <c r="K258" s="20" t="s">
        <v>8529</v>
      </c>
      <c r="L258" s="16" t="s">
        <v>8530</v>
      </c>
      <c r="N258" s="1"/>
      <c r="O258" s="18" t="s">
        <v>8531</v>
      </c>
      <c r="P258" s="16">
        <v>65401</v>
      </c>
      <c r="Q258" s="16" t="s">
        <v>34</v>
      </c>
      <c r="R258" s="16" t="s">
        <v>35</v>
      </c>
      <c r="S258" s="16">
        <v>5732635673</v>
      </c>
      <c r="T258" s="1" t="s">
        <v>36</v>
      </c>
    </row>
    <row r="259" spans="1:27" ht="13.2" hidden="1" x14ac:dyDescent="0.25">
      <c r="A259" s="15" t="s">
        <v>24</v>
      </c>
      <c r="C259" s="16" t="s">
        <v>25</v>
      </c>
      <c r="D259" s="17" t="s">
        <v>26</v>
      </c>
      <c r="E259" s="16" t="s">
        <v>8532</v>
      </c>
      <c r="F259" s="18" t="s">
        <v>8533</v>
      </c>
      <c r="G259" s="16">
        <v>1</v>
      </c>
      <c r="H259" s="19" t="s">
        <v>8534</v>
      </c>
      <c r="I259" t="str">
        <f t="shared" si="0"/>
        <v>Joggers #v - AOP Unisex Raglan Hoodie / 2XL / All Print</v>
      </c>
      <c r="J259" s="20" t="s">
        <v>1973</v>
      </c>
      <c r="K259" s="20" t="s">
        <v>8535</v>
      </c>
      <c r="L259" s="16" t="s">
        <v>8536</v>
      </c>
      <c r="N259" s="1"/>
      <c r="O259" s="18" t="s">
        <v>161</v>
      </c>
      <c r="P259" s="16">
        <v>38301</v>
      </c>
      <c r="Q259" s="16" t="s">
        <v>211</v>
      </c>
      <c r="R259" s="16" t="s">
        <v>35</v>
      </c>
      <c r="S259" s="16">
        <v>7312547277</v>
      </c>
      <c r="T259" s="1" t="s">
        <v>212</v>
      </c>
    </row>
    <row r="260" spans="1:27" ht="13.2" hidden="1" x14ac:dyDescent="0.25">
      <c r="A260" s="32" t="s">
        <v>60</v>
      </c>
      <c r="C260" s="16" t="s">
        <v>61</v>
      </c>
      <c r="D260" s="17" t="s">
        <v>26</v>
      </c>
      <c r="E260" s="16" t="s">
        <v>8537</v>
      </c>
      <c r="F260" s="18" t="s">
        <v>8538</v>
      </c>
      <c r="G260" s="16">
        <v>1</v>
      </c>
      <c r="H260" s="19" t="s">
        <v>2295</v>
      </c>
      <c r="I260" t="str">
        <f t="shared" si="0"/>
        <v>L / Full Print</v>
      </c>
      <c r="J260" s="20" t="s">
        <v>2296</v>
      </c>
      <c r="K260" s="20" t="s">
        <v>8539</v>
      </c>
      <c r="L260" s="16" t="s">
        <v>8540</v>
      </c>
      <c r="N260" s="1"/>
      <c r="O260" s="18" t="s">
        <v>5628</v>
      </c>
      <c r="P260" s="16">
        <v>57201</v>
      </c>
      <c r="Q260" s="16" t="s">
        <v>2733</v>
      </c>
      <c r="R260" s="16" t="s">
        <v>35</v>
      </c>
      <c r="S260" s="16">
        <v>6058846162</v>
      </c>
      <c r="T260" s="1" t="s">
        <v>2734</v>
      </c>
    </row>
    <row r="261" spans="1:27" ht="13.2" hidden="1" x14ac:dyDescent="0.25">
      <c r="A261" s="55"/>
      <c r="B261" s="56"/>
      <c r="C261" s="57"/>
      <c r="D261" s="57"/>
      <c r="E261" s="57"/>
      <c r="F261" s="58"/>
      <c r="G261" s="57"/>
      <c r="H261" s="59"/>
      <c r="I261" s="60"/>
      <c r="J261" s="60"/>
      <c r="K261" s="60"/>
      <c r="L261" s="57"/>
      <c r="M261" s="56"/>
      <c r="N261" s="61"/>
      <c r="O261" s="58"/>
      <c r="P261" s="57"/>
      <c r="Q261" s="57"/>
      <c r="R261" s="57"/>
      <c r="S261" s="57"/>
      <c r="T261" s="56"/>
      <c r="U261" s="56"/>
      <c r="V261" s="56"/>
      <c r="W261" s="56"/>
      <c r="X261" s="56"/>
      <c r="Y261" s="56"/>
      <c r="Z261" s="56"/>
      <c r="AA261" s="56"/>
    </row>
    <row r="262" spans="1:27" ht="13.2" hidden="1" x14ac:dyDescent="0.25">
      <c r="A262" s="9"/>
      <c r="C262" s="16"/>
      <c r="D262" s="16"/>
      <c r="E262" s="16"/>
      <c r="F262" s="18"/>
      <c r="G262" s="16"/>
      <c r="H262" s="19"/>
      <c r="I262" s="20"/>
      <c r="J262" s="20"/>
      <c r="K262" s="20"/>
      <c r="L262" s="16"/>
      <c r="N262" s="1"/>
      <c r="O262" s="18"/>
      <c r="P262" s="16"/>
      <c r="Q262" s="16"/>
      <c r="R262" s="16"/>
      <c r="S262" s="16"/>
    </row>
    <row r="263" spans="1:27" ht="13.2" hidden="1" x14ac:dyDescent="0.25">
      <c r="A263" s="9"/>
      <c r="C263" s="16"/>
      <c r="D263" s="16"/>
      <c r="E263" s="16"/>
      <c r="F263" s="18"/>
      <c r="G263" s="16"/>
      <c r="H263" s="19"/>
      <c r="I263" s="20"/>
      <c r="J263" s="20"/>
      <c r="K263" s="20"/>
      <c r="L263" s="16"/>
      <c r="N263" s="1"/>
      <c r="O263" s="18"/>
      <c r="P263" s="16"/>
      <c r="Q263" s="16"/>
      <c r="R263" s="16"/>
      <c r="S263" s="16"/>
    </row>
    <row r="264" spans="1:27" ht="13.2" hidden="1" x14ac:dyDescent="0.25">
      <c r="A264" s="9"/>
      <c r="C264" s="16"/>
      <c r="D264" s="16"/>
      <c r="E264" s="16"/>
      <c r="F264" s="18"/>
      <c r="G264" s="16"/>
      <c r="H264" s="19"/>
      <c r="I264" s="20"/>
      <c r="J264" s="20"/>
      <c r="K264" s="20"/>
      <c r="L264" s="16"/>
      <c r="N264" s="1"/>
      <c r="O264" s="18"/>
      <c r="P264" s="16"/>
      <c r="Q264" s="16"/>
      <c r="R264" s="16"/>
      <c r="S264" s="16"/>
    </row>
    <row r="265" spans="1:27" ht="13.2" hidden="1" x14ac:dyDescent="0.25">
      <c r="A265" s="9"/>
      <c r="B265" s="62">
        <v>44613</v>
      </c>
      <c r="C265" s="16"/>
      <c r="D265" s="16"/>
      <c r="E265" s="16"/>
      <c r="F265" s="18"/>
      <c r="G265" s="16"/>
      <c r="H265" s="19"/>
      <c r="I265" s="20"/>
      <c r="J265" s="20"/>
      <c r="K265" s="20"/>
      <c r="L265" s="16"/>
      <c r="N265" s="1"/>
      <c r="O265" s="18"/>
      <c r="P265" s="16"/>
      <c r="Q265" s="16"/>
      <c r="R265" s="16"/>
      <c r="S265" s="16"/>
    </row>
    <row r="266" spans="1:27" ht="13.2" hidden="1" x14ac:dyDescent="0.25">
      <c r="A266" s="32" t="s">
        <v>60</v>
      </c>
      <c r="C266" s="16" t="s">
        <v>25</v>
      </c>
      <c r="D266" s="17" t="s">
        <v>26</v>
      </c>
      <c r="E266" s="16" t="s">
        <v>8541</v>
      </c>
      <c r="F266" s="18" t="s">
        <v>8542</v>
      </c>
      <c r="G266" s="16">
        <v>1</v>
      </c>
      <c r="H266" s="19" t="s">
        <v>8543</v>
      </c>
      <c r="I266" t="str">
        <f t="shared" ref="I266:I342" si="1">RIGHT(H266,LEN(H266) - (FIND("-",H266) + 1))</f>
        <v>Her king his queen Hoodie - Joggers #l - AOP Unisex Raglan Hoodie / M / All Print</v>
      </c>
      <c r="J266" s="20" t="s">
        <v>4686</v>
      </c>
      <c r="K266" s="20" t="s">
        <v>8544</v>
      </c>
      <c r="L266" s="20" t="s">
        <v>8545</v>
      </c>
      <c r="M266" s="16"/>
      <c r="O266" s="1" t="s">
        <v>8546</v>
      </c>
      <c r="P266" s="18">
        <v>12992</v>
      </c>
      <c r="Q266" s="16" t="s">
        <v>305</v>
      </c>
      <c r="R266" s="16" t="s">
        <v>35</v>
      </c>
      <c r="S266" s="16">
        <v>5185658773</v>
      </c>
      <c r="T266" s="16" t="s">
        <v>306</v>
      </c>
    </row>
    <row r="267" spans="1:27" ht="13.2" hidden="1" x14ac:dyDescent="0.25">
      <c r="A267" s="28" t="s">
        <v>120</v>
      </c>
      <c r="C267" s="16" t="s">
        <v>25</v>
      </c>
      <c r="D267" s="17" t="s">
        <v>26</v>
      </c>
      <c r="E267" s="16" t="s">
        <v>8547</v>
      </c>
      <c r="F267" s="18" t="s">
        <v>8548</v>
      </c>
      <c r="G267" s="16">
        <v>1</v>
      </c>
      <c r="H267" s="19" t="s">
        <v>8549</v>
      </c>
      <c r="I267" t="str">
        <f t="shared" si="1"/>
        <v>AOP Unisex Raglan Hoodie / 3XL / All print</v>
      </c>
      <c r="J267" s="20" t="s">
        <v>8550</v>
      </c>
      <c r="K267" s="20" t="s">
        <v>8551</v>
      </c>
      <c r="L267" s="20" t="s">
        <v>8552</v>
      </c>
      <c r="M267" s="16" t="s">
        <v>8553</v>
      </c>
      <c r="O267" s="1" t="s">
        <v>68</v>
      </c>
      <c r="P267" s="18">
        <v>60615</v>
      </c>
      <c r="Q267" s="16" t="s">
        <v>69</v>
      </c>
      <c r="R267" s="16" t="s">
        <v>35</v>
      </c>
      <c r="S267" s="16">
        <v>7735593869</v>
      </c>
      <c r="T267" s="16" t="s">
        <v>71</v>
      </c>
    </row>
    <row r="268" spans="1:27" ht="13.2" hidden="1" x14ac:dyDescent="0.25">
      <c r="A268" s="30" t="s">
        <v>120</v>
      </c>
      <c r="C268" s="16" t="s">
        <v>25</v>
      </c>
      <c r="D268" s="17" t="s">
        <v>26</v>
      </c>
      <c r="E268" s="16" t="s">
        <v>8547</v>
      </c>
      <c r="F268" s="18" t="s">
        <v>8548</v>
      </c>
      <c r="G268" s="16">
        <v>1</v>
      </c>
      <c r="H268" s="19" t="s">
        <v>8554</v>
      </c>
      <c r="I268" t="str">
        <f t="shared" si="1"/>
        <v>hirt 3D #KV - 3XL / Full Print</v>
      </c>
      <c r="J268" s="20" t="s">
        <v>8555</v>
      </c>
      <c r="K268" s="20" t="s">
        <v>8551</v>
      </c>
      <c r="L268" s="20" t="s">
        <v>8552</v>
      </c>
      <c r="M268" s="16" t="s">
        <v>8553</v>
      </c>
      <c r="O268" s="1" t="s">
        <v>68</v>
      </c>
      <c r="P268" s="18">
        <v>60615</v>
      </c>
      <c r="Q268" s="16" t="s">
        <v>69</v>
      </c>
      <c r="R268" s="16" t="s">
        <v>35</v>
      </c>
      <c r="S268" s="16">
        <v>7735593869</v>
      </c>
      <c r="T268" s="16" t="s">
        <v>71</v>
      </c>
    </row>
    <row r="269" spans="1:27" ht="13.2" hidden="1" x14ac:dyDescent="0.25">
      <c r="A269" s="30" t="s">
        <v>120</v>
      </c>
      <c r="C269" s="16" t="s">
        <v>25</v>
      </c>
      <c r="D269" s="17" t="s">
        <v>26</v>
      </c>
      <c r="E269" s="16" t="s">
        <v>8556</v>
      </c>
      <c r="F269" s="18" t="s">
        <v>8557</v>
      </c>
      <c r="G269" s="16">
        <v>1</v>
      </c>
      <c r="H269" s="19" t="s">
        <v>8558</v>
      </c>
      <c r="I269" t="str">
        <f t="shared" si="1"/>
        <v>HOODIE RAGLAN SLEEVE ZIP-UP / 5XL / All Print</v>
      </c>
      <c r="J269" s="20" t="s">
        <v>8559</v>
      </c>
      <c r="K269" s="20" t="s">
        <v>8560</v>
      </c>
      <c r="L269" s="20" t="s">
        <v>8561</v>
      </c>
      <c r="M269" s="16"/>
      <c r="O269" s="1" t="s">
        <v>8562</v>
      </c>
      <c r="P269" s="18">
        <v>84010</v>
      </c>
      <c r="Q269" s="16" t="s">
        <v>836</v>
      </c>
      <c r="R269" s="16" t="s">
        <v>35</v>
      </c>
      <c r="S269" s="16">
        <v>3852859478</v>
      </c>
      <c r="T269" s="16" t="s">
        <v>837</v>
      </c>
    </row>
    <row r="270" spans="1:27" ht="13.2" hidden="1" x14ac:dyDescent="0.25">
      <c r="A270" s="30" t="s">
        <v>120</v>
      </c>
      <c r="C270" s="16" t="s">
        <v>25</v>
      </c>
      <c r="D270" s="17" t="s">
        <v>26</v>
      </c>
      <c r="E270" s="16" t="s">
        <v>8563</v>
      </c>
      <c r="F270" s="18" t="s">
        <v>8564</v>
      </c>
      <c r="G270" s="16">
        <v>1</v>
      </c>
      <c r="H270" s="19" t="s">
        <v>8565</v>
      </c>
      <c r="I270" t="str">
        <f t="shared" si="1"/>
        <v>AOP Unisex Raglan Hoodie / S / All print</v>
      </c>
      <c r="J270" s="20" t="s">
        <v>8566</v>
      </c>
      <c r="K270" s="20" t="s">
        <v>8567</v>
      </c>
      <c r="L270" s="20" t="s">
        <v>8568</v>
      </c>
      <c r="M270" s="16"/>
      <c r="O270" s="1" t="s">
        <v>8569</v>
      </c>
      <c r="P270" s="18">
        <v>71202</v>
      </c>
      <c r="Q270" s="16" t="s">
        <v>1258</v>
      </c>
      <c r="R270" s="16" t="s">
        <v>35</v>
      </c>
      <c r="S270" s="16">
        <v>3185575356</v>
      </c>
      <c r="T270" s="16" t="s">
        <v>1259</v>
      </c>
    </row>
    <row r="271" spans="1:27" ht="13.2" hidden="1" x14ac:dyDescent="0.25">
      <c r="A271" s="30" t="s">
        <v>120</v>
      </c>
      <c r="C271" s="16" t="s">
        <v>25</v>
      </c>
      <c r="D271" s="17" t="s">
        <v>26</v>
      </c>
      <c r="E271" s="16" t="s">
        <v>8563</v>
      </c>
      <c r="F271" s="18" t="s">
        <v>8564</v>
      </c>
      <c r="G271" s="16">
        <v>1</v>
      </c>
      <c r="H271" s="19" t="s">
        <v>8565</v>
      </c>
      <c r="I271" t="str">
        <f t="shared" si="1"/>
        <v>AOP Unisex Raglan Hoodie / S / All print</v>
      </c>
      <c r="J271" s="20" t="s">
        <v>8566</v>
      </c>
      <c r="K271" s="20" t="s">
        <v>8567</v>
      </c>
      <c r="L271" s="20" t="s">
        <v>8568</v>
      </c>
      <c r="M271" s="16"/>
      <c r="O271" s="1" t="s">
        <v>8569</v>
      </c>
      <c r="P271" s="18">
        <v>71202</v>
      </c>
      <c r="Q271" s="16" t="s">
        <v>1258</v>
      </c>
      <c r="R271" s="16" t="s">
        <v>35</v>
      </c>
      <c r="S271" s="16">
        <v>3185575356</v>
      </c>
      <c r="T271" s="16" t="s">
        <v>1259</v>
      </c>
    </row>
    <row r="272" spans="1:27" ht="13.2" hidden="1" x14ac:dyDescent="0.25">
      <c r="A272" s="30" t="s">
        <v>120</v>
      </c>
      <c r="C272" s="16" t="s">
        <v>191</v>
      </c>
      <c r="D272" s="17" t="s">
        <v>26</v>
      </c>
      <c r="E272" s="16" t="s">
        <v>8570</v>
      </c>
      <c r="F272" s="18" t="s">
        <v>8571</v>
      </c>
      <c r="G272" s="16">
        <v>1</v>
      </c>
      <c r="H272" s="19" t="s">
        <v>8572</v>
      </c>
      <c r="I272" t="str">
        <f t="shared" si="1"/>
        <v>24X36in / Full Print</v>
      </c>
      <c r="J272" s="20" t="s">
        <v>8573</v>
      </c>
      <c r="K272" s="20" t="s">
        <v>8574</v>
      </c>
      <c r="L272" s="20" t="s">
        <v>8575</v>
      </c>
      <c r="M272" s="16"/>
      <c r="O272" s="1" t="s">
        <v>8576</v>
      </c>
      <c r="P272" s="18">
        <v>13461</v>
      </c>
      <c r="Q272" s="16" t="s">
        <v>305</v>
      </c>
      <c r="R272" s="16" t="s">
        <v>35</v>
      </c>
      <c r="S272" s="16">
        <v>3153633223</v>
      </c>
      <c r="T272" s="16" t="s">
        <v>306</v>
      </c>
    </row>
    <row r="273" spans="1:27" ht="13.2" hidden="1" x14ac:dyDescent="0.25">
      <c r="A273" s="30" t="s">
        <v>120</v>
      </c>
      <c r="C273" s="16" t="s">
        <v>25</v>
      </c>
      <c r="D273" s="17" t="s">
        <v>26</v>
      </c>
      <c r="E273" s="16" t="s">
        <v>8577</v>
      </c>
      <c r="F273" s="18" t="s">
        <v>8578</v>
      </c>
      <c r="G273" s="16">
        <v>2</v>
      </c>
      <c r="H273" s="19" t="s">
        <v>8579</v>
      </c>
      <c r="I273" t="str">
        <f t="shared" si="1"/>
        <v>2XL / Full Print</v>
      </c>
      <c r="J273" s="20" t="s">
        <v>4963</v>
      </c>
      <c r="K273" s="20" t="s">
        <v>8580</v>
      </c>
      <c r="L273" s="20" t="s">
        <v>8581</v>
      </c>
      <c r="M273" s="16"/>
      <c r="O273" s="1" t="s">
        <v>4138</v>
      </c>
      <c r="P273" s="18">
        <v>41051</v>
      </c>
      <c r="Q273" s="16" t="s">
        <v>226</v>
      </c>
      <c r="R273" s="16" t="s">
        <v>35</v>
      </c>
      <c r="S273" s="16">
        <v>8595120367</v>
      </c>
      <c r="T273" s="16" t="s">
        <v>227</v>
      </c>
    </row>
    <row r="274" spans="1:27" ht="13.2" hidden="1" x14ac:dyDescent="0.25">
      <c r="A274" s="30" t="s">
        <v>120</v>
      </c>
      <c r="C274" s="16" t="s">
        <v>25</v>
      </c>
      <c r="D274" s="17" t="s">
        <v>26</v>
      </c>
      <c r="E274" s="16" t="s">
        <v>8577</v>
      </c>
      <c r="F274" s="18" t="s">
        <v>8578</v>
      </c>
      <c r="G274" s="16">
        <v>2</v>
      </c>
      <c r="H274" s="19" t="s">
        <v>8582</v>
      </c>
      <c r="I274" t="str">
        <f t="shared" si="1"/>
        <v>XL / Full Print</v>
      </c>
      <c r="J274" s="20" t="s">
        <v>4969</v>
      </c>
      <c r="K274" s="20" t="s">
        <v>8580</v>
      </c>
      <c r="L274" s="20" t="s">
        <v>8581</v>
      </c>
      <c r="M274" s="16"/>
      <c r="O274" s="1" t="s">
        <v>4138</v>
      </c>
      <c r="P274" s="18">
        <v>41051</v>
      </c>
      <c r="Q274" s="16" t="s">
        <v>226</v>
      </c>
      <c r="R274" s="16" t="s">
        <v>35</v>
      </c>
      <c r="S274" s="16">
        <v>8595120367</v>
      </c>
      <c r="T274" s="16" t="s">
        <v>227</v>
      </c>
    </row>
    <row r="275" spans="1:27" ht="13.2" hidden="1" x14ac:dyDescent="0.25">
      <c r="A275" s="30" t="s">
        <v>120</v>
      </c>
      <c r="C275" s="16" t="s">
        <v>25</v>
      </c>
      <c r="D275" s="17" t="s">
        <v>26</v>
      </c>
      <c r="E275" s="16" t="s">
        <v>8577</v>
      </c>
      <c r="F275" s="18" t="s">
        <v>8578</v>
      </c>
      <c r="G275" s="16">
        <v>1</v>
      </c>
      <c r="H275" s="19" t="s">
        <v>8583</v>
      </c>
      <c r="I275" t="str">
        <f t="shared" si="1"/>
        <v>L / Full Print</v>
      </c>
      <c r="J275" s="20" t="s">
        <v>8584</v>
      </c>
      <c r="K275" s="20" t="s">
        <v>8580</v>
      </c>
      <c r="L275" s="20" t="s">
        <v>8581</v>
      </c>
      <c r="M275" s="16"/>
      <c r="O275" s="1" t="s">
        <v>4138</v>
      </c>
      <c r="P275" s="18">
        <v>41051</v>
      </c>
      <c r="Q275" s="16" t="s">
        <v>226</v>
      </c>
      <c r="R275" s="16" t="s">
        <v>35</v>
      </c>
      <c r="S275" s="16">
        <v>8595120367</v>
      </c>
      <c r="T275" s="16" t="s">
        <v>227</v>
      </c>
    </row>
    <row r="276" spans="1:27" ht="13.2" hidden="1" x14ac:dyDescent="0.25">
      <c r="A276" s="15" t="s">
        <v>24</v>
      </c>
      <c r="C276" s="16" t="s">
        <v>25</v>
      </c>
      <c r="D276" s="17" t="s">
        <v>26</v>
      </c>
      <c r="E276" s="16" t="s">
        <v>8585</v>
      </c>
      <c r="F276" s="18" t="s">
        <v>8586</v>
      </c>
      <c r="G276" s="16">
        <v>1</v>
      </c>
      <c r="H276" s="19" t="s">
        <v>8587</v>
      </c>
      <c r="I276" t="str">
        <f t="shared" si="1"/>
        <v>AOP Unisex Raglan Hoodie / XL / All print</v>
      </c>
      <c r="J276" s="20" t="s">
        <v>8588</v>
      </c>
      <c r="K276" s="20" t="s">
        <v>8589</v>
      </c>
      <c r="L276" s="20" t="s">
        <v>8590</v>
      </c>
      <c r="M276" s="16">
        <v>64</v>
      </c>
      <c r="O276" s="1" t="s">
        <v>198</v>
      </c>
      <c r="P276" s="18">
        <v>89129</v>
      </c>
      <c r="Q276" s="16" t="s">
        <v>199</v>
      </c>
      <c r="R276" s="16" t="s">
        <v>35</v>
      </c>
      <c r="S276" s="16">
        <v>7024094536</v>
      </c>
      <c r="T276" s="16" t="s">
        <v>200</v>
      </c>
    </row>
    <row r="277" spans="1:27" ht="13.2" hidden="1" x14ac:dyDescent="0.25">
      <c r="A277" s="15" t="s">
        <v>24</v>
      </c>
      <c r="C277" s="16" t="s">
        <v>25</v>
      </c>
      <c r="D277" s="17" t="s">
        <v>26</v>
      </c>
      <c r="E277" s="16" t="s">
        <v>8585</v>
      </c>
      <c r="F277" s="18" t="s">
        <v>8586</v>
      </c>
      <c r="G277" s="16">
        <v>1</v>
      </c>
      <c r="H277" s="19" t="s">
        <v>8591</v>
      </c>
      <c r="I277" t="str">
        <f t="shared" si="1"/>
        <v>AOP Unisex Raglan Hoodie / M / All print</v>
      </c>
      <c r="J277" s="20" t="s">
        <v>3429</v>
      </c>
      <c r="K277" s="20" t="s">
        <v>8589</v>
      </c>
      <c r="L277" s="20" t="s">
        <v>8590</v>
      </c>
      <c r="M277" s="16">
        <v>64</v>
      </c>
      <c r="O277" s="1" t="s">
        <v>198</v>
      </c>
      <c r="P277" s="18">
        <v>89129</v>
      </c>
      <c r="Q277" s="16" t="s">
        <v>199</v>
      </c>
      <c r="R277" s="16" t="s">
        <v>35</v>
      </c>
      <c r="S277" s="16">
        <v>7024094536</v>
      </c>
      <c r="T277" s="16" t="s">
        <v>200</v>
      </c>
    </row>
    <row r="278" spans="1:27" ht="13.2" hidden="1" x14ac:dyDescent="0.25">
      <c r="A278" s="31" t="s">
        <v>120</v>
      </c>
      <c r="B278" s="3"/>
      <c r="C278" s="23" t="s">
        <v>25</v>
      </c>
      <c r="D278" s="23" t="s">
        <v>8592</v>
      </c>
      <c r="E278" s="23" t="s">
        <v>8593</v>
      </c>
      <c r="F278" s="24" t="s">
        <v>8594</v>
      </c>
      <c r="G278" s="23">
        <v>1</v>
      </c>
      <c r="H278" s="25" t="s">
        <v>8595</v>
      </c>
      <c r="I278" s="3" t="str">
        <f t="shared" si="1"/>
        <v>L / All print</v>
      </c>
      <c r="J278" s="26" t="s">
        <v>8596</v>
      </c>
      <c r="K278" s="26" t="s">
        <v>8597</v>
      </c>
      <c r="L278" s="26" t="s">
        <v>8598</v>
      </c>
      <c r="M278" s="23"/>
      <c r="N278" s="3"/>
      <c r="O278" s="27" t="s">
        <v>8599</v>
      </c>
      <c r="P278" s="24">
        <v>55021</v>
      </c>
      <c r="Q278" s="23" t="s">
        <v>963</v>
      </c>
      <c r="R278" s="23" t="s">
        <v>35</v>
      </c>
      <c r="S278" s="23">
        <v>5073234823</v>
      </c>
      <c r="T278" s="23" t="s">
        <v>964</v>
      </c>
      <c r="U278" s="3"/>
      <c r="V278" s="3"/>
      <c r="W278" s="3"/>
      <c r="X278" s="3"/>
      <c r="Y278" s="3"/>
      <c r="Z278" s="3"/>
      <c r="AA278" s="3"/>
    </row>
    <row r="279" spans="1:27" ht="13.2" hidden="1" x14ac:dyDescent="0.25">
      <c r="A279" s="29" t="s">
        <v>86</v>
      </c>
      <c r="C279" s="16" t="s">
        <v>8600</v>
      </c>
      <c r="D279" s="17" t="s">
        <v>26</v>
      </c>
      <c r="E279" s="16" t="s">
        <v>8601</v>
      </c>
      <c r="F279" s="18" t="s">
        <v>8602</v>
      </c>
      <c r="G279" s="16">
        <v>1</v>
      </c>
      <c r="H279" s="19" t="s">
        <v>8603</v>
      </c>
      <c r="I279" t="str">
        <f t="shared" si="1"/>
        <v>Fleece hoodie / 2XL / Black</v>
      </c>
      <c r="J279" s="20" t="s">
        <v>7149</v>
      </c>
      <c r="K279" s="20" t="s">
        <v>8604</v>
      </c>
      <c r="L279" s="20" t="s">
        <v>8605</v>
      </c>
      <c r="M279" s="16"/>
      <c r="O279" s="1" t="s">
        <v>8606</v>
      </c>
      <c r="P279" s="18">
        <v>47712</v>
      </c>
      <c r="Q279" s="16" t="s">
        <v>57</v>
      </c>
      <c r="R279" s="16" t="s">
        <v>35</v>
      </c>
      <c r="S279" s="16">
        <v>8126049784</v>
      </c>
      <c r="T279" s="16" t="s">
        <v>59</v>
      </c>
    </row>
    <row r="280" spans="1:27" ht="13.2" hidden="1" x14ac:dyDescent="0.25">
      <c r="A280" s="15" t="s">
        <v>24</v>
      </c>
      <c r="C280" s="16" t="s">
        <v>25</v>
      </c>
      <c r="D280" s="17" t="s">
        <v>26</v>
      </c>
      <c r="E280" s="16" t="s">
        <v>8607</v>
      </c>
      <c r="F280" s="18" t="s">
        <v>8608</v>
      </c>
      <c r="G280" s="16">
        <v>1</v>
      </c>
      <c r="H280" s="19" t="s">
        <v>8609</v>
      </c>
      <c r="I280" t="str">
        <f t="shared" si="1"/>
        <v>Joggers #v - AOP Unisex Raglan Hoodie / 5XL / All Print</v>
      </c>
      <c r="J280" s="20" t="s">
        <v>8610</v>
      </c>
      <c r="K280" s="20" t="s">
        <v>8611</v>
      </c>
      <c r="L280" s="20" t="s">
        <v>8612</v>
      </c>
      <c r="M280" s="16"/>
      <c r="O280" s="1" t="s">
        <v>2477</v>
      </c>
      <c r="P280" s="18">
        <v>78725</v>
      </c>
      <c r="Q280" s="16" t="s">
        <v>151</v>
      </c>
      <c r="R280" s="16" t="s">
        <v>35</v>
      </c>
      <c r="S280" s="16">
        <v>5127972938</v>
      </c>
      <c r="T280" s="16" t="s">
        <v>152</v>
      </c>
    </row>
    <row r="281" spans="1:27" ht="13.2" hidden="1" x14ac:dyDescent="0.25">
      <c r="A281" s="29" t="s">
        <v>86</v>
      </c>
      <c r="C281" s="16" t="s">
        <v>25</v>
      </c>
      <c r="D281" s="17" t="s">
        <v>26</v>
      </c>
      <c r="E281" s="16" t="s">
        <v>8613</v>
      </c>
      <c r="F281" s="18" t="s">
        <v>8614</v>
      </c>
      <c r="G281" s="16">
        <v>1</v>
      </c>
      <c r="H281" s="19" t="s">
        <v>8615</v>
      </c>
      <c r="I281" t="str">
        <f t="shared" si="1"/>
        <v>M / Full print</v>
      </c>
      <c r="J281" s="20" t="s">
        <v>8616</v>
      </c>
      <c r="K281" s="20" t="s">
        <v>8617</v>
      </c>
      <c r="L281" s="20" t="s">
        <v>8618</v>
      </c>
      <c r="M281" s="16"/>
      <c r="O281" s="1" t="s">
        <v>8619</v>
      </c>
      <c r="P281" s="18">
        <v>63764</v>
      </c>
      <c r="Q281" s="16" t="s">
        <v>34</v>
      </c>
      <c r="R281" s="16" t="s">
        <v>35</v>
      </c>
      <c r="S281" s="16">
        <v>15732389292</v>
      </c>
      <c r="T281" s="16" t="s">
        <v>36</v>
      </c>
    </row>
    <row r="282" spans="1:27" ht="13.2" hidden="1" x14ac:dyDescent="0.25">
      <c r="A282" s="21" t="s">
        <v>548</v>
      </c>
      <c r="C282" s="16" t="s">
        <v>25</v>
      </c>
      <c r="D282" s="17" t="s">
        <v>26</v>
      </c>
      <c r="E282" s="16" t="s">
        <v>8620</v>
      </c>
      <c r="F282" s="18" t="s">
        <v>8621</v>
      </c>
      <c r="G282" s="16">
        <v>1</v>
      </c>
      <c r="H282" s="19" t="s">
        <v>8622</v>
      </c>
      <c r="I282" t="str">
        <f t="shared" si="1"/>
        <v>HOODIE RAGLAN SLEEVE / L / All Print</v>
      </c>
      <c r="J282" s="20" t="s">
        <v>8623</v>
      </c>
      <c r="K282" s="20" t="s">
        <v>8624</v>
      </c>
      <c r="L282" s="20" t="s">
        <v>8625</v>
      </c>
      <c r="M282" s="16"/>
      <c r="O282" s="1" t="s">
        <v>8626</v>
      </c>
      <c r="P282" s="18">
        <v>4631</v>
      </c>
      <c r="Q282" s="16" t="s">
        <v>490</v>
      </c>
      <c r="R282" s="16" t="s">
        <v>35</v>
      </c>
      <c r="S282" s="16">
        <v>2072145806</v>
      </c>
      <c r="T282" s="16" t="s">
        <v>491</v>
      </c>
    </row>
    <row r="283" spans="1:27" ht="13.2" hidden="1" x14ac:dyDescent="0.25">
      <c r="A283" s="30" t="s">
        <v>120</v>
      </c>
      <c r="C283" s="16" t="s">
        <v>25</v>
      </c>
      <c r="D283" s="17" t="s">
        <v>26</v>
      </c>
      <c r="E283" s="16" t="s">
        <v>8627</v>
      </c>
      <c r="F283" s="18" t="s">
        <v>8628</v>
      </c>
      <c r="G283" s="16">
        <v>1</v>
      </c>
      <c r="H283" s="19" t="s">
        <v>5646</v>
      </c>
      <c r="I283" t="str">
        <f t="shared" si="1"/>
        <v>All print / 32 inches / Spare Tire Cover With Backup Camera Hole</v>
      </c>
      <c r="J283" s="45">
        <v>1000000000000000</v>
      </c>
      <c r="K283" s="20" t="s">
        <v>8629</v>
      </c>
      <c r="L283" s="20" t="s">
        <v>8630</v>
      </c>
      <c r="M283" s="16"/>
      <c r="O283" s="1" t="s">
        <v>7474</v>
      </c>
      <c r="P283" s="18">
        <v>63084</v>
      </c>
      <c r="Q283" s="16" t="s">
        <v>34</v>
      </c>
      <c r="R283" s="16" t="s">
        <v>35</v>
      </c>
      <c r="S283" s="16">
        <v>6362344438</v>
      </c>
      <c r="T283" s="16" t="s">
        <v>36</v>
      </c>
    </row>
    <row r="284" spans="1:27" ht="13.2" hidden="1" x14ac:dyDescent="0.25">
      <c r="A284" s="29" t="s">
        <v>622</v>
      </c>
      <c r="C284" s="16" t="s">
        <v>25</v>
      </c>
      <c r="D284" s="17" t="s">
        <v>26</v>
      </c>
      <c r="E284" s="16" t="s">
        <v>8631</v>
      </c>
      <c r="F284" s="18" t="s">
        <v>8632</v>
      </c>
      <c r="G284" s="16">
        <v>1</v>
      </c>
      <c r="H284" s="19" t="s">
        <v>8633</v>
      </c>
      <c r="I284" t="str">
        <f t="shared" si="1"/>
        <v>AOP UNISEX HOODIE / XL / All Print</v>
      </c>
      <c r="J284" s="20" t="s">
        <v>8634</v>
      </c>
      <c r="K284" s="20" t="s">
        <v>8635</v>
      </c>
      <c r="L284" s="20" t="s">
        <v>8636</v>
      </c>
      <c r="M284" s="16"/>
      <c r="O284" s="1" t="s">
        <v>8637</v>
      </c>
      <c r="P284" s="18">
        <v>45806</v>
      </c>
      <c r="Q284" s="16" t="s">
        <v>105</v>
      </c>
      <c r="R284" s="16" t="s">
        <v>35</v>
      </c>
      <c r="S284" s="16">
        <v>4192029003</v>
      </c>
      <c r="T284" s="16" t="s">
        <v>107</v>
      </c>
    </row>
    <row r="285" spans="1:27" ht="13.2" hidden="1" x14ac:dyDescent="0.25">
      <c r="A285" s="15" t="s">
        <v>24</v>
      </c>
      <c r="C285" s="16" t="s">
        <v>25</v>
      </c>
      <c r="D285" s="17" t="s">
        <v>26</v>
      </c>
      <c r="E285" s="16" t="s">
        <v>8638</v>
      </c>
      <c r="F285" s="18" t="s">
        <v>8639</v>
      </c>
      <c r="G285" s="16">
        <v>1</v>
      </c>
      <c r="H285" s="19" t="s">
        <v>8640</v>
      </c>
      <c r="I285" t="str">
        <f t="shared" si="1"/>
        <v>AOP Unisex Raglan Hoodie / M / All print</v>
      </c>
      <c r="J285" s="20" t="s">
        <v>8641</v>
      </c>
      <c r="K285" s="20" t="s">
        <v>8642</v>
      </c>
      <c r="L285" s="20" t="s">
        <v>8643</v>
      </c>
      <c r="M285" s="16"/>
      <c r="O285" s="1" t="s">
        <v>8644</v>
      </c>
      <c r="P285" s="18">
        <v>49866</v>
      </c>
      <c r="Q285" s="16" t="s">
        <v>94</v>
      </c>
      <c r="R285" s="16" t="s">
        <v>35</v>
      </c>
      <c r="S285" s="16">
        <v>9062046281</v>
      </c>
      <c r="T285" s="16" t="s">
        <v>95</v>
      </c>
    </row>
    <row r="286" spans="1:27" ht="13.2" hidden="1" x14ac:dyDescent="0.25">
      <c r="A286" s="32" t="s">
        <v>682</v>
      </c>
      <c r="C286" s="16" t="s">
        <v>191</v>
      </c>
      <c r="D286" s="17" t="s">
        <v>26</v>
      </c>
      <c r="E286" s="16" t="s">
        <v>8645</v>
      </c>
      <c r="F286" s="18" t="s">
        <v>8646</v>
      </c>
      <c r="G286" s="16">
        <v>1</v>
      </c>
      <c r="H286" s="19" t="s">
        <v>8647</v>
      </c>
      <c r="I286" t="str">
        <f t="shared" si="1"/>
        <v>Player With Photo #061119AL - 16X24in</v>
      </c>
      <c r="J286" s="20" t="s">
        <v>411</v>
      </c>
      <c r="K286" s="20" t="s">
        <v>8648</v>
      </c>
      <c r="L286" s="20" t="s">
        <v>8649</v>
      </c>
      <c r="M286" s="16"/>
      <c r="O286" s="1" t="s">
        <v>3267</v>
      </c>
      <c r="P286" s="18">
        <v>49341</v>
      </c>
      <c r="Q286" s="16" t="s">
        <v>94</v>
      </c>
      <c r="R286" s="16" t="s">
        <v>35</v>
      </c>
      <c r="S286" s="16">
        <v>6168662661</v>
      </c>
      <c r="T286" s="16" t="s">
        <v>95</v>
      </c>
    </row>
    <row r="287" spans="1:27" ht="13.2" hidden="1" x14ac:dyDescent="0.25">
      <c r="A287" s="29" t="s">
        <v>86</v>
      </c>
      <c r="C287" s="16" t="s">
        <v>61</v>
      </c>
      <c r="D287" s="17" t="s">
        <v>26</v>
      </c>
      <c r="E287" s="16" t="s">
        <v>8650</v>
      </c>
      <c r="F287" s="18" t="s">
        <v>8651</v>
      </c>
      <c r="G287" s="16">
        <v>1</v>
      </c>
      <c r="H287" s="19" t="s">
        <v>8652</v>
      </c>
      <c r="I287" t="str">
        <f t="shared" si="1"/>
        <v>S / WHITE</v>
      </c>
      <c r="J287" s="20" t="s">
        <v>3642</v>
      </c>
      <c r="K287" s="20" t="s">
        <v>8653</v>
      </c>
      <c r="L287" s="20" t="s">
        <v>8654</v>
      </c>
      <c r="M287" s="16"/>
      <c r="O287" s="1" t="s">
        <v>677</v>
      </c>
      <c r="P287" s="18">
        <v>29307</v>
      </c>
      <c r="Q287" s="16" t="s">
        <v>129</v>
      </c>
      <c r="R287" s="16" t="s">
        <v>35</v>
      </c>
      <c r="S287" s="16">
        <v>8642784499</v>
      </c>
      <c r="T287" s="16" t="s">
        <v>130</v>
      </c>
    </row>
    <row r="288" spans="1:27" ht="13.2" x14ac:dyDescent="0.25">
      <c r="A288" s="21" t="s">
        <v>49</v>
      </c>
      <c r="C288" s="16" t="s">
        <v>61</v>
      </c>
      <c r="D288" s="17" t="s">
        <v>26</v>
      </c>
      <c r="E288" s="16" t="s">
        <v>8655</v>
      </c>
      <c r="F288" s="18" t="s">
        <v>8656</v>
      </c>
      <c r="G288" s="16">
        <v>1</v>
      </c>
      <c r="H288" s="19" t="s">
        <v>8657</v>
      </c>
      <c r="I288" t="str">
        <f t="shared" si="1"/>
        <v>Fleece hoodie / 2XL / All print</v>
      </c>
      <c r="J288" s="20" t="s">
        <v>1834</v>
      </c>
      <c r="K288" s="20" t="s">
        <v>8658</v>
      </c>
      <c r="L288" s="20" t="s">
        <v>8659</v>
      </c>
      <c r="M288" s="16"/>
      <c r="O288" s="1" t="s">
        <v>8660</v>
      </c>
      <c r="P288" s="18">
        <v>99218</v>
      </c>
      <c r="Q288" s="16" t="s">
        <v>189</v>
      </c>
      <c r="R288" s="16" t="s">
        <v>35</v>
      </c>
      <c r="S288" s="16">
        <v>7025268799</v>
      </c>
      <c r="T288" s="16" t="s">
        <v>190</v>
      </c>
    </row>
    <row r="289" spans="1:20" ht="13.2" hidden="1" x14ac:dyDescent="0.25">
      <c r="A289" s="29" t="s">
        <v>361</v>
      </c>
      <c r="C289" s="16" t="s">
        <v>202</v>
      </c>
      <c r="D289" s="17" t="s">
        <v>26</v>
      </c>
      <c r="E289" s="16" t="s">
        <v>8661</v>
      </c>
      <c r="F289" s="18" t="s">
        <v>8662</v>
      </c>
      <c r="G289" s="16">
        <v>1</v>
      </c>
      <c r="H289" s="19" t="s">
        <v>8663</v>
      </c>
      <c r="I289" t="str">
        <f t="shared" si="1"/>
        <v>US Full</v>
      </c>
      <c r="J289" s="20" t="s">
        <v>765</v>
      </c>
      <c r="K289" s="20" t="s">
        <v>8664</v>
      </c>
      <c r="L289" s="20" t="s">
        <v>8665</v>
      </c>
      <c r="M289" s="16"/>
      <c r="O289" s="1" t="s">
        <v>8666</v>
      </c>
      <c r="P289" s="18">
        <v>20774</v>
      </c>
      <c r="Q289" s="16" t="s">
        <v>636</v>
      </c>
      <c r="R289" s="16" t="s">
        <v>35</v>
      </c>
      <c r="S289" s="16">
        <v>7032176486</v>
      </c>
      <c r="T289" s="16" t="s">
        <v>637</v>
      </c>
    </row>
    <row r="290" spans="1:20" ht="13.2" hidden="1" x14ac:dyDescent="0.25">
      <c r="A290" s="15" t="s">
        <v>24</v>
      </c>
      <c r="C290" s="16" t="s">
        <v>202</v>
      </c>
      <c r="D290" s="17" t="s">
        <v>26</v>
      </c>
      <c r="E290" s="16" t="s">
        <v>8667</v>
      </c>
      <c r="F290" s="18" t="s">
        <v>8668</v>
      </c>
      <c r="G290" s="16">
        <v>1</v>
      </c>
      <c r="H290" s="19" t="s">
        <v>8669</v>
      </c>
      <c r="I290" t="str">
        <f t="shared" si="1"/>
        <v>L / Full print</v>
      </c>
      <c r="J290" s="20" t="s">
        <v>8670</v>
      </c>
      <c r="K290" s="20" t="s">
        <v>8671</v>
      </c>
      <c r="L290" s="20" t="s">
        <v>8672</v>
      </c>
      <c r="M290" s="16"/>
      <c r="O290" s="1" t="s">
        <v>7474</v>
      </c>
      <c r="P290" s="18">
        <v>7083</v>
      </c>
      <c r="Q290" s="16" t="s">
        <v>464</v>
      </c>
      <c r="R290" s="16" t="s">
        <v>35</v>
      </c>
      <c r="S290" s="16">
        <v>9087642816</v>
      </c>
      <c r="T290" s="16" t="s">
        <v>465</v>
      </c>
    </row>
    <row r="291" spans="1:20" ht="13.2" hidden="1" x14ac:dyDescent="0.25">
      <c r="A291" s="21" t="s">
        <v>263</v>
      </c>
      <c r="C291" s="16" t="s">
        <v>61</v>
      </c>
      <c r="D291" s="17" t="s">
        <v>26</v>
      </c>
      <c r="E291" s="16" t="s">
        <v>8673</v>
      </c>
      <c r="F291" s="18" t="s">
        <v>8674</v>
      </c>
      <c r="G291" s="16">
        <v>1</v>
      </c>
      <c r="H291" s="19" t="s">
        <v>8675</v>
      </c>
      <c r="I291" t="str">
        <f t="shared" si="1"/>
        <v>3XL / Full Print</v>
      </c>
      <c r="J291" s="20" t="s">
        <v>8676</v>
      </c>
      <c r="K291" s="20" t="s">
        <v>8677</v>
      </c>
      <c r="L291" s="20" t="s">
        <v>8678</v>
      </c>
      <c r="M291" s="16"/>
      <c r="O291" s="1" t="s">
        <v>8679</v>
      </c>
      <c r="P291" s="18">
        <v>95519</v>
      </c>
      <c r="Q291" s="16" t="s">
        <v>546</v>
      </c>
      <c r="R291" s="16" t="s">
        <v>35</v>
      </c>
      <c r="S291" s="16">
        <v>7078675206</v>
      </c>
      <c r="T291" s="16" t="s">
        <v>547</v>
      </c>
    </row>
    <row r="292" spans="1:20" ht="13.2" hidden="1" x14ac:dyDescent="0.25">
      <c r="A292" s="30" t="s">
        <v>120</v>
      </c>
      <c r="C292" s="16" t="s">
        <v>25</v>
      </c>
      <c r="D292" s="17" t="s">
        <v>26</v>
      </c>
      <c r="E292" s="16" t="s">
        <v>8680</v>
      </c>
      <c r="F292" s="18" t="s">
        <v>8681</v>
      </c>
      <c r="G292" s="16">
        <v>2</v>
      </c>
      <c r="H292" s="19" t="s">
        <v>8682</v>
      </c>
      <c r="I292" t="str">
        <f t="shared" si="1"/>
        <v>hirt 3D #KV - XL / Full Print</v>
      </c>
      <c r="J292" s="20" t="s">
        <v>8683</v>
      </c>
      <c r="K292" s="20" t="s">
        <v>8684</v>
      </c>
      <c r="L292" s="20" t="s">
        <v>8685</v>
      </c>
      <c r="M292" s="16"/>
      <c r="O292" s="1" t="s">
        <v>8686</v>
      </c>
      <c r="P292" s="18">
        <v>52068</v>
      </c>
      <c r="Q292" s="16" t="s">
        <v>892</v>
      </c>
      <c r="R292" s="16" t="s">
        <v>35</v>
      </c>
      <c r="S292" s="16">
        <v>5152905150</v>
      </c>
      <c r="T292" s="16" t="s">
        <v>893</v>
      </c>
    </row>
    <row r="293" spans="1:20" ht="13.2" x14ac:dyDescent="0.25">
      <c r="A293" s="29" t="s">
        <v>201</v>
      </c>
      <c r="C293" s="16" t="s">
        <v>61</v>
      </c>
      <c r="D293" s="42" t="s">
        <v>26</v>
      </c>
      <c r="E293" s="17" t="s">
        <v>8680</v>
      </c>
      <c r="F293" s="42" t="s">
        <v>8681</v>
      </c>
      <c r="G293" s="17">
        <v>1</v>
      </c>
      <c r="H293" s="19" t="s">
        <v>8687</v>
      </c>
      <c r="I293" t="str">
        <f t="shared" si="1"/>
        <v>Legging 3D #Xh - TANK TOP / M / All Print</v>
      </c>
      <c r="J293" s="20" t="s">
        <v>8688</v>
      </c>
      <c r="K293" s="20" t="s">
        <v>8684</v>
      </c>
      <c r="L293" s="20" t="s">
        <v>8685</v>
      </c>
      <c r="M293" s="16"/>
      <c r="O293" s="1" t="s">
        <v>8686</v>
      </c>
      <c r="P293" s="18">
        <v>52068</v>
      </c>
      <c r="Q293" s="16" t="s">
        <v>892</v>
      </c>
      <c r="R293" s="16" t="s">
        <v>35</v>
      </c>
      <c r="S293" s="16">
        <v>5152905150</v>
      </c>
      <c r="T293" s="16" t="s">
        <v>893</v>
      </c>
    </row>
    <row r="294" spans="1:20" ht="13.2" hidden="1" x14ac:dyDescent="0.25">
      <c r="A294" s="30" t="s">
        <v>120</v>
      </c>
      <c r="C294" s="16" t="s">
        <v>25</v>
      </c>
      <c r="D294" s="17" t="s">
        <v>26</v>
      </c>
      <c r="E294" s="16" t="s">
        <v>8680</v>
      </c>
      <c r="F294" s="18" t="s">
        <v>8681</v>
      </c>
      <c r="G294" s="16">
        <v>1</v>
      </c>
      <c r="H294" s="19" t="s">
        <v>8689</v>
      </c>
      <c r="I294" t="str">
        <f t="shared" si="1"/>
        <v>hirt 3D #KV - XL / Full Print</v>
      </c>
      <c r="J294" s="20" t="s">
        <v>8683</v>
      </c>
      <c r="K294" s="20" t="s">
        <v>8684</v>
      </c>
      <c r="L294" s="20" t="s">
        <v>8685</v>
      </c>
      <c r="M294" s="16"/>
      <c r="O294" s="1" t="s">
        <v>8686</v>
      </c>
      <c r="P294" s="18">
        <v>52068</v>
      </c>
      <c r="Q294" s="16" t="s">
        <v>892</v>
      </c>
      <c r="R294" s="16" t="s">
        <v>35</v>
      </c>
      <c r="S294" s="16">
        <v>5152905150</v>
      </c>
      <c r="T294" s="16" t="s">
        <v>893</v>
      </c>
    </row>
    <row r="295" spans="1:20" ht="13.2" hidden="1" x14ac:dyDescent="0.25">
      <c r="A295" s="30" t="s">
        <v>120</v>
      </c>
      <c r="C295" s="16" t="s">
        <v>25</v>
      </c>
      <c r="D295" s="17" t="s">
        <v>26</v>
      </c>
      <c r="E295" s="16" t="s">
        <v>8680</v>
      </c>
      <c r="F295" s="18" t="s">
        <v>8681</v>
      </c>
      <c r="G295" s="16">
        <v>1</v>
      </c>
      <c r="H295" s="19" t="s">
        <v>8690</v>
      </c>
      <c r="I295" t="str">
        <f t="shared" si="1"/>
        <v>hirt 3D #KV - XL / Full Print</v>
      </c>
      <c r="J295" s="20" t="s">
        <v>8683</v>
      </c>
      <c r="K295" s="20" t="s">
        <v>8684</v>
      </c>
      <c r="L295" s="20" t="s">
        <v>8685</v>
      </c>
      <c r="M295" s="16"/>
      <c r="O295" s="1" t="s">
        <v>8686</v>
      </c>
      <c r="P295" s="18">
        <v>52068</v>
      </c>
      <c r="Q295" s="16" t="s">
        <v>892</v>
      </c>
      <c r="R295" s="16" t="s">
        <v>35</v>
      </c>
      <c r="S295" s="16">
        <v>5152905150</v>
      </c>
      <c r="T295" s="16" t="s">
        <v>893</v>
      </c>
    </row>
    <row r="296" spans="1:20" ht="13.2" hidden="1" x14ac:dyDescent="0.25">
      <c r="A296" s="30" t="s">
        <v>120</v>
      </c>
      <c r="C296" s="16" t="s">
        <v>25</v>
      </c>
      <c r="D296" s="17" t="s">
        <v>26</v>
      </c>
      <c r="E296" s="16" t="s">
        <v>8680</v>
      </c>
      <c r="F296" s="18" t="s">
        <v>8681</v>
      </c>
      <c r="G296" s="16">
        <v>1</v>
      </c>
      <c r="H296" s="19" t="s">
        <v>8691</v>
      </c>
      <c r="I296" t="str">
        <f t="shared" si="1"/>
        <v>AOP UNISEX HOODIE / XL / All Print</v>
      </c>
      <c r="J296" s="20" t="s">
        <v>8692</v>
      </c>
      <c r="K296" s="20" t="s">
        <v>8684</v>
      </c>
      <c r="L296" s="20" t="s">
        <v>8685</v>
      </c>
      <c r="M296" s="16"/>
      <c r="O296" s="1" t="s">
        <v>8686</v>
      </c>
      <c r="P296" s="18">
        <v>52068</v>
      </c>
      <c r="Q296" s="16" t="s">
        <v>892</v>
      </c>
      <c r="R296" s="16" t="s">
        <v>35</v>
      </c>
      <c r="S296" s="16">
        <v>5152905150</v>
      </c>
      <c r="T296" s="16" t="s">
        <v>893</v>
      </c>
    </row>
    <row r="297" spans="1:20" ht="13.2" hidden="1" x14ac:dyDescent="0.25">
      <c r="A297" s="29" t="s">
        <v>86</v>
      </c>
      <c r="C297" s="16" t="s">
        <v>25</v>
      </c>
      <c r="D297" s="17" t="s">
        <v>26</v>
      </c>
      <c r="E297" s="16" t="s">
        <v>8693</v>
      </c>
      <c r="F297" s="18" t="s">
        <v>8694</v>
      </c>
      <c r="G297" s="16">
        <v>1</v>
      </c>
      <c r="H297" s="19" t="s">
        <v>790</v>
      </c>
      <c r="I297" t="str">
        <f t="shared" si="1"/>
        <v>HOODIE RAGLAN SLEEVE / L / All Print</v>
      </c>
      <c r="J297" s="20" t="s">
        <v>791</v>
      </c>
      <c r="K297" s="20" t="s">
        <v>8695</v>
      </c>
      <c r="L297" s="20" t="s">
        <v>8696</v>
      </c>
      <c r="M297" s="16"/>
      <c r="O297" s="1" t="s">
        <v>8697</v>
      </c>
      <c r="P297" s="18" t="s">
        <v>8698</v>
      </c>
      <c r="Q297" s="16" t="s">
        <v>1952</v>
      </c>
      <c r="R297" s="16" t="s">
        <v>237</v>
      </c>
      <c r="S297" s="16">
        <v>7054931389</v>
      </c>
      <c r="T297" s="16" t="s">
        <v>1953</v>
      </c>
    </row>
    <row r="298" spans="1:20" ht="13.2" hidden="1" x14ac:dyDescent="0.25">
      <c r="A298" s="30" t="s">
        <v>120</v>
      </c>
      <c r="C298" s="16" t="s">
        <v>25</v>
      </c>
      <c r="D298" s="17" t="s">
        <v>26</v>
      </c>
      <c r="E298" s="16" t="s">
        <v>8699</v>
      </c>
      <c r="F298" s="18" t="s">
        <v>8700</v>
      </c>
      <c r="G298" s="16">
        <v>1</v>
      </c>
      <c r="H298" s="19" t="s">
        <v>8701</v>
      </c>
      <c r="I298" t="str">
        <f t="shared" si="1"/>
        <v>AOP Unisex Raglan Hoodie / 4XL / All print</v>
      </c>
      <c r="J298" s="20" t="s">
        <v>1449</v>
      </c>
      <c r="K298" s="20" t="s">
        <v>8702</v>
      </c>
      <c r="L298" s="20" t="s">
        <v>8703</v>
      </c>
      <c r="M298" s="16"/>
      <c r="O298" s="1" t="s">
        <v>8704</v>
      </c>
      <c r="P298" s="18">
        <v>63459</v>
      </c>
      <c r="Q298" s="16" t="s">
        <v>34</v>
      </c>
      <c r="R298" s="16" t="s">
        <v>35</v>
      </c>
      <c r="S298" s="16">
        <v>3144407141</v>
      </c>
      <c r="T298" s="16" t="s">
        <v>36</v>
      </c>
    </row>
    <row r="299" spans="1:20" ht="13.2" hidden="1" x14ac:dyDescent="0.25">
      <c r="A299" s="32" t="s">
        <v>60</v>
      </c>
      <c r="C299" s="16" t="s">
        <v>25</v>
      </c>
      <c r="D299" s="17" t="s">
        <v>26</v>
      </c>
      <c r="E299" s="16" t="s">
        <v>8705</v>
      </c>
      <c r="F299" s="18" t="s">
        <v>8706</v>
      </c>
      <c r="G299" s="16">
        <v>1</v>
      </c>
      <c r="H299" s="19" t="s">
        <v>8707</v>
      </c>
      <c r="I299" t="str">
        <f t="shared" si="1"/>
        <v>hirt #91021l - L / Full Print</v>
      </c>
      <c r="J299" s="20" t="s">
        <v>8708</v>
      </c>
      <c r="K299" s="20" t="s">
        <v>8709</v>
      </c>
      <c r="L299" s="20" t="s">
        <v>8710</v>
      </c>
      <c r="M299" s="16"/>
      <c r="O299" s="1" t="s">
        <v>8711</v>
      </c>
      <c r="P299" s="18">
        <v>28532</v>
      </c>
      <c r="Q299" s="16" t="s">
        <v>1374</v>
      </c>
      <c r="R299" s="16" t="s">
        <v>35</v>
      </c>
      <c r="S299" s="16">
        <v>2526653475</v>
      </c>
      <c r="T299" s="16" t="s">
        <v>1375</v>
      </c>
    </row>
    <row r="300" spans="1:20" ht="13.2" hidden="1" x14ac:dyDescent="0.25">
      <c r="A300" s="29" t="s">
        <v>86</v>
      </c>
      <c r="C300" s="16" t="s">
        <v>25</v>
      </c>
      <c r="D300" s="17" t="s">
        <v>26</v>
      </c>
      <c r="E300" s="16" t="s">
        <v>8712</v>
      </c>
      <c r="F300" s="18" t="s">
        <v>8713</v>
      </c>
      <c r="G300" s="16">
        <v>1</v>
      </c>
      <c r="H300" s="19" t="s">
        <v>8714</v>
      </c>
      <c r="I300" t="str">
        <f t="shared" si="1"/>
        <v>L / Full Print</v>
      </c>
      <c r="J300" s="20" t="s">
        <v>8715</v>
      </c>
      <c r="K300" s="20" t="s">
        <v>8716</v>
      </c>
      <c r="L300" s="20" t="s">
        <v>8717</v>
      </c>
      <c r="M300" s="16"/>
      <c r="O300" s="1" t="s">
        <v>8718</v>
      </c>
      <c r="P300" s="18">
        <v>62471</v>
      </c>
      <c r="Q300" s="16" t="s">
        <v>69</v>
      </c>
      <c r="R300" s="16" t="s">
        <v>35</v>
      </c>
      <c r="S300" s="16" t="s">
        <v>8719</v>
      </c>
      <c r="T300" s="16" t="s">
        <v>71</v>
      </c>
    </row>
    <row r="301" spans="1:20" ht="13.2" hidden="1" x14ac:dyDescent="0.25">
      <c r="A301" s="29" t="s">
        <v>86</v>
      </c>
      <c r="C301" s="16" t="s">
        <v>25</v>
      </c>
      <c r="D301" s="17" t="s">
        <v>26</v>
      </c>
      <c r="E301" s="16" t="s">
        <v>8712</v>
      </c>
      <c r="F301" s="18" t="s">
        <v>8713</v>
      </c>
      <c r="G301" s="16">
        <v>1</v>
      </c>
      <c r="H301" s="19" t="s">
        <v>8720</v>
      </c>
      <c r="I301" t="str">
        <f t="shared" si="1"/>
        <v>L / Full Print</v>
      </c>
      <c r="J301" s="20" t="s">
        <v>8715</v>
      </c>
      <c r="K301" s="20" t="s">
        <v>8716</v>
      </c>
      <c r="L301" s="20" t="s">
        <v>8717</v>
      </c>
      <c r="M301" s="16"/>
      <c r="O301" s="1" t="s">
        <v>8718</v>
      </c>
      <c r="P301" s="18">
        <v>62471</v>
      </c>
      <c r="Q301" s="16" t="s">
        <v>69</v>
      </c>
      <c r="R301" s="16" t="s">
        <v>35</v>
      </c>
      <c r="S301" s="16" t="s">
        <v>8719</v>
      </c>
      <c r="T301" s="16" t="s">
        <v>71</v>
      </c>
    </row>
    <row r="302" spans="1:20" ht="13.2" hidden="1" x14ac:dyDescent="0.25">
      <c r="A302" s="15" t="s">
        <v>24</v>
      </c>
      <c r="C302" s="16" t="s">
        <v>25</v>
      </c>
      <c r="D302" s="17" t="s">
        <v>26</v>
      </c>
      <c r="E302" s="16" t="s">
        <v>8721</v>
      </c>
      <c r="F302" s="18" t="s">
        <v>8722</v>
      </c>
      <c r="G302" s="16">
        <v>1</v>
      </c>
      <c r="H302" s="19" t="s">
        <v>2580</v>
      </c>
      <c r="I302" t="str">
        <f t="shared" si="1"/>
        <v>AOP Unisex Raglan Zip Hoodie / XL / Full print</v>
      </c>
      <c r="J302" s="20" t="s">
        <v>1201</v>
      </c>
      <c r="K302" s="20" t="s">
        <v>8723</v>
      </c>
      <c r="L302" s="20" t="s">
        <v>8724</v>
      </c>
      <c r="M302" s="16"/>
      <c r="O302" s="1" t="s">
        <v>8725</v>
      </c>
      <c r="P302" s="18">
        <v>57103</v>
      </c>
      <c r="Q302" s="16" t="s">
        <v>2733</v>
      </c>
      <c r="R302" s="16" t="s">
        <v>35</v>
      </c>
      <c r="S302" s="16">
        <v>6053212152</v>
      </c>
      <c r="T302" s="16" t="s">
        <v>2734</v>
      </c>
    </row>
    <row r="303" spans="1:20" ht="13.2" hidden="1" x14ac:dyDescent="0.25">
      <c r="A303" s="15" t="s">
        <v>24</v>
      </c>
      <c r="C303" s="16" t="s">
        <v>25</v>
      </c>
      <c r="D303" s="17" t="s">
        <v>26</v>
      </c>
      <c r="E303" s="16" t="s">
        <v>8721</v>
      </c>
      <c r="F303" s="18" t="s">
        <v>8722</v>
      </c>
      <c r="G303" s="16">
        <v>1</v>
      </c>
      <c r="H303" s="19" t="s">
        <v>6641</v>
      </c>
      <c r="I303" t="str">
        <f t="shared" si="1"/>
        <v>hirt 3D #v - L / Full Print</v>
      </c>
      <c r="J303" s="20" t="s">
        <v>6642</v>
      </c>
      <c r="K303" s="20" t="s">
        <v>8723</v>
      </c>
      <c r="L303" s="20" t="s">
        <v>8724</v>
      </c>
      <c r="M303" s="16"/>
      <c r="O303" s="1" t="s">
        <v>8725</v>
      </c>
      <c r="P303" s="18">
        <v>57103</v>
      </c>
      <c r="Q303" s="16" t="s">
        <v>2733</v>
      </c>
      <c r="R303" s="16" t="s">
        <v>35</v>
      </c>
      <c r="S303" s="16">
        <v>6053212152</v>
      </c>
      <c r="T303" s="16" t="s">
        <v>2734</v>
      </c>
    </row>
    <row r="304" spans="1:20" ht="13.2" hidden="1" x14ac:dyDescent="0.25">
      <c r="A304" s="15" t="s">
        <v>24</v>
      </c>
      <c r="C304" s="16" t="s">
        <v>25</v>
      </c>
      <c r="D304" s="17" t="s">
        <v>26</v>
      </c>
      <c r="E304" s="16" t="s">
        <v>8726</v>
      </c>
      <c r="F304" s="18" t="s">
        <v>8727</v>
      </c>
      <c r="G304" s="16">
        <v>1</v>
      </c>
      <c r="H304" s="19" t="s">
        <v>8728</v>
      </c>
      <c r="I304" t="str">
        <f t="shared" si="1"/>
        <v>AOP Unisex Raglan Zip Hoodie / XL / All print</v>
      </c>
      <c r="J304" s="20" t="s">
        <v>8729</v>
      </c>
      <c r="K304" s="20" t="s">
        <v>8730</v>
      </c>
      <c r="L304" s="20" t="s">
        <v>8731</v>
      </c>
      <c r="M304" s="16"/>
      <c r="O304" s="1" t="s">
        <v>8732</v>
      </c>
      <c r="P304" s="18">
        <v>60133</v>
      </c>
      <c r="Q304" s="16" t="s">
        <v>69</v>
      </c>
      <c r="R304" s="16" t="s">
        <v>35</v>
      </c>
      <c r="S304" s="16">
        <v>6304412872</v>
      </c>
      <c r="T304" s="16" t="s">
        <v>71</v>
      </c>
    </row>
    <row r="305" spans="1:20" ht="13.2" x14ac:dyDescent="0.25">
      <c r="A305" s="29" t="s">
        <v>201</v>
      </c>
      <c r="C305" s="16" t="s">
        <v>61</v>
      </c>
      <c r="D305" s="17" t="s">
        <v>26</v>
      </c>
      <c r="E305" s="16" t="s">
        <v>8733</v>
      </c>
      <c r="F305" s="18" t="s">
        <v>8734</v>
      </c>
      <c r="G305" s="16">
        <v>1</v>
      </c>
      <c r="H305" s="19" t="s">
        <v>2161</v>
      </c>
      <c r="I305" t="str">
        <f t="shared" si="1"/>
        <v>Unisex Joggers / XL / Her King</v>
      </c>
      <c r="J305" s="20" t="s">
        <v>2162</v>
      </c>
      <c r="K305" s="20" t="s">
        <v>8735</v>
      </c>
      <c r="L305" s="20" t="s">
        <v>8736</v>
      </c>
      <c r="M305" s="16"/>
      <c r="O305" s="1" t="s">
        <v>8737</v>
      </c>
      <c r="P305" s="18">
        <v>29812</v>
      </c>
      <c r="Q305" s="16" t="s">
        <v>129</v>
      </c>
      <c r="R305" s="16" t="s">
        <v>35</v>
      </c>
      <c r="S305" s="16">
        <v>8038459481</v>
      </c>
      <c r="T305" s="16" t="s">
        <v>130</v>
      </c>
    </row>
    <row r="306" spans="1:20" ht="13.2" x14ac:dyDescent="0.25">
      <c r="A306" s="29" t="s">
        <v>201</v>
      </c>
      <c r="C306" s="16" t="s">
        <v>61</v>
      </c>
      <c r="D306" s="17" t="s">
        <v>26</v>
      </c>
      <c r="E306" s="16" t="s">
        <v>8733</v>
      </c>
      <c r="F306" s="18" t="s">
        <v>8734</v>
      </c>
      <c r="G306" s="16">
        <v>1</v>
      </c>
      <c r="H306" s="19" t="s">
        <v>8738</v>
      </c>
      <c r="I306" t="str">
        <f t="shared" si="1"/>
        <v>Unisex Joggers / S / His Queen</v>
      </c>
      <c r="J306" s="20" t="s">
        <v>8739</v>
      </c>
      <c r="K306" s="20" t="s">
        <v>8735</v>
      </c>
      <c r="L306" s="20" t="s">
        <v>8736</v>
      </c>
      <c r="M306" s="16"/>
      <c r="O306" s="1" t="s">
        <v>8737</v>
      </c>
      <c r="P306" s="18">
        <v>29812</v>
      </c>
      <c r="Q306" s="16" t="s">
        <v>129</v>
      </c>
      <c r="R306" s="16" t="s">
        <v>35</v>
      </c>
      <c r="S306" s="16">
        <v>8038459481</v>
      </c>
      <c r="T306" s="16" t="s">
        <v>130</v>
      </c>
    </row>
    <row r="307" spans="1:20" ht="13.2" hidden="1" x14ac:dyDescent="0.25">
      <c r="A307" s="15" t="s">
        <v>24</v>
      </c>
      <c r="C307" s="16" t="s">
        <v>25</v>
      </c>
      <c r="D307" s="17" t="s">
        <v>26</v>
      </c>
      <c r="E307" s="16" t="s">
        <v>8740</v>
      </c>
      <c r="F307" s="18" t="s">
        <v>8741</v>
      </c>
      <c r="G307" s="16">
        <v>2</v>
      </c>
      <c r="H307" s="19" t="s">
        <v>8742</v>
      </c>
      <c r="I307" t="str">
        <f t="shared" si="1"/>
        <v>HOODIE RAGLAN SLEEVE / 2XL / All Print</v>
      </c>
      <c r="J307" s="20" t="s">
        <v>8743</v>
      </c>
      <c r="K307" s="20" t="s">
        <v>8744</v>
      </c>
      <c r="L307" s="20" t="s">
        <v>8745</v>
      </c>
      <c r="M307" s="16" t="s">
        <v>8746</v>
      </c>
      <c r="O307" s="1" t="s">
        <v>8136</v>
      </c>
      <c r="P307" s="18">
        <v>11236</v>
      </c>
      <c r="Q307" s="16" t="s">
        <v>305</v>
      </c>
      <c r="R307" s="16" t="s">
        <v>35</v>
      </c>
      <c r="S307" s="16">
        <v>5164515235</v>
      </c>
      <c r="T307" s="16" t="s">
        <v>306</v>
      </c>
    </row>
    <row r="308" spans="1:20" ht="13.2" hidden="1" x14ac:dyDescent="0.25">
      <c r="A308" s="30" t="s">
        <v>120</v>
      </c>
      <c r="C308" s="16" t="s">
        <v>61</v>
      </c>
      <c r="D308" s="17" t="s">
        <v>26</v>
      </c>
      <c r="E308" s="16" t="s">
        <v>8747</v>
      </c>
      <c r="F308" s="18" t="s">
        <v>8748</v>
      </c>
      <c r="G308" s="16">
        <v>1</v>
      </c>
      <c r="H308" s="19" t="s">
        <v>6230</v>
      </c>
      <c r="I308" t="str">
        <f t="shared" si="1"/>
        <v>XL / Full Print</v>
      </c>
      <c r="J308" s="20" t="s">
        <v>3624</v>
      </c>
      <c r="K308" s="20" t="s">
        <v>8749</v>
      </c>
      <c r="L308" s="20" t="s">
        <v>8750</v>
      </c>
      <c r="M308" s="16"/>
      <c r="O308" s="1" t="s">
        <v>1944</v>
      </c>
      <c r="P308" s="18">
        <v>89441</v>
      </c>
      <c r="Q308" s="16" t="s">
        <v>199</v>
      </c>
      <c r="R308" s="16" t="s">
        <v>35</v>
      </c>
      <c r="S308" s="16">
        <v>7758157034</v>
      </c>
      <c r="T308" s="16" t="s">
        <v>200</v>
      </c>
    </row>
    <row r="309" spans="1:20" ht="13.2" hidden="1" x14ac:dyDescent="0.25">
      <c r="A309" s="32" t="s">
        <v>60</v>
      </c>
      <c r="C309" s="16" t="s">
        <v>202</v>
      </c>
      <c r="D309" s="17" t="s">
        <v>26</v>
      </c>
      <c r="E309" s="16" t="s">
        <v>8751</v>
      </c>
      <c r="F309" s="18" t="s">
        <v>8752</v>
      </c>
      <c r="G309" s="16">
        <v>1</v>
      </c>
      <c r="H309" s="19" t="s">
        <v>8753</v>
      </c>
      <c r="I309" t="str">
        <f t="shared" si="1"/>
        <v>M / Full print</v>
      </c>
      <c r="J309" s="20" t="s">
        <v>5671</v>
      </c>
      <c r="K309" s="20" t="s">
        <v>8754</v>
      </c>
      <c r="L309" s="20" t="s">
        <v>8755</v>
      </c>
      <c r="M309" s="16"/>
      <c r="O309" s="1" t="s">
        <v>8756</v>
      </c>
      <c r="P309" s="18">
        <v>71055</v>
      </c>
      <c r="Q309" s="16" t="s">
        <v>1258</v>
      </c>
      <c r="R309" s="16" t="s">
        <v>35</v>
      </c>
      <c r="S309" s="16">
        <v>3184695565</v>
      </c>
      <c r="T309" s="16" t="s">
        <v>1259</v>
      </c>
    </row>
    <row r="310" spans="1:20" ht="13.2" hidden="1" x14ac:dyDescent="0.25">
      <c r="A310" s="28" t="s">
        <v>246</v>
      </c>
      <c r="C310" s="16" t="s">
        <v>25</v>
      </c>
      <c r="D310" s="17" t="s">
        <v>26</v>
      </c>
      <c r="E310" s="16" t="s">
        <v>8757</v>
      </c>
      <c r="F310" s="18" t="s">
        <v>8758</v>
      </c>
      <c r="G310" s="16">
        <v>1</v>
      </c>
      <c r="H310" s="19" t="s">
        <v>8759</v>
      </c>
      <c r="I310" t="str">
        <f t="shared" si="1"/>
        <v>XL / Full Print</v>
      </c>
      <c r="J310" s="20" t="s">
        <v>8760</v>
      </c>
      <c r="K310" s="20" t="s">
        <v>8761</v>
      </c>
      <c r="L310" s="20" t="s">
        <v>8762</v>
      </c>
      <c r="M310" s="16"/>
      <c r="O310" s="1" t="s">
        <v>7310</v>
      </c>
      <c r="P310" s="18">
        <v>44811</v>
      </c>
      <c r="Q310" s="16" t="s">
        <v>105</v>
      </c>
      <c r="R310" s="16" t="s">
        <v>35</v>
      </c>
      <c r="S310" s="16">
        <v>4196565932</v>
      </c>
      <c r="T310" s="16" t="s">
        <v>107</v>
      </c>
    </row>
    <row r="311" spans="1:20" ht="13.2" hidden="1" x14ac:dyDescent="0.25">
      <c r="A311" s="32" t="s">
        <v>60</v>
      </c>
      <c r="C311" s="16" t="s">
        <v>61</v>
      </c>
      <c r="D311" s="17" t="s">
        <v>26</v>
      </c>
      <c r="E311" s="16" t="s">
        <v>8763</v>
      </c>
      <c r="F311" s="18" t="s">
        <v>8764</v>
      </c>
      <c r="G311" s="16">
        <v>1</v>
      </c>
      <c r="H311" s="19" t="s">
        <v>2295</v>
      </c>
      <c r="I311" t="str">
        <f t="shared" si="1"/>
        <v>L / Full Print</v>
      </c>
      <c r="J311" s="20" t="s">
        <v>2296</v>
      </c>
      <c r="K311" s="20" t="s">
        <v>8765</v>
      </c>
      <c r="L311" s="20" t="s">
        <v>8766</v>
      </c>
      <c r="M311" s="16"/>
      <c r="O311" s="1" t="s">
        <v>8767</v>
      </c>
      <c r="P311" s="18">
        <v>7031</v>
      </c>
      <c r="Q311" s="16" t="s">
        <v>464</v>
      </c>
      <c r="R311" s="16" t="s">
        <v>35</v>
      </c>
      <c r="S311" s="16">
        <v>2017449645</v>
      </c>
      <c r="T311" s="16" t="s">
        <v>465</v>
      </c>
    </row>
    <row r="312" spans="1:20" ht="13.2" hidden="1" x14ac:dyDescent="0.25">
      <c r="A312" s="15" t="s">
        <v>24</v>
      </c>
      <c r="C312" s="16" t="s">
        <v>25</v>
      </c>
      <c r="D312" s="17" t="s">
        <v>26</v>
      </c>
      <c r="E312" s="16" t="s">
        <v>8768</v>
      </c>
      <c r="F312" s="18" t="s">
        <v>8769</v>
      </c>
      <c r="G312" s="16">
        <v>1</v>
      </c>
      <c r="H312" s="19" t="s">
        <v>8770</v>
      </c>
      <c r="I312" t="str">
        <f t="shared" si="1"/>
        <v>hirt 3D #v - M / Full Print</v>
      </c>
      <c r="J312" s="20" t="s">
        <v>4393</v>
      </c>
      <c r="K312" s="20" t="s">
        <v>8771</v>
      </c>
      <c r="L312" s="20" t="s">
        <v>8772</v>
      </c>
      <c r="M312" s="16"/>
      <c r="O312" s="1" t="s">
        <v>8773</v>
      </c>
      <c r="P312" s="18">
        <v>48212</v>
      </c>
      <c r="Q312" s="16" t="s">
        <v>94</v>
      </c>
      <c r="R312" s="16" t="s">
        <v>35</v>
      </c>
      <c r="S312" s="16">
        <v>13139805097</v>
      </c>
      <c r="T312" s="16" t="s">
        <v>95</v>
      </c>
    </row>
    <row r="313" spans="1:20" ht="13.2" hidden="1" x14ac:dyDescent="0.25">
      <c r="A313" s="15" t="s">
        <v>24</v>
      </c>
      <c r="C313" s="16" t="s">
        <v>61</v>
      </c>
      <c r="D313" s="17" t="s">
        <v>26</v>
      </c>
      <c r="E313" s="16" t="s">
        <v>8774</v>
      </c>
      <c r="F313" s="18" t="s">
        <v>8775</v>
      </c>
      <c r="G313" s="16">
        <v>1</v>
      </c>
      <c r="H313" s="19" t="s">
        <v>8776</v>
      </c>
      <c r="I313" t="str">
        <f t="shared" si="1"/>
        <v>One size / All print</v>
      </c>
      <c r="J313" s="20" t="s">
        <v>365</v>
      </c>
      <c r="K313" s="20" t="s">
        <v>8777</v>
      </c>
      <c r="L313" s="20" t="s">
        <v>8778</v>
      </c>
      <c r="M313" s="16"/>
      <c r="O313" s="1" t="s">
        <v>8779</v>
      </c>
      <c r="P313" s="18">
        <v>54555</v>
      </c>
      <c r="Q313" s="16" t="s">
        <v>1115</v>
      </c>
      <c r="R313" s="16" t="s">
        <v>35</v>
      </c>
      <c r="S313" s="16">
        <v>7155710190</v>
      </c>
      <c r="T313" s="16" t="s">
        <v>1116</v>
      </c>
    </row>
    <row r="314" spans="1:20" ht="13.2" hidden="1" x14ac:dyDescent="0.25">
      <c r="A314" s="28" t="s">
        <v>246</v>
      </c>
      <c r="C314" s="16" t="s">
        <v>25</v>
      </c>
      <c r="D314" s="17" t="s">
        <v>26</v>
      </c>
      <c r="E314" s="16" t="s">
        <v>8780</v>
      </c>
      <c r="F314" s="18" t="s">
        <v>8781</v>
      </c>
      <c r="G314" s="16">
        <v>1</v>
      </c>
      <c r="H314" s="19" t="s">
        <v>8782</v>
      </c>
      <c r="I314" t="str">
        <f t="shared" si="1"/>
        <v>XL / Full Print</v>
      </c>
      <c r="J314" s="20" t="s">
        <v>8783</v>
      </c>
      <c r="K314" s="20" t="s">
        <v>8784</v>
      </c>
      <c r="L314" s="20" t="s">
        <v>8785</v>
      </c>
      <c r="M314" s="16"/>
      <c r="O314" s="1" t="s">
        <v>4569</v>
      </c>
      <c r="P314" s="18">
        <v>95207</v>
      </c>
      <c r="Q314" s="16" t="s">
        <v>546</v>
      </c>
      <c r="R314" s="16" t="s">
        <v>35</v>
      </c>
      <c r="S314" s="16">
        <v>2096237172</v>
      </c>
      <c r="T314" s="16" t="s">
        <v>547</v>
      </c>
    </row>
    <row r="315" spans="1:20" ht="13.2" x14ac:dyDescent="0.25">
      <c r="A315" s="29" t="s">
        <v>201</v>
      </c>
      <c r="C315" s="16" t="s">
        <v>25</v>
      </c>
      <c r="D315" s="17" t="s">
        <v>26</v>
      </c>
      <c r="E315" s="16" t="s">
        <v>8780</v>
      </c>
      <c r="F315" s="18" t="s">
        <v>8781</v>
      </c>
      <c r="G315" s="16">
        <v>1</v>
      </c>
      <c r="H315" s="19" t="s">
        <v>8786</v>
      </c>
      <c r="I315" t="str">
        <f t="shared" si="1"/>
        <v>XL / Full Print</v>
      </c>
      <c r="J315" s="20" t="s">
        <v>8787</v>
      </c>
      <c r="K315" s="20" t="s">
        <v>8784</v>
      </c>
      <c r="L315" s="20" t="s">
        <v>8785</v>
      </c>
      <c r="M315" s="16"/>
      <c r="O315" s="1" t="s">
        <v>4569</v>
      </c>
      <c r="P315" s="18">
        <v>95207</v>
      </c>
      <c r="Q315" s="16" t="s">
        <v>546</v>
      </c>
      <c r="R315" s="16" t="s">
        <v>35</v>
      </c>
      <c r="S315" s="16">
        <v>2096237172</v>
      </c>
      <c r="T315" s="16" t="s">
        <v>547</v>
      </c>
    </row>
    <row r="316" spans="1:20" ht="13.2" hidden="1" x14ac:dyDescent="0.25">
      <c r="A316" s="28" t="s">
        <v>524</v>
      </c>
      <c r="C316" s="16" t="s">
        <v>25</v>
      </c>
      <c r="D316" s="17" t="s">
        <v>26</v>
      </c>
      <c r="E316" s="16" t="s">
        <v>8788</v>
      </c>
      <c r="F316" s="18" t="s">
        <v>8789</v>
      </c>
      <c r="G316" s="16">
        <v>1</v>
      </c>
      <c r="H316" s="19" t="s">
        <v>8790</v>
      </c>
      <c r="I316" t="str">
        <f t="shared" si="1"/>
        <v>HOODIE RAGLAN SLEEVE / XL / All Print</v>
      </c>
      <c r="J316" s="20" t="s">
        <v>8791</v>
      </c>
      <c r="K316" s="20" t="s">
        <v>8792</v>
      </c>
      <c r="L316" s="16" t="s">
        <v>8793</v>
      </c>
      <c r="N316" s="1"/>
      <c r="O316" s="18" t="s">
        <v>3239</v>
      </c>
      <c r="P316" s="16">
        <v>4457</v>
      </c>
      <c r="Q316" s="16" t="s">
        <v>490</v>
      </c>
      <c r="R316" s="16" t="s">
        <v>35</v>
      </c>
      <c r="S316" s="16">
        <v>2072903437</v>
      </c>
      <c r="T316" s="1" t="s">
        <v>491</v>
      </c>
    </row>
    <row r="317" spans="1:20" ht="13.2" hidden="1" x14ac:dyDescent="0.25">
      <c r="A317" s="21" t="s">
        <v>8794</v>
      </c>
      <c r="C317" s="16" t="s">
        <v>61</v>
      </c>
      <c r="D317" s="17" t="s">
        <v>26</v>
      </c>
      <c r="E317" s="16" t="s">
        <v>8795</v>
      </c>
      <c r="F317" s="18" t="s">
        <v>8796</v>
      </c>
      <c r="G317" s="16">
        <v>1</v>
      </c>
      <c r="H317" s="19" t="s">
        <v>5631</v>
      </c>
      <c r="I317" t="str">
        <f t="shared" si="1"/>
        <v>Fleece Hoodie / M / All print</v>
      </c>
      <c r="J317" s="20" t="s">
        <v>5632</v>
      </c>
      <c r="K317" s="20" t="s">
        <v>8797</v>
      </c>
      <c r="L317" s="16" t="s">
        <v>8798</v>
      </c>
      <c r="N317" s="1"/>
      <c r="O317" s="18" t="s">
        <v>8799</v>
      </c>
      <c r="P317" s="16">
        <v>38583</v>
      </c>
      <c r="Q317" s="16" t="s">
        <v>211</v>
      </c>
      <c r="R317" s="16" t="s">
        <v>35</v>
      </c>
      <c r="S317" s="16">
        <v>9312612225</v>
      </c>
      <c r="T317" s="1" t="s">
        <v>212</v>
      </c>
    </row>
    <row r="318" spans="1:20" ht="13.2" hidden="1" x14ac:dyDescent="0.25">
      <c r="A318" s="15" t="s">
        <v>24</v>
      </c>
      <c r="C318" s="16" t="s">
        <v>61</v>
      </c>
      <c r="D318" s="17" t="s">
        <v>26</v>
      </c>
      <c r="E318" s="16" t="s">
        <v>8800</v>
      </c>
      <c r="F318" s="18" t="s">
        <v>8801</v>
      </c>
      <c r="G318" s="16">
        <v>1</v>
      </c>
      <c r="H318" s="19" t="s">
        <v>8802</v>
      </c>
      <c r="I318" t="str">
        <f t="shared" si="1"/>
        <v>5XL / Full Print</v>
      </c>
      <c r="J318" s="20" t="s">
        <v>8803</v>
      </c>
      <c r="K318" s="20" t="s">
        <v>8804</v>
      </c>
      <c r="L318" s="16" t="s">
        <v>8805</v>
      </c>
      <c r="N318" s="1"/>
      <c r="O318" s="18" t="s">
        <v>8806</v>
      </c>
      <c r="P318" s="16">
        <v>66007</v>
      </c>
      <c r="Q318" s="16" t="s">
        <v>339</v>
      </c>
      <c r="R318" s="16" t="s">
        <v>35</v>
      </c>
      <c r="S318" s="16">
        <v>9132406638</v>
      </c>
      <c r="T318" s="1" t="s">
        <v>340</v>
      </c>
    </row>
    <row r="319" spans="1:20" ht="13.2" hidden="1" x14ac:dyDescent="0.25">
      <c r="A319" s="15" t="s">
        <v>24</v>
      </c>
      <c r="C319" s="16" t="s">
        <v>61</v>
      </c>
      <c r="D319" s="17" t="s">
        <v>26</v>
      </c>
      <c r="E319" s="16" t="s">
        <v>8800</v>
      </c>
      <c r="F319" s="18" t="s">
        <v>8801</v>
      </c>
      <c r="G319" s="16">
        <v>1</v>
      </c>
      <c r="H319" s="19" t="s">
        <v>8807</v>
      </c>
      <c r="I319" t="str">
        <f t="shared" si="1"/>
        <v>2XL / Full Print</v>
      </c>
      <c r="J319" s="20" t="s">
        <v>3444</v>
      </c>
      <c r="K319" s="20" t="s">
        <v>8804</v>
      </c>
      <c r="L319" s="16" t="s">
        <v>8805</v>
      </c>
      <c r="N319" s="1"/>
      <c r="O319" s="18" t="s">
        <v>8806</v>
      </c>
      <c r="P319" s="16">
        <v>66007</v>
      </c>
      <c r="Q319" s="16" t="s">
        <v>339</v>
      </c>
      <c r="R319" s="16" t="s">
        <v>35</v>
      </c>
      <c r="S319" s="16">
        <v>9132406638</v>
      </c>
      <c r="T319" s="1" t="s">
        <v>340</v>
      </c>
    </row>
    <row r="320" spans="1:20" ht="13.2" hidden="1" x14ac:dyDescent="0.25">
      <c r="A320" s="15" t="s">
        <v>24</v>
      </c>
      <c r="C320" s="16" t="s">
        <v>61</v>
      </c>
      <c r="D320" s="17" t="s">
        <v>26</v>
      </c>
      <c r="E320" s="16" t="s">
        <v>8800</v>
      </c>
      <c r="F320" s="18" t="s">
        <v>8801</v>
      </c>
      <c r="G320" s="16">
        <v>1</v>
      </c>
      <c r="H320" s="19" t="s">
        <v>8808</v>
      </c>
      <c r="I320" t="str">
        <f t="shared" si="1"/>
        <v>5XL / Full Print</v>
      </c>
      <c r="J320" s="20" t="s">
        <v>97</v>
      </c>
      <c r="K320" s="20" t="s">
        <v>8804</v>
      </c>
      <c r="L320" s="16" t="s">
        <v>8805</v>
      </c>
      <c r="N320" s="1"/>
      <c r="O320" s="18" t="s">
        <v>8806</v>
      </c>
      <c r="P320" s="16">
        <v>66007</v>
      </c>
      <c r="Q320" s="16" t="s">
        <v>339</v>
      </c>
      <c r="R320" s="16" t="s">
        <v>35</v>
      </c>
      <c r="S320" s="16">
        <v>9132406638</v>
      </c>
      <c r="T320" s="1" t="s">
        <v>340</v>
      </c>
    </row>
    <row r="321" spans="1:20" ht="13.2" hidden="1" x14ac:dyDescent="0.25">
      <c r="A321" s="28" t="s">
        <v>120</v>
      </c>
      <c r="C321" s="16" t="s">
        <v>202</v>
      </c>
      <c r="D321" s="17" t="s">
        <v>26</v>
      </c>
      <c r="E321" s="16" t="s">
        <v>8809</v>
      </c>
      <c r="F321" s="18" t="s">
        <v>8810</v>
      </c>
      <c r="G321" s="16">
        <v>1</v>
      </c>
      <c r="H321" s="19" t="s">
        <v>2424</v>
      </c>
      <c r="I321" t="str">
        <f t="shared" si="1"/>
        <v>M / Full print</v>
      </c>
      <c r="J321" s="20" t="s">
        <v>2425</v>
      </c>
      <c r="K321" s="20" t="s">
        <v>8811</v>
      </c>
      <c r="L321" s="16" t="s">
        <v>8812</v>
      </c>
      <c r="N321" s="1"/>
      <c r="O321" s="18" t="s">
        <v>8813</v>
      </c>
      <c r="P321" s="16">
        <v>11937</v>
      </c>
      <c r="Q321" s="16" t="s">
        <v>305</v>
      </c>
      <c r="R321" s="16" t="s">
        <v>35</v>
      </c>
      <c r="S321" s="16">
        <v>6316816882</v>
      </c>
      <c r="T321" s="1" t="s">
        <v>306</v>
      </c>
    </row>
    <row r="322" spans="1:20" ht="13.2" hidden="1" x14ac:dyDescent="0.25">
      <c r="A322" s="15" t="s">
        <v>24</v>
      </c>
      <c r="C322" s="16" t="s">
        <v>202</v>
      </c>
      <c r="D322" s="17" t="s">
        <v>26</v>
      </c>
      <c r="E322" s="16" t="s">
        <v>8814</v>
      </c>
      <c r="F322" s="18" t="s">
        <v>8815</v>
      </c>
      <c r="G322" s="16">
        <v>1</v>
      </c>
      <c r="H322" s="19" t="s">
        <v>8816</v>
      </c>
      <c r="I322" t="str">
        <f t="shared" si="1"/>
        <v>L / Full print</v>
      </c>
      <c r="J322" s="20" t="s">
        <v>8817</v>
      </c>
      <c r="K322" s="20" t="s">
        <v>8818</v>
      </c>
      <c r="L322" s="16" t="s">
        <v>8819</v>
      </c>
      <c r="N322" s="1"/>
      <c r="O322" s="18" t="s">
        <v>4473</v>
      </c>
      <c r="P322" s="16">
        <v>72032</v>
      </c>
      <c r="Q322" s="16" t="s">
        <v>118</v>
      </c>
      <c r="R322" s="16" t="s">
        <v>35</v>
      </c>
      <c r="S322" s="16">
        <v>5015470068</v>
      </c>
      <c r="T322" s="1" t="s">
        <v>119</v>
      </c>
    </row>
    <row r="323" spans="1:20" ht="13.2" hidden="1" x14ac:dyDescent="0.25">
      <c r="A323" s="32" t="s">
        <v>60</v>
      </c>
      <c r="C323" s="16" t="s">
        <v>25</v>
      </c>
      <c r="D323" s="17" t="s">
        <v>26</v>
      </c>
      <c r="E323" s="16" t="s">
        <v>8820</v>
      </c>
      <c r="F323" s="18" t="s">
        <v>8821</v>
      </c>
      <c r="G323" s="16">
        <v>1</v>
      </c>
      <c r="H323" s="19" t="s">
        <v>8822</v>
      </c>
      <c r="I323" t="str">
        <f t="shared" si="1"/>
        <v>HOODIE RAGLAN SLEEVE ZIP-UP / XL / All Print</v>
      </c>
      <c r="J323" s="20" t="s">
        <v>2663</v>
      </c>
      <c r="K323" s="20" t="s">
        <v>8823</v>
      </c>
      <c r="L323" s="20" t="s">
        <v>8824</v>
      </c>
      <c r="M323" s="16"/>
      <c r="O323" s="1" t="s">
        <v>8825</v>
      </c>
      <c r="P323" s="18">
        <v>42211</v>
      </c>
      <c r="Q323" s="16" t="s">
        <v>226</v>
      </c>
      <c r="R323" s="16" t="s">
        <v>35</v>
      </c>
      <c r="S323" s="16">
        <v>2702057907</v>
      </c>
      <c r="T323" s="16" t="s">
        <v>227</v>
      </c>
    </row>
    <row r="324" spans="1:20" ht="13.2" hidden="1" x14ac:dyDescent="0.25">
      <c r="A324" s="29" t="s">
        <v>86</v>
      </c>
      <c r="C324" s="16" t="s">
        <v>25</v>
      </c>
      <c r="D324" s="17" t="s">
        <v>26</v>
      </c>
      <c r="E324" s="16" t="s">
        <v>8826</v>
      </c>
      <c r="F324" s="18" t="s">
        <v>8827</v>
      </c>
      <c r="G324" s="16">
        <v>1</v>
      </c>
      <c r="H324" s="19" t="s">
        <v>8828</v>
      </c>
      <c r="I324" t="str">
        <f t="shared" si="1"/>
        <v>3XL / Full Print</v>
      </c>
      <c r="J324" s="45">
        <v>1000000000000000</v>
      </c>
      <c r="K324" s="20" t="s">
        <v>8829</v>
      </c>
      <c r="L324" s="20" t="s">
        <v>8830</v>
      </c>
      <c r="M324" s="16"/>
      <c r="O324" s="1" t="s">
        <v>3083</v>
      </c>
      <c r="P324" s="18">
        <v>48313</v>
      </c>
      <c r="Q324" s="16" t="s">
        <v>94</v>
      </c>
      <c r="R324" s="16" t="s">
        <v>35</v>
      </c>
      <c r="S324" s="16">
        <v>5866753256</v>
      </c>
      <c r="T324" s="16" t="s">
        <v>95</v>
      </c>
    </row>
    <row r="325" spans="1:20" ht="13.2" hidden="1" x14ac:dyDescent="0.25">
      <c r="A325" s="32" t="s">
        <v>60</v>
      </c>
      <c r="C325" s="16" t="s">
        <v>61</v>
      </c>
      <c r="D325" s="17" t="s">
        <v>26</v>
      </c>
      <c r="E325" s="16" t="s">
        <v>8831</v>
      </c>
      <c r="F325" s="18" t="s">
        <v>8832</v>
      </c>
      <c r="G325" s="16">
        <v>1</v>
      </c>
      <c r="H325" s="19" t="s">
        <v>8454</v>
      </c>
      <c r="I325" t="str">
        <f t="shared" si="1"/>
        <v>3XL / Full Print</v>
      </c>
      <c r="J325" s="20" t="s">
        <v>8455</v>
      </c>
      <c r="K325" s="20" t="s">
        <v>8833</v>
      </c>
      <c r="L325" s="20" t="s">
        <v>8834</v>
      </c>
      <c r="M325" s="16"/>
      <c r="O325" s="1" t="s">
        <v>8835</v>
      </c>
      <c r="P325" s="18">
        <v>7075</v>
      </c>
      <c r="Q325" s="16" t="s">
        <v>464</v>
      </c>
      <c r="R325" s="16" t="s">
        <v>35</v>
      </c>
      <c r="S325" s="16">
        <v>8626861134</v>
      </c>
      <c r="T325" s="16" t="s">
        <v>465</v>
      </c>
    </row>
    <row r="326" spans="1:20" ht="13.2" hidden="1" x14ac:dyDescent="0.25">
      <c r="A326" s="29" t="s">
        <v>6165</v>
      </c>
      <c r="C326" s="16" t="s">
        <v>191</v>
      </c>
      <c r="D326" s="17" t="s">
        <v>26</v>
      </c>
      <c r="E326" s="16" t="s">
        <v>8836</v>
      </c>
      <c r="F326" s="18" t="s">
        <v>8837</v>
      </c>
      <c r="G326" s="16">
        <v>1</v>
      </c>
      <c r="H326" s="19" t="s">
        <v>8838</v>
      </c>
      <c r="I326" t="str">
        <f t="shared" si="1"/>
        <v>16X24in</v>
      </c>
      <c r="J326" s="20" t="s">
        <v>866</v>
      </c>
      <c r="K326" s="20" t="s">
        <v>8839</v>
      </c>
      <c r="L326" s="20" t="s">
        <v>8840</v>
      </c>
      <c r="M326" s="16"/>
      <c r="O326" s="1" t="s">
        <v>933</v>
      </c>
      <c r="P326" s="18">
        <v>76180</v>
      </c>
      <c r="Q326" s="16" t="s">
        <v>151</v>
      </c>
      <c r="R326" s="16" t="s">
        <v>35</v>
      </c>
      <c r="S326" s="16">
        <v>8176753320</v>
      </c>
      <c r="T326" s="16" t="s">
        <v>152</v>
      </c>
    </row>
    <row r="327" spans="1:20" ht="13.2" hidden="1" x14ac:dyDescent="0.25">
      <c r="A327" s="28" t="s">
        <v>120</v>
      </c>
      <c r="C327" s="16" t="s">
        <v>25</v>
      </c>
      <c r="D327" s="17" t="s">
        <v>26</v>
      </c>
      <c r="E327" s="16" t="s">
        <v>8841</v>
      </c>
      <c r="F327" s="18" t="s">
        <v>8842</v>
      </c>
      <c r="G327" s="16">
        <v>1</v>
      </c>
      <c r="H327" s="19" t="s">
        <v>8843</v>
      </c>
      <c r="I327" t="str">
        <f t="shared" si="1"/>
        <v>UNISEX HOODIE ZIP-UP / S / All Print</v>
      </c>
      <c r="J327" s="20" t="s">
        <v>8844</v>
      </c>
      <c r="K327" s="20" t="s">
        <v>8845</v>
      </c>
      <c r="L327" s="20" t="s">
        <v>8846</v>
      </c>
      <c r="M327" s="16"/>
      <c r="O327" s="1" t="s">
        <v>407</v>
      </c>
      <c r="P327" s="18">
        <v>49525</v>
      </c>
      <c r="Q327" s="16" t="s">
        <v>94</v>
      </c>
      <c r="R327" s="16" t="s">
        <v>35</v>
      </c>
      <c r="S327" s="16">
        <v>50229842</v>
      </c>
      <c r="T327" s="16" t="s">
        <v>95</v>
      </c>
    </row>
    <row r="328" spans="1:20" ht="13.2" hidden="1" x14ac:dyDescent="0.25">
      <c r="A328" s="21" t="s">
        <v>263</v>
      </c>
      <c r="C328" s="16" t="s">
        <v>61</v>
      </c>
      <c r="D328" s="42" t="s">
        <v>26</v>
      </c>
      <c r="E328" s="17" t="s">
        <v>8847</v>
      </c>
      <c r="F328" s="18" t="s">
        <v>8848</v>
      </c>
      <c r="G328" s="16">
        <v>1</v>
      </c>
      <c r="H328" s="19" t="s">
        <v>8849</v>
      </c>
      <c r="I328" t="str">
        <f t="shared" si="1"/>
        <v>Leggings 3D Feather Native American #DH - TANK TOP / L / All Print</v>
      </c>
      <c r="J328" s="20" t="s">
        <v>8850</v>
      </c>
      <c r="K328" s="20" t="s">
        <v>8851</v>
      </c>
      <c r="L328" s="20" t="s">
        <v>8852</v>
      </c>
      <c r="M328" s="16"/>
      <c r="O328" s="1" t="s">
        <v>8853</v>
      </c>
      <c r="P328" s="18">
        <v>32507</v>
      </c>
      <c r="Q328" s="16" t="s">
        <v>46</v>
      </c>
      <c r="R328" s="16" t="s">
        <v>35</v>
      </c>
      <c r="S328" s="16">
        <v>8509826162</v>
      </c>
      <c r="T328" s="16" t="s">
        <v>47</v>
      </c>
    </row>
    <row r="329" spans="1:20" ht="13.2" hidden="1" x14ac:dyDescent="0.25">
      <c r="A329" s="21" t="s">
        <v>263</v>
      </c>
      <c r="C329" s="16" t="s">
        <v>61</v>
      </c>
      <c r="D329" s="42" t="s">
        <v>26</v>
      </c>
      <c r="E329" s="17" t="s">
        <v>8847</v>
      </c>
      <c r="F329" s="18" t="s">
        <v>8848</v>
      </c>
      <c r="G329" s="16">
        <v>1</v>
      </c>
      <c r="H329" s="19" t="s">
        <v>8854</v>
      </c>
      <c r="I329" t="str">
        <f t="shared" si="1"/>
        <v>Leggings 3D Feather Native American #DH - LEGGING / L / All Print</v>
      </c>
      <c r="J329" s="20" t="s">
        <v>8855</v>
      </c>
      <c r="K329" s="20" t="s">
        <v>8851</v>
      </c>
      <c r="L329" s="20" t="s">
        <v>8852</v>
      </c>
      <c r="M329" s="16"/>
      <c r="O329" s="1" t="s">
        <v>8853</v>
      </c>
      <c r="P329" s="18">
        <v>32507</v>
      </c>
      <c r="Q329" s="16" t="s">
        <v>46</v>
      </c>
      <c r="R329" s="16" t="s">
        <v>35</v>
      </c>
      <c r="S329" s="16">
        <v>8509826162</v>
      </c>
      <c r="T329" s="16" t="s">
        <v>47</v>
      </c>
    </row>
    <row r="330" spans="1:20" ht="13.2" hidden="1" x14ac:dyDescent="0.25">
      <c r="A330" s="21" t="s">
        <v>263</v>
      </c>
      <c r="C330" s="16" t="s">
        <v>61</v>
      </c>
      <c r="D330" s="42" t="s">
        <v>26</v>
      </c>
      <c r="E330" s="17" t="s">
        <v>8847</v>
      </c>
      <c r="F330" s="18" t="s">
        <v>8848</v>
      </c>
      <c r="G330" s="16">
        <v>1</v>
      </c>
      <c r="H330" s="19" t="s">
        <v>8856</v>
      </c>
      <c r="I330" t="str">
        <f t="shared" si="1"/>
        <v>Leggings 3D #DH - TANK TOP / L / All Print</v>
      </c>
      <c r="J330" s="20" t="s">
        <v>8857</v>
      </c>
      <c r="K330" s="20" t="s">
        <v>8851</v>
      </c>
      <c r="L330" s="20" t="s">
        <v>8852</v>
      </c>
      <c r="M330" s="16"/>
      <c r="O330" s="1" t="s">
        <v>8853</v>
      </c>
      <c r="P330" s="18">
        <v>32507</v>
      </c>
      <c r="Q330" s="16" t="s">
        <v>46</v>
      </c>
      <c r="R330" s="16" t="s">
        <v>35</v>
      </c>
      <c r="S330" s="16">
        <v>8509826162</v>
      </c>
      <c r="T330" s="16" t="s">
        <v>47</v>
      </c>
    </row>
    <row r="331" spans="1:20" ht="13.2" hidden="1" x14ac:dyDescent="0.25">
      <c r="A331" s="21" t="s">
        <v>263</v>
      </c>
      <c r="C331" s="16" t="s">
        <v>61</v>
      </c>
      <c r="D331" s="42" t="s">
        <v>26</v>
      </c>
      <c r="E331" s="17" t="s">
        <v>8847</v>
      </c>
      <c r="F331" s="18" t="s">
        <v>8848</v>
      </c>
      <c r="G331" s="16">
        <v>1</v>
      </c>
      <c r="H331" s="19" t="s">
        <v>8858</v>
      </c>
      <c r="I331" t="str">
        <f t="shared" si="1"/>
        <v>Leggings 3D #DH - LEGGING / L / All Print</v>
      </c>
      <c r="J331" s="20" t="s">
        <v>8859</v>
      </c>
      <c r="K331" s="20" t="s">
        <v>8851</v>
      </c>
      <c r="L331" s="20" t="s">
        <v>8852</v>
      </c>
      <c r="M331" s="16"/>
      <c r="O331" s="1" t="s">
        <v>8853</v>
      </c>
      <c r="P331" s="18">
        <v>32507</v>
      </c>
      <c r="Q331" s="16" t="s">
        <v>46</v>
      </c>
      <c r="R331" s="16" t="s">
        <v>35</v>
      </c>
      <c r="S331" s="16">
        <v>8509826162</v>
      </c>
      <c r="T331" s="16" t="s">
        <v>47</v>
      </c>
    </row>
    <row r="332" spans="1:20" ht="13.2" x14ac:dyDescent="0.25">
      <c r="A332" s="21" t="s">
        <v>49</v>
      </c>
      <c r="C332" s="16" t="s">
        <v>61</v>
      </c>
      <c r="D332" s="42" t="s">
        <v>26</v>
      </c>
      <c r="E332" s="17" t="s">
        <v>8847</v>
      </c>
      <c r="F332" s="18" t="s">
        <v>8848</v>
      </c>
      <c r="G332" s="16">
        <v>1</v>
      </c>
      <c r="H332" s="19" t="s">
        <v>8860</v>
      </c>
      <c r="I332" t="str">
        <f t="shared" si="1"/>
        <v>Tank top / L / ALL PRINT</v>
      </c>
      <c r="J332" s="20" t="s">
        <v>8861</v>
      </c>
      <c r="K332" s="20" t="s">
        <v>8851</v>
      </c>
      <c r="L332" s="20" t="s">
        <v>8852</v>
      </c>
      <c r="M332" s="16"/>
      <c r="O332" s="1" t="s">
        <v>8853</v>
      </c>
      <c r="P332" s="18">
        <v>32507</v>
      </c>
      <c r="Q332" s="16" t="s">
        <v>46</v>
      </c>
      <c r="R332" s="16" t="s">
        <v>35</v>
      </c>
      <c r="S332" s="16">
        <v>8509826162</v>
      </c>
      <c r="T332" s="16" t="s">
        <v>47</v>
      </c>
    </row>
    <row r="333" spans="1:20" ht="13.2" x14ac:dyDescent="0.25">
      <c r="A333" s="21" t="s">
        <v>49</v>
      </c>
      <c r="C333" s="16" t="s">
        <v>61</v>
      </c>
      <c r="D333" s="42" t="s">
        <v>26</v>
      </c>
      <c r="E333" s="17" t="s">
        <v>8847</v>
      </c>
      <c r="F333" s="18" t="s">
        <v>8848</v>
      </c>
      <c r="G333" s="16">
        <v>1</v>
      </c>
      <c r="H333" s="19" t="s">
        <v>8862</v>
      </c>
      <c r="I333" t="str">
        <f t="shared" si="1"/>
        <v>Legging / L / ALL PRINT</v>
      </c>
      <c r="J333" s="20" t="s">
        <v>8863</v>
      </c>
      <c r="K333" s="20" t="s">
        <v>8851</v>
      </c>
      <c r="L333" s="20" t="s">
        <v>8852</v>
      </c>
      <c r="M333" s="16"/>
      <c r="O333" s="1" t="s">
        <v>8853</v>
      </c>
      <c r="P333" s="18">
        <v>32507</v>
      </c>
      <c r="Q333" s="16" t="s">
        <v>46</v>
      </c>
      <c r="R333" s="16" t="s">
        <v>35</v>
      </c>
      <c r="S333" s="16">
        <v>8509826162</v>
      </c>
      <c r="T333" s="16" t="s">
        <v>47</v>
      </c>
    </row>
    <row r="334" spans="1:20" ht="13.2" hidden="1" x14ac:dyDescent="0.25">
      <c r="A334" s="15" t="s">
        <v>110</v>
      </c>
      <c r="C334" s="17" t="s">
        <v>25</v>
      </c>
      <c r="D334" s="17" t="s">
        <v>26</v>
      </c>
      <c r="E334" s="17" t="s">
        <v>8864</v>
      </c>
      <c r="F334" s="18" t="s">
        <v>8865</v>
      </c>
      <c r="G334" s="16">
        <v>1</v>
      </c>
      <c r="H334" s="19" t="s">
        <v>8866</v>
      </c>
      <c r="I334" t="str">
        <f t="shared" si="1"/>
        <v>AOP UNISEX HOODIE / XL / Black</v>
      </c>
      <c r="J334" s="20" t="s">
        <v>797</v>
      </c>
      <c r="K334" s="20" t="s">
        <v>8867</v>
      </c>
      <c r="L334" s="20" t="s">
        <v>8868</v>
      </c>
      <c r="M334" s="16"/>
      <c r="O334" s="1" t="s">
        <v>8869</v>
      </c>
      <c r="P334" s="18">
        <v>14428</v>
      </c>
      <c r="Q334" s="16" t="s">
        <v>305</v>
      </c>
      <c r="R334" s="16" t="s">
        <v>35</v>
      </c>
      <c r="S334" s="16">
        <v>5854041460</v>
      </c>
      <c r="T334" s="16" t="s">
        <v>306</v>
      </c>
    </row>
    <row r="335" spans="1:20" ht="13.2" hidden="1" x14ac:dyDescent="0.25">
      <c r="A335" s="29" t="s">
        <v>86</v>
      </c>
      <c r="C335" s="16" t="s">
        <v>25</v>
      </c>
      <c r="D335" s="17" t="s">
        <v>26</v>
      </c>
      <c r="E335" s="16" t="s">
        <v>8870</v>
      </c>
      <c r="F335" s="18" t="s">
        <v>8871</v>
      </c>
      <c r="G335" s="16">
        <v>1</v>
      </c>
      <c r="H335" s="19" t="s">
        <v>4228</v>
      </c>
      <c r="I335" t="str">
        <f t="shared" si="1"/>
        <v>AOP Unisex Raglan Hoodie / L / All print</v>
      </c>
      <c r="J335" s="20" t="s">
        <v>4229</v>
      </c>
      <c r="K335" s="20" t="s">
        <v>8872</v>
      </c>
      <c r="L335" s="20" t="s">
        <v>8873</v>
      </c>
      <c r="M335" s="16"/>
      <c r="O335" s="1" t="s">
        <v>8874</v>
      </c>
      <c r="P335" s="18">
        <v>46158</v>
      </c>
      <c r="Q335" s="16" t="s">
        <v>57</v>
      </c>
      <c r="R335" s="16" t="s">
        <v>35</v>
      </c>
      <c r="S335" s="16">
        <v>3177280956</v>
      </c>
      <c r="T335" s="16" t="s">
        <v>59</v>
      </c>
    </row>
    <row r="336" spans="1:20" ht="13.2" hidden="1" x14ac:dyDescent="0.25">
      <c r="A336" s="28" t="s">
        <v>120</v>
      </c>
      <c r="C336" s="16" t="s">
        <v>25</v>
      </c>
      <c r="D336" s="17" t="s">
        <v>26</v>
      </c>
      <c r="E336" s="16" t="s">
        <v>8875</v>
      </c>
      <c r="F336" s="18" t="s">
        <v>8876</v>
      </c>
      <c r="G336" s="16">
        <v>1</v>
      </c>
      <c r="H336" s="19" t="s">
        <v>8877</v>
      </c>
      <c r="I336" t="str">
        <f t="shared" si="1"/>
        <v>AOP UNISEX HOODIE / L / All Print</v>
      </c>
      <c r="J336" s="20" t="s">
        <v>8878</v>
      </c>
      <c r="K336" s="20" t="s">
        <v>8879</v>
      </c>
      <c r="L336" s="20" t="s">
        <v>8880</v>
      </c>
      <c r="M336" s="16"/>
      <c r="O336" s="1" t="s">
        <v>8881</v>
      </c>
      <c r="P336" s="18">
        <v>98294</v>
      </c>
      <c r="Q336" s="16" t="s">
        <v>189</v>
      </c>
      <c r="R336" s="16" t="s">
        <v>35</v>
      </c>
      <c r="S336" s="16">
        <v>4252782695</v>
      </c>
      <c r="T336" s="16" t="s">
        <v>190</v>
      </c>
    </row>
    <row r="337" spans="1:27" ht="13.2" x14ac:dyDescent="0.25">
      <c r="A337" s="29" t="s">
        <v>201</v>
      </c>
      <c r="C337" s="16" t="s">
        <v>25</v>
      </c>
      <c r="D337" s="17" t="s">
        <v>26</v>
      </c>
      <c r="E337" s="16" t="s">
        <v>8882</v>
      </c>
      <c r="F337" s="18" t="s">
        <v>8876</v>
      </c>
      <c r="G337" s="16">
        <v>1</v>
      </c>
      <c r="H337" s="19" t="s">
        <v>8883</v>
      </c>
      <c r="I337" t="str">
        <f t="shared" si="1"/>
        <v>HOODIE RAGLAN SLEEVE / L / All Print</v>
      </c>
      <c r="J337" s="20" t="s">
        <v>53</v>
      </c>
      <c r="K337" s="20" t="s">
        <v>8879</v>
      </c>
      <c r="L337" s="20" t="s">
        <v>8880</v>
      </c>
      <c r="M337" s="16"/>
      <c r="O337" s="1" t="s">
        <v>8881</v>
      </c>
      <c r="P337" s="18">
        <v>98294</v>
      </c>
      <c r="Q337" s="16" t="s">
        <v>189</v>
      </c>
      <c r="R337" s="16" t="s">
        <v>35</v>
      </c>
      <c r="S337" s="16">
        <v>4252782695</v>
      </c>
      <c r="T337" s="16" t="s">
        <v>190</v>
      </c>
    </row>
    <row r="338" spans="1:27" ht="13.2" hidden="1" x14ac:dyDescent="0.25">
      <c r="A338" s="21" t="s">
        <v>8794</v>
      </c>
      <c r="C338" s="16" t="s">
        <v>25</v>
      </c>
      <c r="D338" s="17" t="s">
        <v>26</v>
      </c>
      <c r="E338" s="16" t="s">
        <v>8884</v>
      </c>
      <c r="F338" s="18" t="s">
        <v>8885</v>
      </c>
      <c r="G338" s="16">
        <v>1</v>
      </c>
      <c r="H338" s="19" t="s">
        <v>8886</v>
      </c>
      <c r="I338" t="str">
        <f t="shared" si="1"/>
        <v>AOP UNISEX HOODIE / 5XL / All Print</v>
      </c>
      <c r="J338" s="20" t="s">
        <v>8887</v>
      </c>
      <c r="K338" s="20" t="s">
        <v>8888</v>
      </c>
      <c r="L338" s="20" t="s">
        <v>8889</v>
      </c>
      <c r="M338" s="16"/>
      <c r="O338" s="1" t="s">
        <v>8890</v>
      </c>
      <c r="P338" s="18">
        <v>2375</v>
      </c>
      <c r="Q338" s="16" t="s">
        <v>359</v>
      </c>
      <c r="R338" s="16" t="s">
        <v>35</v>
      </c>
      <c r="S338" s="16">
        <v>5082411255</v>
      </c>
      <c r="T338" s="16" t="s">
        <v>360</v>
      </c>
    </row>
    <row r="339" spans="1:27" ht="13.2" hidden="1" x14ac:dyDescent="0.25">
      <c r="A339" s="22" t="s">
        <v>8794</v>
      </c>
      <c r="B339" s="3"/>
      <c r="C339" s="23" t="s">
        <v>25</v>
      </c>
      <c r="D339" s="23" t="s">
        <v>5</v>
      </c>
      <c r="E339" s="23" t="s">
        <v>8891</v>
      </c>
      <c r="F339" s="24" t="s">
        <v>8885</v>
      </c>
      <c r="G339" s="23">
        <v>1</v>
      </c>
      <c r="H339" s="25" t="s">
        <v>8886</v>
      </c>
      <c r="I339" s="3" t="str">
        <f t="shared" si="1"/>
        <v>AOP UNISEX HOODIE / 5XL / All Print</v>
      </c>
      <c r="J339" s="26" t="s">
        <v>8887</v>
      </c>
      <c r="K339" s="26" t="s">
        <v>8888</v>
      </c>
      <c r="L339" s="26" t="s">
        <v>8889</v>
      </c>
      <c r="M339" s="23"/>
      <c r="N339" s="3"/>
      <c r="O339" s="27" t="s">
        <v>8890</v>
      </c>
      <c r="P339" s="24">
        <v>2375</v>
      </c>
      <c r="Q339" s="23" t="s">
        <v>359</v>
      </c>
      <c r="R339" s="23" t="s">
        <v>35</v>
      </c>
      <c r="S339" s="23">
        <v>5082411255</v>
      </c>
      <c r="T339" s="23" t="s">
        <v>360</v>
      </c>
      <c r="U339" s="3"/>
      <c r="V339" s="3"/>
      <c r="W339" s="3"/>
      <c r="X339" s="3"/>
      <c r="Y339" s="3"/>
      <c r="Z339" s="3"/>
      <c r="AA339" s="3"/>
    </row>
    <row r="340" spans="1:27" ht="13.2" hidden="1" x14ac:dyDescent="0.25">
      <c r="A340" s="28" t="s">
        <v>120</v>
      </c>
      <c r="C340" s="16" t="s">
        <v>25</v>
      </c>
      <c r="D340" s="17" t="s">
        <v>26</v>
      </c>
      <c r="E340" s="16" t="s">
        <v>8892</v>
      </c>
      <c r="F340" s="18" t="s">
        <v>8893</v>
      </c>
      <c r="G340" s="16">
        <v>1</v>
      </c>
      <c r="H340" s="19" t="s">
        <v>8894</v>
      </c>
      <c r="I340" t="str">
        <f t="shared" si="1"/>
        <v>hirt 2D #KV - S / Royal blue</v>
      </c>
      <c r="J340" s="20" t="s">
        <v>8895</v>
      </c>
      <c r="K340" s="20" t="s">
        <v>8896</v>
      </c>
      <c r="L340" s="20" t="s">
        <v>8897</v>
      </c>
      <c r="M340" s="16"/>
      <c r="O340" s="1" t="s">
        <v>8898</v>
      </c>
      <c r="P340" s="18">
        <v>85142</v>
      </c>
      <c r="Q340" s="16" t="s">
        <v>447</v>
      </c>
      <c r="R340" s="16" t="s">
        <v>35</v>
      </c>
      <c r="S340" s="16">
        <v>4805184192</v>
      </c>
      <c r="T340" s="16" t="s">
        <v>448</v>
      </c>
    </row>
    <row r="341" spans="1:27" ht="13.2" hidden="1" x14ac:dyDescent="0.25">
      <c r="A341" s="28" t="s">
        <v>120</v>
      </c>
      <c r="C341" s="16" t="s">
        <v>25</v>
      </c>
      <c r="D341" s="17" t="s">
        <v>26</v>
      </c>
      <c r="E341" s="16" t="s">
        <v>8892</v>
      </c>
      <c r="F341" s="18" t="s">
        <v>8893</v>
      </c>
      <c r="G341" s="16">
        <v>1</v>
      </c>
      <c r="H341" s="19" t="s">
        <v>8899</v>
      </c>
      <c r="I341" t="str">
        <f t="shared" si="1"/>
        <v>hirt 2D #KV - L / Royal blue</v>
      </c>
      <c r="J341" s="20" t="s">
        <v>8900</v>
      </c>
      <c r="K341" s="20" t="s">
        <v>8896</v>
      </c>
      <c r="L341" s="20" t="s">
        <v>8897</v>
      </c>
      <c r="M341" s="16"/>
      <c r="O341" s="1" t="s">
        <v>8898</v>
      </c>
      <c r="P341" s="18">
        <v>85142</v>
      </c>
      <c r="Q341" s="16" t="s">
        <v>447</v>
      </c>
      <c r="R341" s="16" t="s">
        <v>35</v>
      </c>
      <c r="S341" s="16">
        <v>4805184192</v>
      </c>
      <c r="T341" s="16" t="s">
        <v>448</v>
      </c>
    </row>
    <row r="342" spans="1:27" ht="13.2" hidden="1" x14ac:dyDescent="0.25">
      <c r="A342" s="21" t="s">
        <v>5623</v>
      </c>
      <c r="C342" s="16" t="s">
        <v>25</v>
      </c>
      <c r="D342" s="17" t="s">
        <v>26</v>
      </c>
      <c r="E342" s="16" t="s">
        <v>8901</v>
      </c>
      <c r="F342" s="18" t="s">
        <v>8902</v>
      </c>
      <c r="G342" s="16">
        <v>1</v>
      </c>
      <c r="H342" s="19" t="s">
        <v>8903</v>
      </c>
      <c r="I342" t="str">
        <f t="shared" si="1"/>
        <v>HOODIE RAGLAN SLEEVE / 4XL / All Print</v>
      </c>
      <c r="J342" s="20" t="s">
        <v>598</v>
      </c>
      <c r="K342" s="20" t="s">
        <v>8904</v>
      </c>
      <c r="L342" s="20" t="s">
        <v>8905</v>
      </c>
      <c r="M342" s="16"/>
      <c r="O342" s="1" t="s">
        <v>8906</v>
      </c>
      <c r="P342" s="18">
        <v>82716</v>
      </c>
      <c r="Q342" s="16" t="s">
        <v>2412</v>
      </c>
      <c r="R342" s="16" t="s">
        <v>35</v>
      </c>
      <c r="S342" s="16">
        <v>3076898964</v>
      </c>
      <c r="T342" s="16" t="s">
        <v>2413</v>
      </c>
    </row>
    <row r="343" spans="1:27" ht="13.2" hidden="1" x14ac:dyDescent="0.25">
      <c r="A343" s="55"/>
      <c r="B343" s="56"/>
      <c r="C343" s="57"/>
      <c r="D343" s="57"/>
      <c r="E343" s="57"/>
      <c r="F343" s="58"/>
      <c r="G343" s="57"/>
      <c r="H343" s="59"/>
      <c r="I343" s="60"/>
      <c r="J343" s="60"/>
      <c r="K343" s="60"/>
      <c r="L343" s="57"/>
      <c r="M343" s="56"/>
      <c r="N343" s="61"/>
      <c r="O343" s="58"/>
      <c r="P343" s="57"/>
      <c r="Q343" s="57"/>
      <c r="R343" s="57"/>
      <c r="S343" s="57"/>
      <c r="T343" s="56"/>
      <c r="U343" s="56"/>
      <c r="V343" s="56"/>
      <c r="W343" s="56"/>
      <c r="X343" s="56"/>
      <c r="Y343" s="56"/>
      <c r="Z343" s="56"/>
      <c r="AA343" s="56"/>
    </row>
    <row r="344" spans="1:27" ht="13.2" hidden="1" x14ac:dyDescent="0.25">
      <c r="A344" s="9"/>
      <c r="C344" s="16"/>
      <c r="D344" s="16"/>
      <c r="E344" s="16"/>
      <c r="F344" s="18"/>
      <c r="G344" s="16"/>
      <c r="H344" s="19"/>
      <c r="I344" s="20"/>
      <c r="J344" s="20"/>
      <c r="K344" s="20"/>
      <c r="L344" s="16"/>
      <c r="N344" s="1"/>
      <c r="O344" s="18"/>
      <c r="P344" s="16"/>
      <c r="Q344" s="16"/>
      <c r="R344" s="16"/>
      <c r="S344" s="16"/>
    </row>
    <row r="345" spans="1:27" ht="13.2" hidden="1" x14ac:dyDescent="0.25">
      <c r="A345" s="9"/>
      <c r="C345" s="16"/>
      <c r="D345" s="16"/>
      <c r="E345" s="16"/>
      <c r="F345" s="18"/>
      <c r="G345" s="16"/>
      <c r="H345" s="19"/>
      <c r="I345" s="20"/>
      <c r="J345" s="20"/>
      <c r="K345" s="20"/>
      <c r="L345" s="16"/>
      <c r="N345" s="1"/>
      <c r="O345" s="18"/>
      <c r="P345" s="16"/>
      <c r="Q345" s="16"/>
      <c r="R345" s="16"/>
      <c r="S345" s="16"/>
    </row>
    <row r="346" spans="1:27" ht="13.2" hidden="1" x14ac:dyDescent="0.25">
      <c r="A346" s="9"/>
      <c r="C346" s="16"/>
      <c r="D346" s="16"/>
      <c r="E346" s="16"/>
      <c r="F346" s="18"/>
      <c r="G346" s="16"/>
      <c r="H346" s="19"/>
      <c r="I346" s="20"/>
      <c r="J346" s="20"/>
      <c r="K346" s="20"/>
      <c r="L346" s="16"/>
      <c r="N346" s="1"/>
      <c r="O346" s="18"/>
      <c r="P346" s="16"/>
      <c r="Q346" s="16"/>
      <c r="R346" s="16"/>
      <c r="S346" s="16"/>
    </row>
    <row r="347" spans="1:27" ht="13.2" hidden="1" x14ac:dyDescent="0.25">
      <c r="A347" s="9"/>
      <c r="B347" s="62">
        <v>44614</v>
      </c>
      <c r="C347" s="16"/>
      <c r="D347" s="16"/>
      <c r="E347" s="16"/>
      <c r="F347" s="18"/>
      <c r="G347" s="16"/>
      <c r="H347" s="19"/>
      <c r="I347" s="20"/>
      <c r="J347" s="20"/>
      <c r="K347" s="20"/>
      <c r="L347" s="16"/>
      <c r="N347" s="1"/>
      <c r="O347" s="18"/>
      <c r="P347" s="16"/>
      <c r="Q347" s="16"/>
      <c r="R347" s="16"/>
      <c r="S347" s="16"/>
    </row>
    <row r="348" spans="1:27" ht="13.2" hidden="1" x14ac:dyDescent="0.25">
      <c r="A348" s="29" t="s">
        <v>86</v>
      </c>
      <c r="C348" s="16" t="s">
        <v>61</v>
      </c>
      <c r="D348" s="42" t="s">
        <v>26</v>
      </c>
      <c r="E348" s="16" t="s">
        <v>8907</v>
      </c>
      <c r="F348" s="18" t="s">
        <v>8908</v>
      </c>
      <c r="G348" s="16">
        <v>1</v>
      </c>
      <c r="H348" s="19" t="s">
        <v>8909</v>
      </c>
      <c r="I348" t="str">
        <f t="shared" ref="I348:I424" si="2">RIGHT(H348,LEN(H348) - (FIND("-",H348) + 1))</f>
        <v>3XL / RED</v>
      </c>
      <c r="J348" s="20" t="s">
        <v>5120</v>
      </c>
      <c r="K348" s="20" t="s">
        <v>8910</v>
      </c>
      <c r="L348" s="20" t="s">
        <v>8911</v>
      </c>
      <c r="M348" s="16"/>
      <c r="O348" s="1" t="s">
        <v>8912</v>
      </c>
      <c r="P348" s="18">
        <v>33034</v>
      </c>
      <c r="Q348" s="16" t="s">
        <v>46</v>
      </c>
      <c r="R348" s="16" t="s">
        <v>35</v>
      </c>
      <c r="S348" s="16">
        <v>7864819956</v>
      </c>
      <c r="T348" s="16" t="s">
        <v>47</v>
      </c>
    </row>
    <row r="349" spans="1:27" ht="13.2" hidden="1" x14ac:dyDescent="0.25">
      <c r="A349" s="29" t="s">
        <v>386</v>
      </c>
      <c r="C349" s="16" t="s">
        <v>202</v>
      </c>
      <c r="D349" s="16" t="s">
        <v>26</v>
      </c>
      <c r="E349" s="16" t="s">
        <v>8913</v>
      </c>
      <c r="F349" s="18" t="s">
        <v>8914</v>
      </c>
      <c r="G349" s="16">
        <v>1</v>
      </c>
      <c r="H349" s="19" t="s">
        <v>8915</v>
      </c>
      <c r="I349" t="str">
        <f t="shared" si="2"/>
        <v>S</v>
      </c>
      <c r="J349" s="20" t="s">
        <v>8916</v>
      </c>
      <c r="K349" s="20" t="s">
        <v>8917</v>
      </c>
      <c r="L349" s="20" t="s">
        <v>8918</v>
      </c>
      <c r="M349" s="16"/>
      <c r="O349" s="1" t="s">
        <v>1674</v>
      </c>
      <c r="P349" s="18">
        <v>8690</v>
      </c>
      <c r="Q349" s="16" t="s">
        <v>464</v>
      </c>
      <c r="R349" s="16" t="s">
        <v>35</v>
      </c>
      <c r="S349" s="16">
        <v>16099775655</v>
      </c>
      <c r="T349" s="16" t="s">
        <v>465</v>
      </c>
    </row>
    <row r="350" spans="1:27" ht="13.2" hidden="1" x14ac:dyDescent="0.25">
      <c r="A350" s="28" t="s">
        <v>120</v>
      </c>
      <c r="C350" s="16" t="s">
        <v>25</v>
      </c>
      <c r="D350" s="16" t="s">
        <v>26</v>
      </c>
      <c r="E350" s="16" t="s">
        <v>8919</v>
      </c>
      <c r="F350" s="18" t="s">
        <v>8920</v>
      </c>
      <c r="G350" s="16">
        <v>1</v>
      </c>
      <c r="H350" s="19" t="s">
        <v>8921</v>
      </c>
      <c r="I350" t="str">
        <f t="shared" si="2"/>
        <v>hirt #KV - XL / Full Print</v>
      </c>
      <c r="J350" s="20" t="s">
        <v>8922</v>
      </c>
      <c r="K350" s="20" t="s">
        <v>8923</v>
      </c>
      <c r="L350" s="20" t="s">
        <v>8924</v>
      </c>
      <c r="M350" s="16"/>
      <c r="O350" s="1" t="s">
        <v>8925</v>
      </c>
      <c r="P350" s="18">
        <v>8360</v>
      </c>
      <c r="Q350" s="16" t="s">
        <v>464</v>
      </c>
      <c r="R350" s="16" t="s">
        <v>35</v>
      </c>
      <c r="S350" s="16">
        <v>6094703757</v>
      </c>
      <c r="T350" s="16" t="s">
        <v>465</v>
      </c>
    </row>
    <row r="351" spans="1:27" ht="13.2" hidden="1" x14ac:dyDescent="0.25">
      <c r="A351" s="28" t="s">
        <v>120</v>
      </c>
      <c r="C351" s="16" t="s">
        <v>25</v>
      </c>
      <c r="D351" s="16" t="s">
        <v>26</v>
      </c>
      <c r="E351" s="16" t="s">
        <v>8926</v>
      </c>
      <c r="F351" s="18" t="s">
        <v>8927</v>
      </c>
      <c r="G351" s="16">
        <v>1</v>
      </c>
      <c r="H351" s="19" t="s">
        <v>2879</v>
      </c>
      <c r="I351" t="str">
        <f t="shared" si="2"/>
        <v>All print / 32 inches / Spare Tire Cover</v>
      </c>
      <c r="J351" s="45">
        <v>1000000000000000</v>
      </c>
      <c r="K351" s="20" t="s">
        <v>8928</v>
      </c>
      <c r="L351" s="20" t="s">
        <v>8929</v>
      </c>
      <c r="M351" s="16"/>
      <c r="O351" s="1" t="s">
        <v>8930</v>
      </c>
      <c r="P351" s="18">
        <v>39180</v>
      </c>
      <c r="Q351" s="16" t="s">
        <v>2504</v>
      </c>
      <c r="R351" s="16" t="s">
        <v>35</v>
      </c>
      <c r="S351" s="16">
        <v>6014158551</v>
      </c>
      <c r="T351" s="16" t="s">
        <v>2505</v>
      </c>
    </row>
    <row r="352" spans="1:27" ht="13.2" hidden="1" x14ac:dyDescent="0.25">
      <c r="A352" s="32" t="s">
        <v>60</v>
      </c>
      <c r="C352" s="16" t="s">
        <v>25</v>
      </c>
      <c r="D352" s="16" t="s">
        <v>26</v>
      </c>
      <c r="E352" s="16" t="s">
        <v>8931</v>
      </c>
      <c r="F352" s="18" t="s">
        <v>8932</v>
      </c>
      <c r="G352" s="16">
        <v>1</v>
      </c>
      <c r="H352" s="19" t="s">
        <v>8933</v>
      </c>
      <c r="I352" t="str">
        <f t="shared" si="2"/>
        <v>AOP Unisex Raglan Hoodie / L / All print</v>
      </c>
      <c r="J352" s="20" t="s">
        <v>6763</v>
      </c>
      <c r="K352" s="20" t="s">
        <v>8934</v>
      </c>
      <c r="L352" s="20" t="s">
        <v>8935</v>
      </c>
      <c r="M352" s="16"/>
      <c r="O352" s="1" t="s">
        <v>8936</v>
      </c>
      <c r="P352" s="18">
        <v>11003</v>
      </c>
      <c r="Q352" s="16" t="s">
        <v>305</v>
      </c>
      <c r="R352" s="16" t="s">
        <v>35</v>
      </c>
      <c r="S352" s="16">
        <v>9172512624</v>
      </c>
      <c r="T352" s="16" t="s">
        <v>306</v>
      </c>
    </row>
    <row r="353" spans="1:20" ht="13.2" hidden="1" x14ac:dyDescent="0.25">
      <c r="A353" s="28" t="s">
        <v>120</v>
      </c>
      <c r="C353" s="16" t="s">
        <v>25</v>
      </c>
      <c r="D353" s="33" t="s">
        <v>3</v>
      </c>
      <c r="E353" s="16" t="s">
        <v>8937</v>
      </c>
      <c r="F353" s="18" t="s">
        <v>8938</v>
      </c>
      <c r="G353" s="16">
        <v>1</v>
      </c>
      <c r="H353" s="19" t="s">
        <v>8939</v>
      </c>
      <c r="I353" t="str">
        <f t="shared" si="2"/>
        <v>hirt 2D #KV - M / White</v>
      </c>
      <c r="J353" s="20" t="s">
        <v>1096</v>
      </c>
      <c r="K353" s="20" t="s">
        <v>8940</v>
      </c>
      <c r="L353" s="20" t="s">
        <v>8941</v>
      </c>
      <c r="M353" s="16"/>
      <c r="O353" s="1" t="s">
        <v>8942</v>
      </c>
      <c r="P353" s="18">
        <v>34689</v>
      </c>
      <c r="Q353" s="16" t="s">
        <v>46</v>
      </c>
      <c r="R353" s="16" t="s">
        <v>35</v>
      </c>
      <c r="S353" s="16">
        <v>2073141297</v>
      </c>
      <c r="T353" s="16" t="s">
        <v>47</v>
      </c>
    </row>
    <row r="354" spans="1:20" ht="13.2" hidden="1" x14ac:dyDescent="0.25">
      <c r="A354" s="15" t="s">
        <v>24</v>
      </c>
      <c r="C354" s="16" t="s">
        <v>61</v>
      </c>
      <c r="D354" s="42" t="s">
        <v>26</v>
      </c>
      <c r="E354" s="16" t="s">
        <v>8943</v>
      </c>
      <c r="F354" s="18" t="s">
        <v>8944</v>
      </c>
      <c r="G354" s="16">
        <v>1</v>
      </c>
      <c r="H354" s="19" t="s">
        <v>8945</v>
      </c>
      <c r="I354" t="str">
        <f t="shared" si="2"/>
        <v>Joggers #v - AOP Unisex Raglan Hoodie / 4XL / All Print</v>
      </c>
      <c r="J354" s="20" t="s">
        <v>2314</v>
      </c>
      <c r="K354" s="20" t="s">
        <v>8946</v>
      </c>
      <c r="L354" s="20" t="s">
        <v>8947</v>
      </c>
      <c r="M354" s="16"/>
      <c r="O354" s="1" t="s">
        <v>8948</v>
      </c>
      <c r="P354" s="18">
        <v>28016</v>
      </c>
      <c r="Q354" s="16" t="s">
        <v>1374</v>
      </c>
      <c r="R354" s="16" t="s">
        <v>35</v>
      </c>
      <c r="S354" s="16">
        <v>6039733912</v>
      </c>
      <c r="T354" s="16" t="s">
        <v>1375</v>
      </c>
    </row>
    <row r="355" spans="1:20" ht="13.2" hidden="1" x14ac:dyDescent="0.25">
      <c r="A355" s="15" t="s">
        <v>24</v>
      </c>
      <c r="C355" s="16" t="s">
        <v>61</v>
      </c>
      <c r="D355" s="42" t="s">
        <v>26</v>
      </c>
      <c r="E355" s="16" t="s">
        <v>8943</v>
      </c>
      <c r="F355" s="18" t="s">
        <v>8944</v>
      </c>
      <c r="G355" s="16">
        <v>1</v>
      </c>
      <c r="H355" s="19" t="s">
        <v>8949</v>
      </c>
      <c r="I355" t="str">
        <f t="shared" si="2"/>
        <v>Joggers #v - AOP Unisex Joggers / 3XL / All Print</v>
      </c>
      <c r="J355" s="20" t="s">
        <v>7436</v>
      </c>
      <c r="K355" s="20" t="s">
        <v>8946</v>
      </c>
      <c r="L355" s="20" t="s">
        <v>8947</v>
      </c>
      <c r="M355" s="16"/>
      <c r="O355" s="1" t="s">
        <v>8948</v>
      </c>
      <c r="P355" s="18">
        <v>28016</v>
      </c>
      <c r="Q355" s="16" t="s">
        <v>1374</v>
      </c>
      <c r="R355" s="16" t="s">
        <v>35</v>
      </c>
      <c r="S355" s="16">
        <v>6039733912</v>
      </c>
      <c r="T355" s="16" t="s">
        <v>1375</v>
      </c>
    </row>
    <row r="356" spans="1:20" ht="13.2" hidden="1" x14ac:dyDescent="0.25">
      <c r="A356" s="15" t="s">
        <v>110</v>
      </c>
      <c r="C356" s="16" t="s">
        <v>202</v>
      </c>
      <c r="D356" s="16" t="s">
        <v>26</v>
      </c>
      <c r="E356" s="16" t="s">
        <v>8950</v>
      </c>
      <c r="F356" s="18" t="s">
        <v>8951</v>
      </c>
      <c r="G356" s="16">
        <v>1</v>
      </c>
      <c r="H356" s="19" t="s">
        <v>8952</v>
      </c>
      <c r="I356" t="str">
        <f t="shared" si="2"/>
        <v>3XL / Black</v>
      </c>
      <c r="J356" s="20" t="s">
        <v>313</v>
      </c>
      <c r="K356" s="20" t="s">
        <v>8953</v>
      </c>
      <c r="L356" s="20" t="s">
        <v>8954</v>
      </c>
      <c r="M356" s="16"/>
      <c r="O356" s="1" t="s">
        <v>8955</v>
      </c>
      <c r="P356" s="18">
        <v>28743</v>
      </c>
      <c r="Q356" s="16" t="s">
        <v>1374</v>
      </c>
      <c r="R356" s="16" t="s">
        <v>35</v>
      </c>
      <c r="S356" s="16">
        <v>8283295148</v>
      </c>
      <c r="T356" s="16" t="s">
        <v>1375</v>
      </c>
    </row>
    <row r="357" spans="1:20" ht="13.2" hidden="1" x14ac:dyDescent="0.25">
      <c r="A357" s="21" t="s">
        <v>5623</v>
      </c>
      <c r="C357" s="16" t="s">
        <v>25</v>
      </c>
      <c r="D357" s="16" t="s">
        <v>26</v>
      </c>
      <c r="E357" s="16" t="s">
        <v>8956</v>
      </c>
      <c r="F357" s="18" t="s">
        <v>8957</v>
      </c>
      <c r="G357" s="16">
        <v>1</v>
      </c>
      <c r="H357" s="19" t="s">
        <v>1619</v>
      </c>
      <c r="I357" t="str">
        <f t="shared" si="2"/>
        <v>AOP Unisex Raglan Hoodie / M / All print</v>
      </c>
      <c r="J357" s="20" t="s">
        <v>178</v>
      </c>
      <c r="K357" s="20" t="s">
        <v>8958</v>
      </c>
      <c r="L357" s="20" t="s">
        <v>8959</v>
      </c>
      <c r="M357" s="16">
        <v>715</v>
      </c>
      <c r="O357" s="1" t="s">
        <v>6125</v>
      </c>
      <c r="P357" s="18">
        <v>80018</v>
      </c>
      <c r="Q357" s="16" t="s">
        <v>430</v>
      </c>
      <c r="R357" s="16" t="s">
        <v>35</v>
      </c>
      <c r="S357" s="16">
        <v>7202440145</v>
      </c>
      <c r="T357" s="16" t="s">
        <v>432</v>
      </c>
    </row>
    <row r="358" spans="1:20" ht="13.2" hidden="1" x14ac:dyDescent="0.25">
      <c r="A358" s="21" t="s">
        <v>5623</v>
      </c>
      <c r="C358" s="16" t="s">
        <v>25</v>
      </c>
      <c r="D358" s="16" t="s">
        <v>26</v>
      </c>
      <c r="E358" s="16" t="s">
        <v>8956</v>
      </c>
      <c r="F358" s="18" t="s">
        <v>8957</v>
      </c>
      <c r="G358" s="16">
        <v>1</v>
      </c>
      <c r="H358" s="19" t="s">
        <v>8960</v>
      </c>
      <c r="I358" t="str">
        <f t="shared" si="2"/>
        <v>AOP Unisex Raglan Hoodie / L / All print</v>
      </c>
      <c r="J358" s="20" t="s">
        <v>4229</v>
      </c>
      <c r="K358" s="20" t="s">
        <v>8958</v>
      </c>
      <c r="L358" s="20" t="s">
        <v>8959</v>
      </c>
      <c r="M358" s="16">
        <v>715</v>
      </c>
      <c r="O358" s="1" t="s">
        <v>6125</v>
      </c>
      <c r="P358" s="18">
        <v>80018</v>
      </c>
      <c r="Q358" s="16" t="s">
        <v>430</v>
      </c>
      <c r="R358" s="16" t="s">
        <v>35</v>
      </c>
      <c r="S358" s="16">
        <v>7202440145</v>
      </c>
      <c r="T358" s="16" t="s">
        <v>432</v>
      </c>
    </row>
    <row r="359" spans="1:20" ht="13.2" hidden="1" x14ac:dyDescent="0.25">
      <c r="A359" s="28" t="s">
        <v>120</v>
      </c>
      <c r="C359" s="16" t="s">
        <v>25</v>
      </c>
      <c r="D359" s="16" t="s">
        <v>26</v>
      </c>
      <c r="E359" s="16" t="s">
        <v>8961</v>
      </c>
      <c r="F359" s="18" t="s">
        <v>8962</v>
      </c>
      <c r="G359" s="16">
        <v>1</v>
      </c>
      <c r="H359" s="19" t="s">
        <v>8963</v>
      </c>
      <c r="I359" t="str">
        <f t="shared" si="2"/>
        <v>XL / Full Print</v>
      </c>
      <c r="J359" s="20" t="s">
        <v>4969</v>
      </c>
      <c r="K359" s="20" t="s">
        <v>8964</v>
      </c>
      <c r="L359" s="20" t="s">
        <v>8965</v>
      </c>
      <c r="M359" s="16"/>
      <c r="O359" s="1" t="s">
        <v>8966</v>
      </c>
      <c r="P359" s="18">
        <v>36091</v>
      </c>
      <c r="Q359" s="16" t="s">
        <v>645</v>
      </c>
      <c r="R359" s="16" t="s">
        <v>35</v>
      </c>
      <c r="S359" s="16">
        <v>2052170966</v>
      </c>
      <c r="T359" s="16" t="s">
        <v>646</v>
      </c>
    </row>
    <row r="360" spans="1:20" ht="13.2" hidden="1" x14ac:dyDescent="0.25">
      <c r="A360" s="28" t="s">
        <v>120</v>
      </c>
      <c r="C360" s="16" t="s">
        <v>25</v>
      </c>
      <c r="D360" s="16" t="s">
        <v>26</v>
      </c>
      <c r="E360" s="16" t="s">
        <v>8961</v>
      </c>
      <c r="F360" s="18" t="s">
        <v>8962</v>
      </c>
      <c r="G360" s="16">
        <v>3</v>
      </c>
      <c r="H360" s="19" t="s">
        <v>4962</v>
      </c>
      <c r="I360" t="str">
        <f t="shared" si="2"/>
        <v>2XL / Full Print</v>
      </c>
      <c r="J360" s="20" t="s">
        <v>4963</v>
      </c>
      <c r="K360" s="20" t="s">
        <v>8964</v>
      </c>
      <c r="L360" s="20" t="s">
        <v>8965</v>
      </c>
      <c r="M360" s="16"/>
      <c r="O360" s="1" t="s">
        <v>8966</v>
      </c>
      <c r="P360" s="18">
        <v>36091</v>
      </c>
      <c r="Q360" s="16" t="s">
        <v>645</v>
      </c>
      <c r="R360" s="16" t="s">
        <v>35</v>
      </c>
      <c r="S360" s="16">
        <v>2052170966</v>
      </c>
      <c r="T360" s="16" t="s">
        <v>646</v>
      </c>
    </row>
    <row r="361" spans="1:20" ht="13.2" hidden="1" x14ac:dyDescent="0.25">
      <c r="A361" s="28" t="s">
        <v>120</v>
      </c>
      <c r="C361" s="16" t="s">
        <v>25</v>
      </c>
      <c r="D361" s="16" t="s">
        <v>26</v>
      </c>
      <c r="E361" s="16" t="s">
        <v>8961</v>
      </c>
      <c r="F361" s="18" t="s">
        <v>8962</v>
      </c>
      <c r="G361" s="16">
        <v>1</v>
      </c>
      <c r="H361" s="19" t="s">
        <v>8967</v>
      </c>
      <c r="I361" t="str">
        <f t="shared" si="2"/>
        <v>4XL / Full Print</v>
      </c>
      <c r="J361" s="20" t="s">
        <v>8968</v>
      </c>
      <c r="K361" s="20" t="s">
        <v>8964</v>
      </c>
      <c r="L361" s="20" t="s">
        <v>8965</v>
      </c>
      <c r="M361" s="16"/>
      <c r="O361" s="1" t="s">
        <v>8966</v>
      </c>
      <c r="P361" s="18">
        <v>36091</v>
      </c>
      <c r="Q361" s="16" t="s">
        <v>645</v>
      </c>
      <c r="R361" s="16" t="s">
        <v>35</v>
      </c>
      <c r="S361" s="16">
        <v>2052170966</v>
      </c>
      <c r="T361" s="16" t="s">
        <v>646</v>
      </c>
    </row>
    <row r="362" spans="1:20" ht="13.2" hidden="1" x14ac:dyDescent="0.25">
      <c r="A362" s="28" t="s">
        <v>120</v>
      </c>
      <c r="C362" s="16" t="s">
        <v>25</v>
      </c>
      <c r="D362" s="16" t="s">
        <v>26</v>
      </c>
      <c r="E362" s="16" t="s">
        <v>8969</v>
      </c>
      <c r="F362" s="18" t="s">
        <v>8970</v>
      </c>
      <c r="G362" s="16">
        <v>1</v>
      </c>
      <c r="H362" s="19" t="s">
        <v>8971</v>
      </c>
      <c r="I362" t="str">
        <f t="shared" si="2"/>
        <v>LEGGING / S / All Print</v>
      </c>
      <c r="J362" s="20" t="s">
        <v>257</v>
      </c>
      <c r="K362" s="20" t="s">
        <v>8972</v>
      </c>
      <c r="L362" s="20" t="s">
        <v>8973</v>
      </c>
      <c r="M362" s="16"/>
      <c r="O362" s="1" t="s">
        <v>5970</v>
      </c>
      <c r="P362" s="18">
        <v>70458</v>
      </c>
      <c r="Q362" s="16" t="s">
        <v>1258</v>
      </c>
      <c r="R362" s="16" t="s">
        <v>35</v>
      </c>
      <c r="S362" s="16">
        <v>9857747930</v>
      </c>
      <c r="T362" s="16" t="s">
        <v>1259</v>
      </c>
    </row>
    <row r="363" spans="1:20" ht="13.2" hidden="1" x14ac:dyDescent="0.25">
      <c r="A363" s="28" t="s">
        <v>120</v>
      </c>
      <c r="C363" s="16" t="s">
        <v>25</v>
      </c>
      <c r="D363" s="16" t="s">
        <v>26</v>
      </c>
      <c r="E363" s="16" t="s">
        <v>8969</v>
      </c>
      <c r="F363" s="18" t="s">
        <v>8970</v>
      </c>
      <c r="G363" s="16">
        <v>1</v>
      </c>
      <c r="H363" s="19" t="s">
        <v>8974</v>
      </c>
      <c r="I363" t="str">
        <f t="shared" si="2"/>
        <v>LEGGING / S / All Print</v>
      </c>
      <c r="J363" s="20" t="s">
        <v>257</v>
      </c>
      <c r="K363" s="20" t="s">
        <v>8972</v>
      </c>
      <c r="L363" s="20" t="s">
        <v>8973</v>
      </c>
      <c r="M363" s="16"/>
      <c r="O363" s="1" t="s">
        <v>5970</v>
      </c>
      <c r="P363" s="18">
        <v>70458</v>
      </c>
      <c r="Q363" s="16" t="s">
        <v>1258</v>
      </c>
      <c r="R363" s="16" t="s">
        <v>35</v>
      </c>
      <c r="S363" s="16">
        <v>9857747930</v>
      </c>
      <c r="T363" s="16" t="s">
        <v>1259</v>
      </c>
    </row>
    <row r="364" spans="1:20" ht="13.2" hidden="1" x14ac:dyDescent="0.25">
      <c r="A364" s="28" t="s">
        <v>120</v>
      </c>
      <c r="C364" s="16" t="s">
        <v>25</v>
      </c>
      <c r="D364" s="16" t="s">
        <v>26</v>
      </c>
      <c r="E364" s="16" t="s">
        <v>8969</v>
      </c>
      <c r="F364" s="18" t="s">
        <v>8970</v>
      </c>
      <c r="G364" s="16">
        <v>1</v>
      </c>
      <c r="H364" s="19" t="s">
        <v>8975</v>
      </c>
      <c r="I364" t="str">
        <f t="shared" si="2"/>
        <v>HOODIE RAGLAN SLEEVE / S / All Print</v>
      </c>
      <c r="J364" s="20" t="s">
        <v>7939</v>
      </c>
      <c r="K364" s="20" t="s">
        <v>8972</v>
      </c>
      <c r="L364" s="20" t="s">
        <v>8973</v>
      </c>
      <c r="M364" s="16"/>
      <c r="O364" s="1" t="s">
        <v>5970</v>
      </c>
      <c r="P364" s="18">
        <v>70458</v>
      </c>
      <c r="Q364" s="16" t="s">
        <v>1258</v>
      </c>
      <c r="R364" s="16" t="s">
        <v>35</v>
      </c>
      <c r="S364" s="16">
        <v>9857747930</v>
      </c>
      <c r="T364" s="16" t="s">
        <v>1259</v>
      </c>
    </row>
    <row r="365" spans="1:20" ht="13.2" hidden="1" x14ac:dyDescent="0.25">
      <c r="A365" s="28" t="s">
        <v>120</v>
      </c>
      <c r="C365" s="16" t="s">
        <v>25</v>
      </c>
      <c r="D365" s="16" t="s">
        <v>26</v>
      </c>
      <c r="E365" s="16" t="s">
        <v>8969</v>
      </c>
      <c r="F365" s="18" t="s">
        <v>8970</v>
      </c>
      <c r="G365" s="16">
        <v>1</v>
      </c>
      <c r="H365" s="19" t="s">
        <v>8976</v>
      </c>
      <c r="I365" t="str">
        <f t="shared" si="2"/>
        <v>LEGGING / S / All Print</v>
      </c>
      <c r="J365" s="20" t="s">
        <v>8977</v>
      </c>
      <c r="K365" s="20" t="s">
        <v>8972</v>
      </c>
      <c r="L365" s="20" t="s">
        <v>8973</v>
      </c>
      <c r="M365" s="16"/>
      <c r="O365" s="1" t="s">
        <v>5970</v>
      </c>
      <c r="P365" s="18">
        <v>70458</v>
      </c>
      <c r="Q365" s="16" t="s">
        <v>1258</v>
      </c>
      <c r="R365" s="16" t="s">
        <v>35</v>
      </c>
      <c r="S365" s="16">
        <v>9857747930</v>
      </c>
      <c r="T365" s="16" t="s">
        <v>1259</v>
      </c>
    </row>
    <row r="366" spans="1:20" ht="13.2" hidden="1" x14ac:dyDescent="0.25">
      <c r="A366" s="28" t="s">
        <v>120</v>
      </c>
      <c r="C366" s="16" t="s">
        <v>25</v>
      </c>
      <c r="D366" s="16" t="s">
        <v>26</v>
      </c>
      <c r="E366" s="16" t="s">
        <v>8969</v>
      </c>
      <c r="F366" s="18" t="s">
        <v>8970</v>
      </c>
      <c r="G366" s="16">
        <v>1</v>
      </c>
      <c r="H366" s="19" t="s">
        <v>8978</v>
      </c>
      <c r="I366" t="str">
        <f t="shared" si="2"/>
        <v>HOODIE RAGLAN SLEEVE / S / All Print</v>
      </c>
      <c r="J366" s="20" t="s">
        <v>7939</v>
      </c>
      <c r="K366" s="20" t="s">
        <v>8972</v>
      </c>
      <c r="L366" s="20" t="s">
        <v>8973</v>
      </c>
      <c r="M366" s="16"/>
      <c r="O366" s="1" t="s">
        <v>5970</v>
      </c>
      <c r="P366" s="18">
        <v>70458</v>
      </c>
      <c r="Q366" s="16" t="s">
        <v>1258</v>
      </c>
      <c r="R366" s="16" t="s">
        <v>35</v>
      </c>
      <c r="S366" s="16">
        <v>9857747930</v>
      </c>
      <c r="T366" s="16" t="s">
        <v>1259</v>
      </c>
    </row>
    <row r="367" spans="1:20" ht="13.2" hidden="1" x14ac:dyDescent="0.25">
      <c r="A367" s="28" t="s">
        <v>120</v>
      </c>
      <c r="C367" s="16" t="s">
        <v>25</v>
      </c>
      <c r="D367" s="16" t="s">
        <v>26</v>
      </c>
      <c r="E367" s="16" t="s">
        <v>8969</v>
      </c>
      <c r="F367" s="18" t="s">
        <v>8970</v>
      </c>
      <c r="G367" s="16">
        <v>1</v>
      </c>
      <c r="H367" s="19" t="s">
        <v>8979</v>
      </c>
      <c r="I367" t="str">
        <f t="shared" si="2"/>
        <v>LEGGING / S / All Print</v>
      </c>
      <c r="J367" s="20" t="s">
        <v>8977</v>
      </c>
      <c r="K367" s="20" t="s">
        <v>8972</v>
      </c>
      <c r="L367" s="20" t="s">
        <v>8973</v>
      </c>
      <c r="M367" s="16"/>
      <c r="O367" s="1" t="s">
        <v>5970</v>
      </c>
      <c r="P367" s="18">
        <v>70458</v>
      </c>
      <c r="Q367" s="16" t="s">
        <v>1258</v>
      </c>
      <c r="R367" s="16" t="s">
        <v>35</v>
      </c>
      <c r="S367" s="16">
        <v>9857747930</v>
      </c>
      <c r="T367" s="16" t="s">
        <v>1259</v>
      </c>
    </row>
    <row r="368" spans="1:20" ht="13.2" hidden="1" x14ac:dyDescent="0.25">
      <c r="A368" s="32" t="s">
        <v>60</v>
      </c>
      <c r="C368" s="16" t="s">
        <v>61</v>
      </c>
      <c r="D368" s="42" t="s">
        <v>26</v>
      </c>
      <c r="E368" s="16" t="s">
        <v>8980</v>
      </c>
      <c r="F368" s="18" t="s">
        <v>8981</v>
      </c>
      <c r="G368" s="16">
        <v>1</v>
      </c>
      <c r="H368" s="19" t="s">
        <v>4884</v>
      </c>
      <c r="I368" t="str">
        <f t="shared" si="2"/>
        <v>M / Full Print</v>
      </c>
      <c r="J368" s="20" t="s">
        <v>4885</v>
      </c>
      <c r="K368" s="20" t="s">
        <v>8982</v>
      </c>
      <c r="L368" s="20" t="s">
        <v>8983</v>
      </c>
      <c r="M368" s="16"/>
      <c r="O368" s="1" t="s">
        <v>8984</v>
      </c>
      <c r="P368" s="18">
        <v>17225</v>
      </c>
      <c r="Q368" s="16" t="s">
        <v>422</v>
      </c>
      <c r="R368" s="16" t="s">
        <v>35</v>
      </c>
      <c r="S368" s="16">
        <v>7178608491</v>
      </c>
      <c r="T368" s="16" t="s">
        <v>423</v>
      </c>
    </row>
    <row r="369" spans="1:27" ht="13.2" hidden="1" x14ac:dyDescent="0.25">
      <c r="A369" s="32" t="s">
        <v>60</v>
      </c>
      <c r="C369" s="16" t="s">
        <v>25</v>
      </c>
      <c r="D369" s="16" t="s">
        <v>26</v>
      </c>
      <c r="E369" s="16" t="s">
        <v>8985</v>
      </c>
      <c r="F369" s="18" t="s">
        <v>8986</v>
      </c>
      <c r="G369" s="16">
        <v>3</v>
      </c>
      <c r="H369" s="19" t="s">
        <v>8987</v>
      </c>
      <c r="I369" t="str">
        <f t="shared" si="2"/>
        <v>hirt - hoodie 3D #221121l - UNISEX T-SHIRT 3D / XL / All print</v>
      </c>
      <c r="J369" s="20" t="s">
        <v>808</v>
      </c>
      <c r="K369" s="20" t="s">
        <v>8988</v>
      </c>
      <c r="L369" s="20" t="s">
        <v>8989</v>
      </c>
      <c r="M369" s="16" t="s">
        <v>8990</v>
      </c>
      <c r="O369" s="1" t="s">
        <v>8991</v>
      </c>
      <c r="P369" s="18">
        <v>20109</v>
      </c>
      <c r="Q369" s="16" t="s">
        <v>169</v>
      </c>
      <c r="R369" s="16" t="s">
        <v>35</v>
      </c>
      <c r="S369" s="16">
        <v>17143570851</v>
      </c>
      <c r="T369" s="16" t="s">
        <v>170</v>
      </c>
    </row>
    <row r="370" spans="1:27" ht="13.2" hidden="1" x14ac:dyDescent="0.25">
      <c r="A370" s="22" t="s">
        <v>60</v>
      </c>
      <c r="B370" s="3"/>
      <c r="C370" s="23" t="s">
        <v>191</v>
      </c>
      <c r="D370" s="23" t="s">
        <v>5</v>
      </c>
      <c r="E370" s="23" t="s">
        <v>8992</v>
      </c>
      <c r="F370" s="24" t="s">
        <v>8993</v>
      </c>
      <c r="G370" s="23">
        <v>1</v>
      </c>
      <c r="H370" s="25" t="s">
        <v>8994</v>
      </c>
      <c r="I370" s="3" t="str">
        <f t="shared" si="2"/>
        <v>50x60 in</v>
      </c>
      <c r="J370" s="26" t="s">
        <v>452</v>
      </c>
      <c r="K370" s="26" t="s">
        <v>8995</v>
      </c>
      <c r="L370" s="26" t="s">
        <v>8996</v>
      </c>
      <c r="M370" s="23"/>
      <c r="N370" s="3"/>
      <c r="O370" s="27" t="s">
        <v>743</v>
      </c>
      <c r="P370" s="24">
        <v>95336</v>
      </c>
      <c r="Q370" s="23" t="s">
        <v>546</v>
      </c>
      <c r="R370" s="23" t="s">
        <v>35</v>
      </c>
      <c r="S370" s="23">
        <v>4088267726</v>
      </c>
      <c r="T370" s="23" t="s">
        <v>547</v>
      </c>
      <c r="U370" s="3"/>
      <c r="V370" s="3"/>
      <c r="W370" s="3"/>
      <c r="X370" s="3"/>
      <c r="Y370" s="3"/>
      <c r="Z370" s="3"/>
      <c r="AA370" s="3"/>
    </row>
    <row r="371" spans="1:27" ht="13.2" x14ac:dyDescent="0.25">
      <c r="A371" s="32" t="s">
        <v>456</v>
      </c>
      <c r="C371" s="16" t="s">
        <v>61</v>
      </c>
      <c r="D371" s="42" t="s">
        <v>26</v>
      </c>
      <c r="E371" s="16" t="s">
        <v>8997</v>
      </c>
      <c r="F371" s="18" t="s">
        <v>8998</v>
      </c>
      <c r="G371" s="16">
        <v>1</v>
      </c>
      <c r="H371" s="19" t="s">
        <v>3088</v>
      </c>
      <c r="I371" t="str">
        <f t="shared" si="2"/>
        <v>Fleece hoodie / XL / All print</v>
      </c>
      <c r="J371" s="20" t="s">
        <v>3089</v>
      </c>
      <c r="K371" s="20" t="s">
        <v>8999</v>
      </c>
      <c r="L371" s="20" t="s">
        <v>9000</v>
      </c>
      <c r="M371" s="16"/>
      <c r="O371" s="1" t="s">
        <v>9001</v>
      </c>
      <c r="P371" s="18">
        <v>24311</v>
      </c>
      <c r="Q371" s="16" t="s">
        <v>169</v>
      </c>
      <c r="R371" s="16" t="s">
        <v>35</v>
      </c>
      <c r="S371" s="16">
        <v>12767802862</v>
      </c>
      <c r="T371" s="16" t="s">
        <v>170</v>
      </c>
    </row>
    <row r="372" spans="1:27" ht="13.2" hidden="1" x14ac:dyDescent="0.25">
      <c r="A372" s="32" t="s">
        <v>60</v>
      </c>
      <c r="C372" s="16" t="s">
        <v>191</v>
      </c>
      <c r="D372" s="17" t="s">
        <v>26</v>
      </c>
      <c r="E372" s="16" t="s">
        <v>9002</v>
      </c>
      <c r="F372" s="18" t="s">
        <v>8993</v>
      </c>
      <c r="G372" s="16">
        <v>1</v>
      </c>
      <c r="H372" s="19" t="s">
        <v>9003</v>
      </c>
      <c r="I372" t="str">
        <f t="shared" si="2"/>
        <v>60x80 in</v>
      </c>
      <c r="J372" s="20" t="s">
        <v>452</v>
      </c>
      <c r="K372" s="20" t="s">
        <v>8995</v>
      </c>
      <c r="L372" s="20" t="s">
        <v>8996</v>
      </c>
      <c r="M372" s="16"/>
      <c r="O372" s="1" t="s">
        <v>743</v>
      </c>
      <c r="P372" s="18">
        <v>95336</v>
      </c>
      <c r="Q372" s="16" t="s">
        <v>546</v>
      </c>
      <c r="R372" s="16" t="s">
        <v>35</v>
      </c>
      <c r="S372" s="16">
        <v>4088267726</v>
      </c>
      <c r="T372" s="16" t="s">
        <v>547</v>
      </c>
    </row>
    <row r="373" spans="1:27" ht="13.2" hidden="1" x14ac:dyDescent="0.25">
      <c r="A373" s="15" t="s">
        <v>110</v>
      </c>
      <c r="C373" s="16" t="s">
        <v>25</v>
      </c>
      <c r="D373" s="17" t="s">
        <v>26</v>
      </c>
      <c r="E373" s="16" t="s">
        <v>9004</v>
      </c>
      <c r="F373" s="18" t="s">
        <v>9005</v>
      </c>
      <c r="G373" s="16">
        <v>2</v>
      </c>
      <c r="H373" s="19" t="s">
        <v>9006</v>
      </c>
      <c r="I373" t="str">
        <f t="shared" si="2"/>
        <v>XL / Full Print</v>
      </c>
      <c r="J373" s="20" t="s">
        <v>9007</v>
      </c>
      <c r="K373" s="20" t="s">
        <v>9008</v>
      </c>
      <c r="L373" s="20" t="s">
        <v>9009</v>
      </c>
      <c r="M373" s="16"/>
      <c r="O373" s="1" t="s">
        <v>9010</v>
      </c>
      <c r="P373" s="18">
        <v>49460</v>
      </c>
      <c r="Q373" s="16" t="s">
        <v>94</v>
      </c>
      <c r="R373" s="16" t="s">
        <v>35</v>
      </c>
      <c r="S373" s="16">
        <v>9897081725</v>
      </c>
      <c r="T373" s="16" t="s">
        <v>95</v>
      </c>
    </row>
    <row r="374" spans="1:27" ht="13.2" hidden="1" x14ac:dyDescent="0.25">
      <c r="A374" s="15" t="s">
        <v>110</v>
      </c>
      <c r="C374" s="16" t="s">
        <v>25</v>
      </c>
      <c r="D374" s="17" t="s">
        <v>26</v>
      </c>
      <c r="E374" s="16" t="s">
        <v>9004</v>
      </c>
      <c r="F374" s="18" t="s">
        <v>9005</v>
      </c>
      <c r="G374" s="16">
        <v>1</v>
      </c>
      <c r="H374" s="19" t="s">
        <v>9011</v>
      </c>
      <c r="I374" t="str">
        <f t="shared" si="2"/>
        <v>2XL / Full Print</v>
      </c>
      <c r="J374" s="20" t="s">
        <v>9012</v>
      </c>
      <c r="K374" s="20" t="s">
        <v>9008</v>
      </c>
      <c r="L374" s="20" t="s">
        <v>9009</v>
      </c>
      <c r="M374" s="16"/>
      <c r="O374" s="1" t="s">
        <v>9010</v>
      </c>
      <c r="P374" s="18">
        <v>49460</v>
      </c>
      <c r="Q374" s="16" t="s">
        <v>94</v>
      </c>
      <c r="R374" s="16" t="s">
        <v>35</v>
      </c>
      <c r="S374" s="16">
        <v>9897081725</v>
      </c>
      <c r="T374" s="16" t="s">
        <v>95</v>
      </c>
    </row>
    <row r="375" spans="1:27" ht="13.2" hidden="1" x14ac:dyDescent="0.25">
      <c r="A375" s="28" t="s">
        <v>120</v>
      </c>
      <c r="C375" s="16" t="s">
        <v>25</v>
      </c>
      <c r="D375" s="16" t="s">
        <v>26</v>
      </c>
      <c r="E375" s="16" t="s">
        <v>9013</v>
      </c>
      <c r="F375" s="18" t="s">
        <v>9014</v>
      </c>
      <c r="G375" s="16">
        <v>1</v>
      </c>
      <c r="H375" s="19" t="s">
        <v>9015</v>
      </c>
      <c r="I375" t="str">
        <f t="shared" si="2"/>
        <v>Shorts / M / Full Print</v>
      </c>
      <c r="J375" s="20" t="s">
        <v>3163</v>
      </c>
      <c r="K375" s="20" t="s">
        <v>9016</v>
      </c>
      <c r="L375" s="20" t="s">
        <v>9017</v>
      </c>
      <c r="M375" s="16"/>
      <c r="O375" s="1" t="s">
        <v>9018</v>
      </c>
      <c r="P375" s="18">
        <v>47906</v>
      </c>
      <c r="Q375" s="16" t="s">
        <v>57</v>
      </c>
      <c r="R375" s="16" t="s">
        <v>35</v>
      </c>
      <c r="S375" s="16">
        <v>3175409005</v>
      </c>
      <c r="T375" s="16" t="s">
        <v>59</v>
      </c>
    </row>
    <row r="376" spans="1:27" ht="13.2" hidden="1" x14ac:dyDescent="0.25">
      <c r="A376" s="29" t="s">
        <v>86</v>
      </c>
      <c r="C376" s="16" t="s">
        <v>25</v>
      </c>
      <c r="D376" s="16" t="s">
        <v>26</v>
      </c>
      <c r="E376" s="16" t="s">
        <v>9019</v>
      </c>
      <c r="F376" s="18" t="s">
        <v>9020</v>
      </c>
      <c r="G376" s="16">
        <v>1</v>
      </c>
      <c r="H376" s="19" t="s">
        <v>5083</v>
      </c>
      <c r="I376" t="str">
        <f t="shared" si="2"/>
        <v>Spare Tire Cover With Backup Camera Hole / All print / 32 inches</v>
      </c>
      <c r="J376" s="20" t="s">
        <v>5084</v>
      </c>
      <c r="K376" s="20" t="s">
        <v>9021</v>
      </c>
      <c r="L376" s="20" t="s">
        <v>9022</v>
      </c>
      <c r="M376" s="16"/>
      <c r="O376" s="1" t="s">
        <v>9023</v>
      </c>
      <c r="P376" s="18">
        <v>38571</v>
      </c>
      <c r="Q376" s="16" t="s">
        <v>211</v>
      </c>
      <c r="R376" s="16" t="s">
        <v>35</v>
      </c>
      <c r="S376" s="16">
        <v>9315108713</v>
      </c>
      <c r="T376" s="16" t="s">
        <v>212</v>
      </c>
    </row>
    <row r="377" spans="1:27" ht="13.2" hidden="1" x14ac:dyDescent="0.25">
      <c r="A377" s="21" t="s">
        <v>761</v>
      </c>
      <c r="C377" s="16" t="s">
        <v>61</v>
      </c>
      <c r="D377" s="42" t="s">
        <v>26</v>
      </c>
      <c r="E377" s="16" t="s">
        <v>9024</v>
      </c>
      <c r="F377" s="18" t="s">
        <v>9025</v>
      </c>
      <c r="G377" s="16">
        <v>1</v>
      </c>
      <c r="H377" s="19" t="s">
        <v>9026</v>
      </c>
      <c r="I377" t="str">
        <f t="shared" si="2"/>
        <v>S / All Print</v>
      </c>
      <c r="J377" s="20" t="s">
        <v>9027</v>
      </c>
      <c r="K377" s="20" t="s">
        <v>9028</v>
      </c>
      <c r="L377" s="20" t="s">
        <v>9029</v>
      </c>
      <c r="M377" s="16"/>
      <c r="O377" s="1" t="s">
        <v>9030</v>
      </c>
      <c r="P377" s="18">
        <v>33028</v>
      </c>
      <c r="Q377" s="16" t="s">
        <v>46</v>
      </c>
      <c r="R377" s="16" t="s">
        <v>35</v>
      </c>
      <c r="S377" s="16">
        <v>3214384722</v>
      </c>
      <c r="T377" s="16" t="s">
        <v>47</v>
      </c>
    </row>
    <row r="378" spans="1:27" ht="13.2" hidden="1" x14ac:dyDescent="0.25">
      <c r="A378" s="21" t="s">
        <v>5623</v>
      </c>
      <c r="C378" s="16" t="s">
        <v>25</v>
      </c>
      <c r="D378" s="16" t="s">
        <v>26</v>
      </c>
      <c r="E378" s="16" t="s">
        <v>9031</v>
      </c>
      <c r="F378" s="18" t="s">
        <v>9032</v>
      </c>
      <c r="G378" s="16">
        <v>1</v>
      </c>
      <c r="H378" s="19" t="s">
        <v>9033</v>
      </c>
      <c r="I378" t="str">
        <f t="shared" si="2"/>
        <v>hirt #HD - 2XL / All Print</v>
      </c>
      <c r="J378" s="20" t="s">
        <v>2342</v>
      </c>
      <c r="K378" s="20" t="s">
        <v>9034</v>
      </c>
      <c r="L378" s="20" t="s">
        <v>9035</v>
      </c>
      <c r="M378" s="16"/>
      <c r="O378" s="1" t="s">
        <v>9036</v>
      </c>
      <c r="P378" s="18">
        <v>76118</v>
      </c>
      <c r="Q378" s="16" t="s">
        <v>151</v>
      </c>
      <c r="R378" s="16" t="s">
        <v>35</v>
      </c>
      <c r="S378" s="16">
        <v>4698264027</v>
      </c>
      <c r="T378" s="16" t="s">
        <v>152</v>
      </c>
    </row>
    <row r="379" spans="1:27" ht="13.2" hidden="1" x14ac:dyDescent="0.25">
      <c r="A379" s="32" t="s">
        <v>309</v>
      </c>
      <c r="C379" s="16" t="s">
        <v>25</v>
      </c>
      <c r="D379" s="17" t="s">
        <v>26</v>
      </c>
      <c r="E379" s="16" t="s">
        <v>9031</v>
      </c>
      <c r="F379" s="18" t="s">
        <v>9032</v>
      </c>
      <c r="G379" s="16">
        <v>1</v>
      </c>
      <c r="H379" s="19" t="s">
        <v>7950</v>
      </c>
      <c r="I379" t="str">
        <f t="shared" si="2"/>
        <v>L / Full Print</v>
      </c>
      <c r="J379" s="20" t="s">
        <v>7951</v>
      </c>
      <c r="K379" s="20" t="s">
        <v>9034</v>
      </c>
      <c r="L379" s="20" t="s">
        <v>9035</v>
      </c>
      <c r="M379" s="16"/>
      <c r="O379" s="1" t="s">
        <v>9036</v>
      </c>
      <c r="P379" s="18">
        <v>76118</v>
      </c>
      <c r="Q379" s="16" t="s">
        <v>151</v>
      </c>
      <c r="R379" s="16" t="s">
        <v>35</v>
      </c>
      <c r="S379" s="16">
        <v>4698264027</v>
      </c>
      <c r="T379" s="16" t="s">
        <v>152</v>
      </c>
    </row>
    <row r="380" spans="1:27" ht="13.2" hidden="1" x14ac:dyDescent="0.25">
      <c r="A380" s="28" t="s">
        <v>120</v>
      </c>
      <c r="C380" s="16" t="s">
        <v>25</v>
      </c>
      <c r="D380" s="16" t="s">
        <v>26</v>
      </c>
      <c r="E380" s="16" t="s">
        <v>9037</v>
      </c>
      <c r="F380" s="18" t="s">
        <v>9038</v>
      </c>
      <c r="G380" s="16">
        <v>1</v>
      </c>
      <c r="H380" s="19" t="s">
        <v>9039</v>
      </c>
      <c r="I380" t="str">
        <f t="shared" si="2"/>
        <v>hirt #KV - XL / All Print</v>
      </c>
      <c r="J380" s="20" t="s">
        <v>9040</v>
      </c>
      <c r="K380" s="20" t="s">
        <v>9041</v>
      </c>
      <c r="L380" s="20" t="s">
        <v>9042</v>
      </c>
      <c r="M380" s="16"/>
      <c r="O380" s="1" t="s">
        <v>3784</v>
      </c>
      <c r="P380" s="18">
        <v>29483</v>
      </c>
      <c r="Q380" s="16" t="s">
        <v>129</v>
      </c>
      <c r="R380" s="16" t="s">
        <v>35</v>
      </c>
      <c r="S380" s="16">
        <v>8433307539</v>
      </c>
      <c r="T380" s="16" t="s">
        <v>130</v>
      </c>
    </row>
    <row r="381" spans="1:27" ht="13.2" hidden="1" x14ac:dyDescent="0.25">
      <c r="A381" s="28" t="s">
        <v>120</v>
      </c>
      <c r="C381" s="16" t="s">
        <v>61</v>
      </c>
      <c r="D381" s="42" t="s">
        <v>26</v>
      </c>
      <c r="E381" s="16" t="s">
        <v>9043</v>
      </c>
      <c r="F381" s="18" t="s">
        <v>9044</v>
      </c>
      <c r="G381" s="16">
        <v>1</v>
      </c>
      <c r="H381" s="19" t="s">
        <v>9045</v>
      </c>
      <c r="I381" t="str">
        <f t="shared" si="2"/>
        <v>L / Full Print</v>
      </c>
      <c r="J381" s="20" t="s">
        <v>695</v>
      </c>
      <c r="K381" s="20" t="s">
        <v>9046</v>
      </c>
      <c r="L381" s="20" t="s">
        <v>9047</v>
      </c>
      <c r="M381" s="16"/>
      <c r="O381" s="1" t="s">
        <v>8077</v>
      </c>
      <c r="P381" s="18">
        <v>33015</v>
      </c>
      <c r="Q381" s="16" t="s">
        <v>46</v>
      </c>
      <c r="R381" s="16" t="s">
        <v>35</v>
      </c>
      <c r="S381" s="16">
        <v>17865536212</v>
      </c>
      <c r="T381" s="16" t="s">
        <v>47</v>
      </c>
    </row>
    <row r="382" spans="1:27" ht="13.2" hidden="1" x14ac:dyDescent="0.25">
      <c r="A382" s="29" t="s">
        <v>386</v>
      </c>
      <c r="C382" s="16" t="s">
        <v>25</v>
      </c>
      <c r="D382" s="16" t="s">
        <v>26</v>
      </c>
      <c r="E382" s="16" t="s">
        <v>9048</v>
      </c>
      <c r="F382" s="18" t="s">
        <v>9049</v>
      </c>
      <c r="G382" s="16">
        <v>1</v>
      </c>
      <c r="H382" s="19" t="s">
        <v>9050</v>
      </c>
      <c r="I382" t="str">
        <f t="shared" si="2"/>
        <v>hirt #230621H - M / Full Print</v>
      </c>
      <c r="J382" s="20" t="s">
        <v>9051</v>
      </c>
      <c r="K382" s="20" t="s">
        <v>9052</v>
      </c>
      <c r="L382" s="20" t="s">
        <v>9053</v>
      </c>
      <c r="M382" s="16"/>
      <c r="O382" s="1" t="s">
        <v>9054</v>
      </c>
      <c r="P382" s="18">
        <v>43123</v>
      </c>
      <c r="Q382" s="16" t="s">
        <v>105</v>
      </c>
      <c r="R382" s="16" t="s">
        <v>35</v>
      </c>
      <c r="S382" s="16">
        <v>6147973303</v>
      </c>
      <c r="T382" s="16" t="s">
        <v>107</v>
      </c>
    </row>
    <row r="383" spans="1:27" ht="13.2" hidden="1" x14ac:dyDescent="0.25">
      <c r="A383" s="15" t="s">
        <v>24</v>
      </c>
      <c r="C383" s="16" t="s">
        <v>25</v>
      </c>
      <c r="D383" s="16" t="s">
        <v>26</v>
      </c>
      <c r="E383" s="16" t="s">
        <v>9055</v>
      </c>
      <c r="F383" s="18" t="s">
        <v>9056</v>
      </c>
      <c r="G383" s="16">
        <v>1</v>
      </c>
      <c r="H383" s="19" t="s">
        <v>9057</v>
      </c>
      <c r="I383" t="str">
        <f t="shared" si="2"/>
        <v>L / Full Print</v>
      </c>
      <c r="J383" s="20" t="s">
        <v>9058</v>
      </c>
      <c r="K383" s="20" t="s">
        <v>9059</v>
      </c>
      <c r="L383" s="20" t="s">
        <v>9060</v>
      </c>
      <c r="M383" s="16"/>
      <c r="O383" s="1" t="s">
        <v>9061</v>
      </c>
      <c r="P383" s="18" t="s">
        <v>9062</v>
      </c>
      <c r="Q383" s="16" t="s">
        <v>1952</v>
      </c>
      <c r="R383" s="16" t="s">
        <v>237</v>
      </c>
      <c r="S383" s="16">
        <v>5198170583</v>
      </c>
      <c r="T383" s="16" t="s">
        <v>1953</v>
      </c>
    </row>
    <row r="384" spans="1:27" ht="13.2" x14ac:dyDescent="0.25">
      <c r="A384" s="21" t="s">
        <v>49</v>
      </c>
      <c r="C384" s="16" t="s">
        <v>4025</v>
      </c>
      <c r="D384" s="16" t="s">
        <v>26</v>
      </c>
      <c r="E384" s="16" t="s">
        <v>9063</v>
      </c>
      <c r="F384" s="18" t="s">
        <v>9064</v>
      </c>
      <c r="G384" s="16">
        <v>1</v>
      </c>
      <c r="H384" s="19" t="s">
        <v>9065</v>
      </c>
      <c r="I384" t="str">
        <f t="shared" si="2"/>
        <v>HOODIE RAGLAN SLEEVE / L / All Print</v>
      </c>
      <c r="J384" s="20" t="s">
        <v>53</v>
      </c>
      <c r="K384" s="20" t="s">
        <v>9066</v>
      </c>
      <c r="L384" s="20" t="s">
        <v>9067</v>
      </c>
      <c r="M384" s="16"/>
      <c r="O384" s="1" t="s">
        <v>9068</v>
      </c>
      <c r="P384" s="18">
        <v>28655</v>
      </c>
      <c r="Q384" s="16" t="s">
        <v>1374</v>
      </c>
      <c r="R384" s="16" t="s">
        <v>35</v>
      </c>
      <c r="S384" s="16">
        <v>8283906651</v>
      </c>
      <c r="T384" s="16" t="s">
        <v>1375</v>
      </c>
    </row>
    <row r="385" spans="1:27" ht="13.2" hidden="1" x14ac:dyDescent="0.25">
      <c r="A385" s="29" t="s">
        <v>386</v>
      </c>
      <c r="C385" s="16" t="s">
        <v>25</v>
      </c>
      <c r="D385" s="18" t="s">
        <v>26</v>
      </c>
      <c r="E385" s="16" t="s">
        <v>9069</v>
      </c>
      <c r="F385" s="18" t="s">
        <v>9070</v>
      </c>
      <c r="G385" s="16">
        <v>1</v>
      </c>
      <c r="H385" s="19" t="s">
        <v>9071</v>
      </c>
      <c r="I385" t="str">
        <f t="shared" si="2"/>
        <v>AOP UNISEX HOODIE / XL / All Print</v>
      </c>
      <c r="J385" s="20" t="s">
        <v>9072</v>
      </c>
      <c r="K385" s="20" t="s">
        <v>9073</v>
      </c>
      <c r="L385" s="20" t="s">
        <v>9074</v>
      </c>
      <c r="M385" s="16">
        <v>107</v>
      </c>
      <c r="O385" s="1" t="s">
        <v>9075</v>
      </c>
      <c r="P385" s="18">
        <v>48910</v>
      </c>
      <c r="Q385" s="16" t="s">
        <v>94</v>
      </c>
      <c r="R385" s="16" t="s">
        <v>35</v>
      </c>
      <c r="S385" s="16">
        <v>5412136652</v>
      </c>
      <c r="T385" s="16" t="s">
        <v>95</v>
      </c>
    </row>
    <row r="386" spans="1:27" ht="13.2" hidden="1" x14ac:dyDescent="0.25">
      <c r="A386" s="29" t="s">
        <v>86</v>
      </c>
      <c r="C386" s="16" t="s">
        <v>61</v>
      </c>
      <c r="D386" s="42" t="s">
        <v>26</v>
      </c>
      <c r="E386" s="16" t="s">
        <v>9076</v>
      </c>
      <c r="F386" s="18" t="s">
        <v>9077</v>
      </c>
      <c r="G386" s="16">
        <v>1</v>
      </c>
      <c r="H386" s="19" t="s">
        <v>8909</v>
      </c>
      <c r="I386" t="str">
        <f t="shared" si="2"/>
        <v>3XL / RED</v>
      </c>
      <c r="J386" s="20" t="s">
        <v>5120</v>
      </c>
      <c r="K386" s="20" t="s">
        <v>9078</v>
      </c>
      <c r="L386" s="20" t="s">
        <v>9079</v>
      </c>
      <c r="M386" s="16"/>
      <c r="O386" s="1" t="s">
        <v>9080</v>
      </c>
      <c r="P386" s="18">
        <v>59635</v>
      </c>
      <c r="Q386" s="16" t="s">
        <v>1023</v>
      </c>
      <c r="R386" s="16" t="s">
        <v>35</v>
      </c>
      <c r="S386" s="16">
        <v>4062025581</v>
      </c>
      <c r="T386" s="16" t="s">
        <v>1024</v>
      </c>
    </row>
    <row r="387" spans="1:27" ht="13.2" hidden="1" x14ac:dyDescent="0.25">
      <c r="A387" s="29" t="s">
        <v>86</v>
      </c>
      <c r="C387" s="16" t="s">
        <v>61</v>
      </c>
      <c r="D387" s="42" t="s">
        <v>26</v>
      </c>
      <c r="E387" s="16" t="s">
        <v>9076</v>
      </c>
      <c r="F387" s="18" t="s">
        <v>9077</v>
      </c>
      <c r="G387" s="16">
        <v>1</v>
      </c>
      <c r="H387" s="19" t="s">
        <v>9081</v>
      </c>
      <c r="I387" t="str">
        <f t="shared" si="2"/>
        <v>4XL / WHITE</v>
      </c>
      <c r="J387" s="20" t="s">
        <v>6023</v>
      </c>
      <c r="K387" s="20" t="s">
        <v>9078</v>
      </c>
      <c r="L387" s="20" t="s">
        <v>9079</v>
      </c>
      <c r="M387" s="16"/>
      <c r="O387" s="1" t="s">
        <v>9080</v>
      </c>
      <c r="P387" s="18">
        <v>59635</v>
      </c>
      <c r="Q387" s="16" t="s">
        <v>1023</v>
      </c>
      <c r="R387" s="16" t="s">
        <v>35</v>
      </c>
      <c r="S387" s="16">
        <v>4062025581</v>
      </c>
      <c r="T387" s="16" t="s">
        <v>1024</v>
      </c>
    </row>
    <row r="388" spans="1:27" ht="13.2" hidden="1" x14ac:dyDescent="0.25">
      <c r="A388" s="29" t="s">
        <v>86</v>
      </c>
      <c r="C388" s="16" t="s">
        <v>61</v>
      </c>
      <c r="D388" s="42" t="s">
        <v>26</v>
      </c>
      <c r="E388" s="16" t="s">
        <v>9076</v>
      </c>
      <c r="F388" s="18" t="s">
        <v>9077</v>
      </c>
      <c r="G388" s="16">
        <v>1</v>
      </c>
      <c r="H388" s="19" t="s">
        <v>9082</v>
      </c>
      <c r="I388" t="str">
        <f t="shared" si="2"/>
        <v>3XL / PURPLE</v>
      </c>
      <c r="J388" s="20" t="s">
        <v>5120</v>
      </c>
      <c r="K388" s="20" t="s">
        <v>9078</v>
      </c>
      <c r="L388" s="20" t="s">
        <v>9079</v>
      </c>
      <c r="M388" s="16"/>
      <c r="O388" s="1" t="s">
        <v>9080</v>
      </c>
      <c r="P388" s="18">
        <v>59635</v>
      </c>
      <c r="Q388" s="16" t="s">
        <v>1023</v>
      </c>
      <c r="R388" s="16" t="s">
        <v>35</v>
      </c>
      <c r="S388" s="16">
        <v>4062025581</v>
      </c>
      <c r="T388" s="16" t="s">
        <v>1024</v>
      </c>
    </row>
    <row r="389" spans="1:27" ht="13.2" hidden="1" x14ac:dyDescent="0.25">
      <c r="A389" s="22" t="s">
        <v>120</v>
      </c>
      <c r="B389" s="3"/>
      <c r="C389" s="23" t="s">
        <v>25</v>
      </c>
      <c r="D389" s="23" t="s">
        <v>5</v>
      </c>
      <c r="E389" s="23" t="s">
        <v>9083</v>
      </c>
      <c r="F389" s="24" t="s">
        <v>9084</v>
      </c>
      <c r="G389" s="23">
        <v>1</v>
      </c>
      <c r="H389" s="25" t="s">
        <v>9085</v>
      </c>
      <c r="I389" s="3" t="str">
        <f t="shared" si="2"/>
        <v>XL / Full Print</v>
      </c>
      <c r="J389" s="26" t="s">
        <v>823</v>
      </c>
      <c r="K389" s="26" t="s">
        <v>9086</v>
      </c>
      <c r="L389" s="26" t="s">
        <v>9087</v>
      </c>
      <c r="M389" s="23"/>
      <c r="N389" s="3"/>
      <c r="O389" s="27" t="s">
        <v>8853</v>
      </c>
      <c r="P389" s="24">
        <v>32506</v>
      </c>
      <c r="Q389" s="23" t="s">
        <v>46</v>
      </c>
      <c r="R389" s="23" t="s">
        <v>35</v>
      </c>
      <c r="S389" s="23">
        <v>8502555581</v>
      </c>
      <c r="T389" s="23" t="s">
        <v>47</v>
      </c>
      <c r="U389" s="3"/>
      <c r="V389" s="3"/>
      <c r="W389" s="3"/>
      <c r="X389" s="3"/>
      <c r="Y389" s="3"/>
      <c r="Z389" s="3"/>
      <c r="AA389" s="3"/>
    </row>
    <row r="390" spans="1:27" ht="13.2" hidden="1" x14ac:dyDescent="0.25">
      <c r="A390" s="15" t="s">
        <v>24</v>
      </c>
      <c r="C390" s="16" t="s">
        <v>25</v>
      </c>
      <c r="D390" s="16" t="s">
        <v>26</v>
      </c>
      <c r="E390" s="16" t="s">
        <v>9088</v>
      </c>
      <c r="F390" s="18" t="s">
        <v>9089</v>
      </c>
      <c r="G390" s="16">
        <v>1</v>
      </c>
      <c r="H390" s="19" t="s">
        <v>9090</v>
      </c>
      <c r="I390" t="str">
        <f t="shared" si="2"/>
        <v>When life tried to break me but failed Hoodie - Joggers #v - AOP Unisex Raglan Hoodie / 4XL / All Print</v>
      </c>
      <c r="J390" s="20" t="s">
        <v>2314</v>
      </c>
      <c r="K390" s="20" t="s">
        <v>9091</v>
      </c>
      <c r="L390" s="20" t="s">
        <v>9092</v>
      </c>
      <c r="M390" s="16" t="s">
        <v>9093</v>
      </c>
      <c r="O390" s="1" t="s">
        <v>9094</v>
      </c>
      <c r="P390" s="18">
        <v>11101</v>
      </c>
      <c r="Q390" s="16" t="s">
        <v>305</v>
      </c>
      <c r="R390" s="16" t="s">
        <v>35</v>
      </c>
      <c r="S390" s="16">
        <v>9177809021</v>
      </c>
      <c r="T390" s="16" t="s">
        <v>306</v>
      </c>
    </row>
    <row r="391" spans="1:27" ht="13.2" hidden="1" x14ac:dyDescent="0.25">
      <c r="A391" s="29" t="s">
        <v>86</v>
      </c>
      <c r="C391" s="16" t="s">
        <v>191</v>
      </c>
      <c r="D391" s="17" t="s">
        <v>26</v>
      </c>
      <c r="E391" s="16" t="s">
        <v>9095</v>
      </c>
      <c r="F391" s="18" t="s">
        <v>9096</v>
      </c>
      <c r="G391" s="16">
        <v>1</v>
      </c>
      <c r="H391" s="19" t="s">
        <v>9097</v>
      </c>
      <c r="I391" t="str">
        <f t="shared" si="2"/>
        <v>24X36in</v>
      </c>
      <c r="J391" s="20" t="s">
        <v>866</v>
      </c>
      <c r="K391" s="20" t="s">
        <v>9098</v>
      </c>
      <c r="L391" s="20" t="s">
        <v>9099</v>
      </c>
      <c r="M391" s="16"/>
      <c r="O391" s="1" t="s">
        <v>9100</v>
      </c>
      <c r="P391" s="18" t="s">
        <v>9101</v>
      </c>
      <c r="Q391" s="16" t="s">
        <v>1952</v>
      </c>
      <c r="R391" s="16" t="s">
        <v>237</v>
      </c>
      <c r="S391" s="16">
        <v>4169945251</v>
      </c>
      <c r="T391" s="16" t="s">
        <v>1953</v>
      </c>
    </row>
    <row r="392" spans="1:27" ht="13.2" hidden="1" x14ac:dyDescent="0.25">
      <c r="A392" s="29" t="s">
        <v>86</v>
      </c>
      <c r="C392" s="16" t="s">
        <v>25</v>
      </c>
      <c r="D392" s="16" t="s">
        <v>26</v>
      </c>
      <c r="E392" s="16" t="s">
        <v>9102</v>
      </c>
      <c r="F392" s="18" t="s">
        <v>9103</v>
      </c>
      <c r="G392" s="16">
        <v>1</v>
      </c>
      <c r="H392" s="19" t="s">
        <v>9104</v>
      </c>
      <c r="I392" t="str">
        <f t="shared" si="2"/>
        <v>XL / Full Print</v>
      </c>
      <c r="J392" s="20" t="s">
        <v>9105</v>
      </c>
      <c r="K392" s="20" t="s">
        <v>9106</v>
      </c>
      <c r="L392" s="20" t="s">
        <v>9107</v>
      </c>
      <c r="M392" s="16"/>
      <c r="O392" s="1" t="s">
        <v>9108</v>
      </c>
      <c r="P392" s="18">
        <v>13031</v>
      </c>
      <c r="Q392" s="16" t="s">
        <v>305</v>
      </c>
      <c r="R392" s="16" t="s">
        <v>35</v>
      </c>
      <c r="S392" s="16">
        <v>3154276567</v>
      </c>
      <c r="T392" s="16" t="s">
        <v>306</v>
      </c>
    </row>
    <row r="393" spans="1:27" ht="13.2" hidden="1" x14ac:dyDescent="0.25">
      <c r="A393" s="28" t="s">
        <v>120</v>
      </c>
      <c r="C393" s="16" t="s">
        <v>25</v>
      </c>
      <c r="D393" s="16" t="s">
        <v>26</v>
      </c>
      <c r="E393" s="16" t="s">
        <v>9109</v>
      </c>
      <c r="F393" s="18" t="s">
        <v>9110</v>
      </c>
      <c r="G393" s="16">
        <v>1</v>
      </c>
      <c r="H393" s="19" t="s">
        <v>4353</v>
      </c>
      <c r="I393" t="str">
        <f t="shared" si="2"/>
        <v>AOP Unisex Raglan Zip Hoodie / 2XL / All print</v>
      </c>
      <c r="J393" s="20" t="s">
        <v>4354</v>
      </c>
      <c r="K393" s="20" t="s">
        <v>9111</v>
      </c>
      <c r="L393" s="20" t="s">
        <v>9112</v>
      </c>
      <c r="M393" s="16"/>
      <c r="O393" s="1" t="s">
        <v>9113</v>
      </c>
      <c r="P393" s="18">
        <v>27377</v>
      </c>
      <c r="Q393" s="16" t="s">
        <v>1374</v>
      </c>
      <c r="R393" s="16" t="s">
        <v>35</v>
      </c>
      <c r="S393" s="16">
        <v>18033162722</v>
      </c>
      <c r="T393" s="16" t="s">
        <v>1375</v>
      </c>
    </row>
    <row r="394" spans="1:27" ht="13.2" hidden="1" x14ac:dyDescent="0.25">
      <c r="A394" s="28" t="s">
        <v>120</v>
      </c>
      <c r="C394" s="16" t="s">
        <v>25</v>
      </c>
      <c r="D394" s="16" t="s">
        <v>26</v>
      </c>
      <c r="E394" s="16" t="s">
        <v>9109</v>
      </c>
      <c r="F394" s="18" t="s">
        <v>9110</v>
      </c>
      <c r="G394" s="16">
        <v>1</v>
      </c>
      <c r="H394" s="19" t="s">
        <v>9114</v>
      </c>
      <c r="I394" t="str">
        <f t="shared" si="2"/>
        <v>AOP Unisex Raglan Zip Hoodie / XL / All print</v>
      </c>
      <c r="J394" s="20" t="s">
        <v>9115</v>
      </c>
      <c r="K394" s="20" t="s">
        <v>9111</v>
      </c>
      <c r="L394" s="20" t="s">
        <v>9112</v>
      </c>
      <c r="M394" s="16"/>
      <c r="O394" s="1" t="s">
        <v>9113</v>
      </c>
      <c r="P394" s="18">
        <v>27377</v>
      </c>
      <c r="Q394" s="16" t="s">
        <v>1374</v>
      </c>
      <c r="R394" s="16" t="s">
        <v>35</v>
      </c>
      <c r="S394" s="16">
        <v>18033162722</v>
      </c>
      <c r="T394" s="16" t="s">
        <v>1375</v>
      </c>
    </row>
    <row r="395" spans="1:27" ht="13.2" hidden="1" x14ac:dyDescent="0.25">
      <c r="A395" s="28" t="s">
        <v>120</v>
      </c>
      <c r="C395" s="16" t="s">
        <v>25</v>
      </c>
      <c r="D395" s="16" t="s">
        <v>26</v>
      </c>
      <c r="E395" s="16" t="s">
        <v>9116</v>
      </c>
      <c r="F395" s="18" t="s">
        <v>9117</v>
      </c>
      <c r="G395" s="16">
        <v>1</v>
      </c>
      <c r="H395" s="19" t="s">
        <v>9118</v>
      </c>
      <c r="I395" t="str">
        <f t="shared" si="2"/>
        <v>2XL / Full Print</v>
      </c>
      <c r="J395" s="20" t="s">
        <v>9119</v>
      </c>
      <c r="K395" s="20" t="s">
        <v>9120</v>
      </c>
      <c r="L395" s="20" t="s">
        <v>9121</v>
      </c>
      <c r="M395" s="16"/>
      <c r="O395" s="1" t="s">
        <v>9122</v>
      </c>
      <c r="P395" s="18">
        <v>85735</v>
      </c>
      <c r="Q395" s="16" t="s">
        <v>447</v>
      </c>
      <c r="R395" s="16" t="s">
        <v>35</v>
      </c>
      <c r="S395" s="16" t="s">
        <v>9123</v>
      </c>
      <c r="T395" s="16" t="s">
        <v>448</v>
      </c>
    </row>
    <row r="396" spans="1:27" ht="13.2" hidden="1" x14ac:dyDescent="0.25">
      <c r="A396" s="15" t="s">
        <v>24</v>
      </c>
      <c r="C396" s="16" t="s">
        <v>25</v>
      </c>
      <c r="D396" s="16" t="s">
        <v>26</v>
      </c>
      <c r="E396" s="16" t="s">
        <v>9116</v>
      </c>
      <c r="F396" s="18" t="s">
        <v>9117</v>
      </c>
      <c r="G396" s="16">
        <v>1</v>
      </c>
      <c r="H396" s="19" t="s">
        <v>9124</v>
      </c>
      <c r="I396" t="str">
        <f t="shared" si="2"/>
        <v>Jesus unisex t-shirt - 2XL / Black</v>
      </c>
      <c r="J396" s="45">
        <v>1000000000000000</v>
      </c>
      <c r="K396" s="20" t="s">
        <v>9120</v>
      </c>
      <c r="L396" s="20" t="s">
        <v>9121</v>
      </c>
      <c r="M396" s="16"/>
      <c r="O396" s="1" t="s">
        <v>9122</v>
      </c>
      <c r="P396" s="18">
        <v>85735</v>
      </c>
      <c r="Q396" s="16" t="s">
        <v>447</v>
      </c>
      <c r="R396" s="16" t="s">
        <v>35</v>
      </c>
      <c r="S396" s="16" t="s">
        <v>9123</v>
      </c>
      <c r="T396" s="16" t="s">
        <v>448</v>
      </c>
    </row>
    <row r="397" spans="1:27" ht="13.2" hidden="1" x14ac:dyDescent="0.25">
      <c r="A397" s="28" t="s">
        <v>120</v>
      </c>
      <c r="C397" s="16" t="s">
        <v>25</v>
      </c>
      <c r="D397" s="16" t="s">
        <v>26</v>
      </c>
      <c r="E397" s="16" t="s">
        <v>9116</v>
      </c>
      <c r="F397" s="18" t="s">
        <v>9117</v>
      </c>
      <c r="G397" s="16">
        <v>1</v>
      </c>
      <c r="H397" s="19" t="s">
        <v>9125</v>
      </c>
      <c r="I397" t="str">
        <f t="shared" si="2"/>
        <v>4XL / Full Print</v>
      </c>
      <c r="J397" s="20" t="s">
        <v>9126</v>
      </c>
      <c r="K397" s="20" t="s">
        <v>9120</v>
      </c>
      <c r="L397" s="20" t="s">
        <v>9121</v>
      </c>
      <c r="M397" s="16"/>
      <c r="O397" s="1" t="s">
        <v>9122</v>
      </c>
      <c r="P397" s="18">
        <v>85735</v>
      </c>
      <c r="Q397" s="16" t="s">
        <v>447</v>
      </c>
      <c r="R397" s="16" t="s">
        <v>35</v>
      </c>
      <c r="S397" s="16" t="s">
        <v>9123</v>
      </c>
      <c r="T397" s="16" t="s">
        <v>448</v>
      </c>
    </row>
    <row r="398" spans="1:27" ht="13.2" hidden="1" x14ac:dyDescent="0.25">
      <c r="A398" s="28" t="s">
        <v>120</v>
      </c>
      <c r="C398" s="16" t="s">
        <v>25</v>
      </c>
      <c r="D398" s="16" t="s">
        <v>26</v>
      </c>
      <c r="E398" s="16" t="s">
        <v>9116</v>
      </c>
      <c r="F398" s="18" t="s">
        <v>9117</v>
      </c>
      <c r="G398" s="16">
        <v>1</v>
      </c>
      <c r="H398" s="19" t="s">
        <v>9127</v>
      </c>
      <c r="I398" t="str">
        <f t="shared" si="2"/>
        <v>M / Full Print</v>
      </c>
      <c r="J398" s="20" t="s">
        <v>9128</v>
      </c>
      <c r="K398" s="20" t="s">
        <v>9120</v>
      </c>
      <c r="L398" s="20" t="s">
        <v>9121</v>
      </c>
      <c r="M398" s="16"/>
      <c r="O398" s="1" t="s">
        <v>9122</v>
      </c>
      <c r="P398" s="18">
        <v>85735</v>
      </c>
      <c r="Q398" s="16" t="s">
        <v>447</v>
      </c>
      <c r="R398" s="16" t="s">
        <v>35</v>
      </c>
      <c r="S398" s="16" t="s">
        <v>9123</v>
      </c>
      <c r="T398" s="16" t="s">
        <v>448</v>
      </c>
    </row>
    <row r="399" spans="1:27" ht="13.2" hidden="1" x14ac:dyDescent="0.25">
      <c r="A399" s="28" t="s">
        <v>120</v>
      </c>
      <c r="C399" s="16" t="s">
        <v>25</v>
      </c>
      <c r="D399" s="16" t="s">
        <v>26</v>
      </c>
      <c r="E399" s="16" t="s">
        <v>9129</v>
      </c>
      <c r="F399" s="18" t="s">
        <v>9130</v>
      </c>
      <c r="G399" s="16">
        <v>1</v>
      </c>
      <c r="H399" s="19" t="s">
        <v>9131</v>
      </c>
      <c r="I399" t="str">
        <f t="shared" si="2"/>
        <v>hirt 3D #KV - 5XL / Full Print</v>
      </c>
      <c r="J399" s="20" t="s">
        <v>9132</v>
      </c>
      <c r="K399" s="20" t="s">
        <v>9133</v>
      </c>
      <c r="L399" s="20" t="s">
        <v>9134</v>
      </c>
      <c r="M399" s="16"/>
      <c r="O399" s="1" t="s">
        <v>9135</v>
      </c>
      <c r="P399" s="18">
        <v>30533</v>
      </c>
      <c r="Q399" s="16" t="s">
        <v>286</v>
      </c>
      <c r="R399" s="16" t="s">
        <v>35</v>
      </c>
      <c r="S399" s="16">
        <v>7069731455</v>
      </c>
      <c r="T399" s="16" t="s">
        <v>287</v>
      </c>
    </row>
    <row r="400" spans="1:27" ht="13.2" hidden="1" x14ac:dyDescent="0.25">
      <c r="A400" s="28" t="s">
        <v>120</v>
      </c>
      <c r="C400" s="16" t="s">
        <v>25</v>
      </c>
      <c r="D400" s="16" t="s">
        <v>26</v>
      </c>
      <c r="E400" s="16" t="s">
        <v>9129</v>
      </c>
      <c r="F400" s="18" t="s">
        <v>9130</v>
      </c>
      <c r="G400" s="16">
        <v>1</v>
      </c>
      <c r="H400" s="19" t="s">
        <v>9136</v>
      </c>
      <c r="I400" t="str">
        <f t="shared" si="2"/>
        <v>hirt 3D #KV - 3XL / Full Print</v>
      </c>
      <c r="J400" s="20" t="s">
        <v>9137</v>
      </c>
      <c r="K400" s="20" t="s">
        <v>9133</v>
      </c>
      <c r="L400" s="20" t="s">
        <v>9134</v>
      </c>
      <c r="M400" s="16"/>
      <c r="O400" s="1" t="s">
        <v>9135</v>
      </c>
      <c r="P400" s="18">
        <v>30533</v>
      </c>
      <c r="Q400" s="16" t="s">
        <v>286</v>
      </c>
      <c r="R400" s="16" t="s">
        <v>35</v>
      </c>
      <c r="S400" s="16">
        <v>7069731455</v>
      </c>
      <c r="T400" s="16" t="s">
        <v>287</v>
      </c>
    </row>
    <row r="401" spans="1:27" ht="13.2" hidden="1" x14ac:dyDescent="0.25">
      <c r="A401" s="22" t="s">
        <v>120</v>
      </c>
      <c r="B401" s="3"/>
      <c r="C401" s="16" t="s">
        <v>61</v>
      </c>
      <c r="D401" s="23" t="s">
        <v>5</v>
      </c>
      <c r="E401" s="23" t="s">
        <v>9138</v>
      </c>
      <c r="F401" s="24" t="s">
        <v>9139</v>
      </c>
      <c r="G401" s="23">
        <v>1</v>
      </c>
      <c r="H401" s="25" t="s">
        <v>6331</v>
      </c>
      <c r="I401" s="3" t="str">
        <f t="shared" si="2"/>
        <v>M / Full Print</v>
      </c>
      <c r="J401" s="26" t="s">
        <v>6332</v>
      </c>
      <c r="K401" s="26" t="s">
        <v>9140</v>
      </c>
      <c r="L401" s="26" t="s">
        <v>9141</v>
      </c>
      <c r="M401" s="23"/>
      <c r="N401" s="3"/>
      <c r="O401" s="27" t="s">
        <v>4445</v>
      </c>
      <c r="P401" s="24">
        <v>55987</v>
      </c>
      <c r="Q401" s="23" t="s">
        <v>963</v>
      </c>
      <c r="R401" s="23" t="s">
        <v>35</v>
      </c>
      <c r="S401" s="23">
        <v>4805186801</v>
      </c>
      <c r="T401" s="23" t="s">
        <v>964</v>
      </c>
      <c r="U401" s="3"/>
      <c r="V401" s="3"/>
      <c r="W401" s="3"/>
      <c r="X401" s="3"/>
      <c r="Y401" s="3"/>
      <c r="Z401" s="3"/>
      <c r="AA401" s="3"/>
    </row>
    <row r="402" spans="1:27" ht="13.2" hidden="1" x14ac:dyDescent="0.25">
      <c r="A402" s="29" t="s">
        <v>86</v>
      </c>
      <c r="C402" s="16" t="s">
        <v>25</v>
      </c>
      <c r="D402" s="16" t="s">
        <v>26</v>
      </c>
      <c r="E402" s="16" t="s">
        <v>9142</v>
      </c>
      <c r="F402" s="18" t="s">
        <v>9143</v>
      </c>
      <c r="G402" s="16">
        <v>1</v>
      </c>
      <c r="H402" s="19" t="s">
        <v>9144</v>
      </c>
      <c r="I402" t="str">
        <f t="shared" si="2"/>
        <v>AOP Unisex Raglan Zip Hoodie / 5XL / All print</v>
      </c>
      <c r="J402" s="20" t="s">
        <v>8093</v>
      </c>
      <c r="K402" s="20" t="s">
        <v>9145</v>
      </c>
      <c r="L402" s="20" t="s">
        <v>9146</v>
      </c>
      <c r="M402" s="16"/>
      <c r="O402" s="1" t="s">
        <v>9147</v>
      </c>
      <c r="P402" s="18">
        <v>73099</v>
      </c>
      <c r="Q402" s="16" t="s">
        <v>713</v>
      </c>
      <c r="R402" s="16" t="s">
        <v>35</v>
      </c>
      <c r="S402" s="16">
        <v>5805838000</v>
      </c>
      <c r="T402" s="16" t="s">
        <v>714</v>
      </c>
    </row>
    <row r="403" spans="1:27" ht="13.2" hidden="1" x14ac:dyDescent="0.25">
      <c r="A403" s="28" t="s">
        <v>246</v>
      </c>
      <c r="C403" s="16" t="s">
        <v>61</v>
      </c>
      <c r="D403" s="42" t="s">
        <v>26</v>
      </c>
      <c r="E403" s="16" t="s">
        <v>9148</v>
      </c>
      <c r="F403" s="18" t="s">
        <v>9149</v>
      </c>
      <c r="G403" s="16">
        <v>1</v>
      </c>
      <c r="H403" s="19" t="s">
        <v>9150</v>
      </c>
      <c r="I403" t="str">
        <f t="shared" si="2"/>
        <v>L / Full Print</v>
      </c>
      <c r="J403" s="20" t="s">
        <v>9151</v>
      </c>
      <c r="K403" s="20" t="s">
        <v>9152</v>
      </c>
      <c r="L403" s="20" t="s">
        <v>9153</v>
      </c>
      <c r="M403" s="16"/>
      <c r="O403" s="1" t="s">
        <v>1565</v>
      </c>
      <c r="P403" s="18">
        <v>64124</v>
      </c>
      <c r="Q403" s="16" t="s">
        <v>34</v>
      </c>
      <c r="R403" s="16" t="s">
        <v>35</v>
      </c>
      <c r="S403" s="16">
        <v>8166475816</v>
      </c>
      <c r="T403" s="16" t="s">
        <v>36</v>
      </c>
    </row>
    <row r="404" spans="1:27" ht="13.2" hidden="1" x14ac:dyDescent="0.25">
      <c r="A404" s="32" t="s">
        <v>309</v>
      </c>
      <c r="C404" s="16" t="s">
        <v>25</v>
      </c>
      <c r="D404" s="16" t="s">
        <v>26</v>
      </c>
      <c r="E404" s="16" t="s">
        <v>9154</v>
      </c>
      <c r="F404" s="18" t="s">
        <v>9155</v>
      </c>
      <c r="G404" s="16">
        <v>1</v>
      </c>
      <c r="H404" s="19" t="s">
        <v>9156</v>
      </c>
      <c r="I404" t="str">
        <f t="shared" si="2"/>
        <v>AOP UNISEX HOODIE / 2XL / All Print</v>
      </c>
      <c r="J404" s="20" t="s">
        <v>9157</v>
      </c>
      <c r="K404" s="20" t="s">
        <v>9158</v>
      </c>
      <c r="L404" s="20" t="s">
        <v>9159</v>
      </c>
      <c r="M404" s="16"/>
      <c r="O404" s="1" t="s">
        <v>9160</v>
      </c>
      <c r="P404" s="18">
        <v>60073</v>
      </c>
      <c r="Q404" s="16" t="s">
        <v>69</v>
      </c>
      <c r="R404" s="16" t="s">
        <v>35</v>
      </c>
      <c r="S404" s="16">
        <v>8474946173</v>
      </c>
      <c r="T404" s="16" t="s">
        <v>71</v>
      </c>
    </row>
    <row r="405" spans="1:27" ht="13.2" hidden="1" x14ac:dyDescent="0.25">
      <c r="A405" s="28" t="s">
        <v>5607</v>
      </c>
      <c r="C405" s="16" t="s">
        <v>202</v>
      </c>
      <c r="D405" s="16" t="s">
        <v>26</v>
      </c>
      <c r="E405" s="16" t="s">
        <v>9161</v>
      </c>
      <c r="F405" s="18" t="s">
        <v>9162</v>
      </c>
      <c r="G405" s="16">
        <v>1</v>
      </c>
      <c r="H405" s="19" t="s">
        <v>9163</v>
      </c>
      <c r="I405" t="str">
        <f t="shared" si="2"/>
        <v>2XL / Black</v>
      </c>
      <c r="J405" s="20" t="s">
        <v>9164</v>
      </c>
      <c r="K405" s="20" t="s">
        <v>9165</v>
      </c>
      <c r="L405" s="20" t="s">
        <v>9166</v>
      </c>
      <c r="M405" s="16"/>
      <c r="O405" s="1" t="s">
        <v>9167</v>
      </c>
      <c r="P405" s="18">
        <v>92503</v>
      </c>
      <c r="Q405" s="16" t="s">
        <v>546</v>
      </c>
      <c r="R405" s="16" t="s">
        <v>35</v>
      </c>
      <c r="S405" s="16">
        <v>9518336649</v>
      </c>
      <c r="T405" s="16" t="s">
        <v>547</v>
      </c>
    </row>
    <row r="406" spans="1:27" ht="13.2" hidden="1" x14ac:dyDescent="0.25">
      <c r="A406" s="28" t="s">
        <v>5607</v>
      </c>
      <c r="C406" s="16" t="s">
        <v>25</v>
      </c>
      <c r="D406" s="16" t="s">
        <v>26</v>
      </c>
      <c r="E406" s="16" t="s">
        <v>9168</v>
      </c>
      <c r="F406" s="18" t="s">
        <v>9169</v>
      </c>
      <c r="G406" s="16">
        <v>1</v>
      </c>
      <c r="H406" s="19" t="s">
        <v>9170</v>
      </c>
      <c r="I406" t="str">
        <f t="shared" si="2"/>
        <v>AOP Unisex Raglan Hoodie / 4XL / All print</v>
      </c>
      <c r="J406" s="20" t="s">
        <v>1449</v>
      </c>
      <c r="K406" s="20" t="s">
        <v>9171</v>
      </c>
      <c r="L406" s="20" t="s">
        <v>9172</v>
      </c>
      <c r="M406" s="16"/>
      <c r="O406" s="1" t="s">
        <v>2114</v>
      </c>
      <c r="P406" s="18">
        <v>27616</v>
      </c>
      <c r="Q406" s="16" t="s">
        <v>1374</v>
      </c>
      <c r="R406" s="16" t="s">
        <v>35</v>
      </c>
      <c r="S406" s="16">
        <v>9199396474</v>
      </c>
      <c r="T406" s="16" t="s">
        <v>1375</v>
      </c>
    </row>
    <row r="407" spans="1:27" ht="13.2" hidden="1" x14ac:dyDescent="0.25">
      <c r="A407" s="28" t="s">
        <v>5607</v>
      </c>
      <c r="C407" s="16" t="s">
        <v>25</v>
      </c>
      <c r="D407" s="16" t="s">
        <v>26</v>
      </c>
      <c r="E407" s="16" t="s">
        <v>9173</v>
      </c>
      <c r="F407" s="18" t="s">
        <v>9174</v>
      </c>
      <c r="G407" s="16">
        <v>1</v>
      </c>
      <c r="H407" s="19" t="s">
        <v>9175</v>
      </c>
      <c r="I407" t="str">
        <f t="shared" si="2"/>
        <v>All print / 32 inches / Spare Tire Cover With Backup Camera Hole</v>
      </c>
      <c r="J407" s="45">
        <v>1000000000000000</v>
      </c>
      <c r="K407" s="20" t="s">
        <v>9176</v>
      </c>
      <c r="L407" s="20" t="s">
        <v>9177</v>
      </c>
      <c r="M407" s="16"/>
      <c r="O407" s="1" t="s">
        <v>9178</v>
      </c>
      <c r="P407" s="18">
        <v>32233</v>
      </c>
      <c r="Q407" s="16" t="s">
        <v>46</v>
      </c>
      <c r="R407" s="16" t="s">
        <v>35</v>
      </c>
      <c r="S407" s="16">
        <v>9043277428</v>
      </c>
      <c r="T407" s="16" t="s">
        <v>47</v>
      </c>
    </row>
    <row r="408" spans="1:27" ht="13.2" hidden="1" x14ac:dyDescent="0.25">
      <c r="A408" s="29" t="s">
        <v>86</v>
      </c>
      <c r="C408" s="16" t="s">
        <v>25</v>
      </c>
      <c r="D408" s="16" t="s">
        <v>26</v>
      </c>
      <c r="E408" s="16" t="s">
        <v>9179</v>
      </c>
      <c r="F408" s="18" t="s">
        <v>9180</v>
      </c>
      <c r="G408" s="16">
        <v>1</v>
      </c>
      <c r="H408" s="19" t="s">
        <v>9181</v>
      </c>
      <c r="I408" t="str">
        <f t="shared" si="2"/>
        <v>L / Full Print</v>
      </c>
      <c r="J408" s="20" t="s">
        <v>8715</v>
      </c>
      <c r="K408" s="20" t="s">
        <v>9182</v>
      </c>
      <c r="L408" s="20" t="s">
        <v>9183</v>
      </c>
      <c r="M408" s="16"/>
      <c r="O408" s="1" t="s">
        <v>3196</v>
      </c>
      <c r="P408" s="18">
        <v>53925</v>
      </c>
      <c r="Q408" s="16" t="s">
        <v>1115</v>
      </c>
      <c r="R408" s="16" t="s">
        <v>35</v>
      </c>
      <c r="S408" s="16">
        <v>6086301058</v>
      </c>
      <c r="T408" s="16" t="s">
        <v>1116</v>
      </c>
    </row>
    <row r="409" spans="1:27" ht="13.2" hidden="1" x14ac:dyDescent="0.25">
      <c r="A409" s="32" t="s">
        <v>60</v>
      </c>
      <c r="C409" s="16" t="s">
        <v>61</v>
      </c>
      <c r="D409" s="42" t="s">
        <v>26</v>
      </c>
      <c r="E409" s="16" t="s">
        <v>9184</v>
      </c>
      <c r="F409" s="18" t="s">
        <v>9185</v>
      </c>
      <c r="G409" s="16">
        <v>1</v>
      </c>
      <c r="H409" s="19" t="s">
        <v>2295</v>
      </c>
      <c r="I409" t="str">
        <f t="shared" si="2"/>
        <v>L / Full Print</v>
      </c>
      <c r="J409" s="20" t="s">
        <v>2296</v>
      </c>
      <c r="K409" s="20" t="s">
        <v>9186</v>
      </c>
      <c r="L409" s="20" t="s">
        <v>9187</v>
      </c>
      <c r="M409" s="16"/>
      <c r="O409" s="1" t="s">
        <v>9188</v>
      </c>
      <c r="P409" s="18">
        <v>60056</v>
      </c>
      <c r="Q409" s="16" t="s">
        <v>69</v>
      </c>
      <c r="R409" s="16" t="s">
        <v>35</v>
      </c>
      <c r="S409" s="16" t="s">
        <v>9189</v>
      </c>
      <c r="T409" s="16" t="s">
        <v>71</v>
      </c>
    </row>
    <row r="410" spans="1:27" ht="13.2" x14ac:dyDescent="0.25">
      <c r="A410" s="29" t="s">
        <v>201</v>
      </c>
      <c r="C410" s="16" t="s">
        <v>61</v>
      </c>
      <c r="D410" s="42" t="s">
        <v>26</v>
      </c>
      <c r="E410" s="16" t="s">
        <v>9190</v>
      </c>
      <c r="F410" s="18" t="s">
        <v>9191</v>
      </c>
      <c r="G410" s="16">
        <v>1</v>
      </c>
      <c r="H410" s="19" t="s">
        <v>9192</v>
      </c>
      <c r="I410" t="str">
        <f t="shared" si="2"/>
        <v>Unisex Joggers / 2XL / Her King</v>
      </c>
      <c r="J410" s="20" t="s">
        <v>5322</v>
      </c>
      <c r="K410" s="20" t="s">
        <v>9193</v>
      </c>
      <c r="L410" s="20" t="s">
        <v>9194</v>
      </c>
      <c r="M410" s="16"/>
      <c r="O410" s="1" t="s">
        <v>9195</v>
      </c>
      <c r="P410" s="18">
        <v>24588</v>
      </c>
      <c r="Q410" s="16" t="s">
        <v>169</v>
      </c>
      <c r="R410" s="16" t="s">
        <v>35</v>
      </c>
      <c r="S410" s="16">
        <v>4343298205</v>
      </c>
      <c r="T410" s="16" t="s">
        <v>170</v>
      </c>
    </row>
    <row r="411" spans="1:27" ht="13.2" hidden="1" x14ac:dyDescent="0.25">
      <c r="A411" s="15" t="s">
        <v>24</v>
      </c>
      <c r="C411" s="16" t="s">
        <v>61</v>
      </c>
      <c r="D411" s="42" t="s">
        <v>26</v>
      </c>
      <c r="E411" s="16" t="s">
        <v>9196</v>
      </c>
      <c r="F411" s="18" t="s">
        <v>9197</v>
      </c>
      <c r="G411" s="16">
        <v>1</v>
      </c>
      <c r="H411" s="19" t="s">
        <v>7160</v>
      </c>
      <c r="I411" t="str">
        <f t="shared" si="2"/>
        <v xml:space="preserve"> His Anchor Her Wings Hoodie - Joggers #v - AOP Unisex Raglan Hoodie / XL / All Print</v>
      </c>
      <c r="J411" s="20" t="s">
        <v>2794</v>
      </c>
      <c r="K411" s="20" t="s">
        <v>9198</v>
      </c>
      <c r="L411" s="20" t="s">
        <v>9199</v>
      </c>
      <c r="M411" s="16"/>
      <c r="O411" s="1" t="s">
        <v>9200</v>
      </c>
      <c r="P411" s="18">
        <v>42101</v>
      </c>
      <c r="Q411" s="16" t="s">
        <v>226</v>
      </c>
      <c r="R411" s="16" t="s">
        <v>35</v>
      </c>
      <c r="S411" s="16">
        <v>2707462041</v>
      </c>
      <c r="T411" s="16" t="s">
        <v>227</v>
      </c>
    </row>
    <row r="412" spans="1:27" ht="13.2" hidden="1" x14ac:dyDescent="0.25">
      <c r="A412" s="15" t="s">
        <v>24</v>
      </c>
      <c r="C412" s="16" t="s">
        <v>61</v>
      </c>
      <c r="D412" s="42" t="s">
        <v>26</v>
      </c>
      <c r="E412" s="16" t="s">
        <v>9196</v>
      </c>
      <c r="F412" s="18" t="s">
        <v>9197</v>
      </c>
      <c r="G412" s="16">
        <v>1</v>
      </c>
      <c r="H412" s="19" t="s">
        <v>9201</v>
      </c>
      <c r="I412" t="str">
        <f t="shared" si="2"/>
        <v xml:space="preserve"> His Anchor Her Wings Hoodie - Joggers #v - AOP Unisex Joggers / XL / All Print</v>
      </c>
      <c r="J412" s="20" t="s">
        <v>2800</v>
      </c>
      <c r="K412" s="20" t="s">
        <v>9198</v>
      </c>
      <c r="L412" s="20" t="s">
        <v>9199</v>
      </c>
      <c r="M412" s="16"/>
      <c r="O412" s="1" t="s">
        <v>9200</v>
      </c>
      <c r="P412" s="18">
        <v>42101</v>
      </c>
      <c r="Q412" s="16" t="s">
        <v>226</v>
      </c>
      <c r="R412" s="16" t="s">
        <v>35</v>
      </c>
      <c r="S412" s="16">
        <v>2707462041</v>
      </c>
      <c r="T412" s="16" t="s">
        <v>227</v>
      </c>
    </row>
    <row r="413" spans="1:27" ht="13.2" hidden="1" x14ac:dyDescent="0.25">
      <c r="A413" s="15" t="s">
        <v>24</v>
      </c>
      <c r="C413" s="16" t="s">
        <v>61</v>
      </c>
      <c r="D413" s="42" t="s">
        <v>26</v>
      </c>
      <c r="E413" s="16" t="s">
        <v>9196</v>
      </c>
      <c r="F413" s="18" t="s">
        <v>9197</v>
      </c>
      <c r="G413" s="16">
        <v>1</v>
      </c>
      <c r="H413" s="19" t="s">
        <v>7160</v>
      </c>
      <c r="I413" t="str">
        <f t="shared" si="2"/>
        <v xml:space="preserve"> His Anchor Her Wings Hoodie - Joggers #v - AOP Unisex Raglan Hoodie / XL / All Print</v>
      </c>
      <c r="J413" s="20" t="s">
        <v>2794</v>
      </c>
      <c r="K413" s="20" t="s">
        <v>9198</v>
      </c>
      <c r="L413" s="20" t="s">
        <v>9199</v>
      </c>
      <c r="M413" s="16"/>
      <c r="O413" s="1" t="s">
        <v>9200</v>
      </c>
      <c r="P413" s="18">
        <v>42101</v>
      </c>
      <c r="Q413" s="16" t="s">
        <v>226</v>
      </c>
      <c r="R413" s="16" t="s">
        <v>35</v>
      </c>
      <c r="S413" s="16">
        <v>2707462041</v>
      </c>
      <c r="T413" s="16" t="s">
        <v>227</v>
      </c>
    </row>
    <row r="414" spans="1:27" ht="13.2" hidden="1" x14ac:dyDescent="0.25">
      <c r="A414" s="15" t="s">
        <v>24</v>
      </c>
      <c r="C414" s="16" t="s">
        <v>61</v>
      </c>
      <c r="D414" s="42" t="s">
        <v>26</v>
      </c>
      <c r="E414" s="16" t="s">
        <v>9196</v>
      </c>
      <c r="F414" s="18" t="s">
        <v>9197</v>
      </c>
      <c r="G414" s="16">
        <v>1</v>
      </c>
      <c r="H414" s="19" t="s">
        <v>9201</v>
      </c>
      <c r="I414" t="str">
        <f t="shared" si="2"/>
        <v xml:space="preserve"> His Anchor Her Wings Hoodie - Joggers #v - AOP Unisex Joggers / XL / All Print</v>
      </c>
      <c r="J414" s="20" t="s">
        <v>2800</v>
      </c>
      <c r="K414" s="20" t="s">
        <v>9198</v>
      </c>
      <c r="L414" s="20" t="s">
        <v>9199</v>
      </c>
      <c r="M414" s="16"/>
      <c r="O414" s="1" t="s">
        <v>9200</v>
      </c>
      <c r="P414" s="18">
        <v>42101</v>
      </c>
      <c r="Q414" s="16" t="s">
        <v>226</v>
      </c>
      <c r="R414" s="16" t="s">
        <v>35</v>
      </c>
      <c r="S414" s="16">
        <v>2707462041</v>
      </c>
      <c r="T414" s="16" t="s">
        <v>227</v>
      </c>
    </row>
    <row r="415" spans="1:27" ht="13.2" hidden="1" x14ac:dyDescent="0.25">
      <c r="A415" s="32" t="s">
        <v>60</v>
      </c>
      <c r="C415" s="16" t="s">
        <v>61</v>
      </c>
      <c r="D415" s="42" t="s">
        <v>26</v>
      </c>
      <c r="E415" s="16" t="s">
        <v>9202</v>
      </c>
      <c r="F415" s="18" t="s">
        <v>9203</v>
      </c>
      <c r="G415" s="16">
        <v>1</v>
      </c>
      <c r="H415" s="19" t="s">
        <v>8454</v>
      </c>
      <c r="I415" t="str">
        <f t="shared" si="2"/>
        <v>3XL / Full Print</v>
      </c>
      <c r="J415" s="20" t="s">
        <v>8455</v>
      </c>
      <c r="K415" s="20" t="s">
        <v>9204</v>
      </c>
      <c r="L415" s="20" t="s">
        <v>9205</v>
      </c>
      <c r="M415" s="16"/>
      <c r="O415" s="1" t="s">
        <v>9206</v>
      </c>
      <c r="P415" s="18">
        <v>89502</v>
      </c>
      <c r="Q415" s="16" t="s">
        <v>199</v>
      </c>
      <c r="R415" s="16" t="s">
        <v>35</v>
      </c>
      <c r="S415" s="16">
        <v>7752322419</v>
      </c>
      <c r="T415" s="16" t="s">
        <v>200</v>
      </c>
    </row>
    <row r="416" spans="1:27" ht="13.2" hidden="1" x14ac:dyDescent="0.25">
      <c r="A416" s="32" t="s">
        <v>60</v>
      </c>
      <c r="C416" s="16" t="s">
        <v>61</v>
      </c>
      <c r="D416" s="42" t="s">
        <v>26</v>
      </c>
      <c r="E416" s="16" t="s">
        <v>9202</v>
      </c>
      <c r="F416" s="18" t="s">
        <v>9203</v>
      </c>
      <c r="G416" s="16">
        <v>1</v>
      </c>
      <c r="H416" s="19" t="s">
        <v>992</v>
      </c>
      <c r="I416" t="str">
        <f t="shared" si="2"/>
        <v>4XL / Full Print</v>
      </c>
      <c r="J416" s="20" t="s">
        <v>993</v>
      </c>
      <c r="K416" s="20" t="s">
        <v>9204</v>
      </c>
      <c r="L416" s="20" t="s">
        <v>9205</v>
      </c>
      <c r="M416" s="16"/>
      <c r="O416" s="1" t="s">
        <v>9206</v>
      </c>
      <c r="P416" s="18">
        <v>89502</v>
      </c>
      <c r="Q416" s="16" t="s">
        <v>199</v>
      </c>
      <c r="R416" s="16" t="s">
        <v>35</v>
      </c>
      <c r="S416" s="16">
        <v>7752322419</v>
      </c>
      <c r="T416" s="16" t="s">
        <v>200</v>
      </c>
    </row>
    <row r="417" spans="1:27" ht="13.2" hidden="1" x14ac:dyDescent="0.25">
      <c r="A417" s="15" t="s">
        <v>8231</v>
      </c>
      <c r="C417" s="16" t="s">
        <v>25</v>
      </c>
      <c r="D417" s="16" t="s">
        <v>26</v>
      </c>
      <c r="E417" s="16" t="s">
        <v>9207</v>
      </c>
      <c r="F417" s="18" t="s">
        <v>9208</v>
      </c>
      <c r="G417" s="16">
        <v>1</v>
      </c>
      <c r="H417" s="19" t="s">
        <v>9209</v>
      </c>
      <c r="I417" t="str">
        <f t="shared" si="2"/>
        <v>AOP Unisex Raglan Hoodie / 3XL / All Print</v>
      </c>
      <c r="J417" s="20" t="s">
        <v>9210</v>
      </c>
      <c r="K417" s="20" t="s">
        <v>9211</v>
      </c>
      <c r="L417" s="20" t="s">
        <v>9212</v>
      </c>
      <c r="M417" s="16"/>
      <c r="O417" s="1" t="s">
        <v>3471</v>
      </c>
      <c r="P417" s="18">
        <v>32566</v>
      </c>
      <c r="Q417" s="16" t="s">
        <v>46</v>
      </c>
      <c r="R417" s="16" t="s">
        <v>35</v>
      </c>
      <c r="S417" s="16">
        <v>8508558350</v>
      </c>
      <c r="T417" s="16" t="s">
        <v>47</v>
      </c>
    </row>
    <row r="418" spans="1:27" ht="13.2" hidden="1" x14ac:dyDescent="0.25">
      <c r="A418" s="28" t="s">
        <v>5607</v>
      </c>
      <c r="C418" s="16" t="s">
        <v>25</v>
      </c>
      <c r="D418" s="16" t="s">
        <v>26</v>
      </c>
      <c r="E418" s="16" t="s">
        <v>9213</v>
      </c>
      <c r="F418" s="18" t="s">
        <v>9214</v>
      </c>
      <c r="G418" s="16">
        <v>1</v>
      </c>
      <c r="H418" s="19" t="s">
        <v>9215</v>
      </c>
      <c r="I418" t="str">
        <f t="shared" si="2"/>
        <v>LEGGING / 4XL / All Print</v>
      </c>
      <c r="J418" s="20" t="s">
        <v>9216</v>
      </c>
      <c r="K418" s="20" t="s">
        <v>9217</v>
      </c>
      <c r="L418" s="20" t="s">
        <v>9218</v>
      </c>
      <c r="M418" s="16"/>
      <c r="O418" s="1" t="s">
        <v>9219</v>
      </c>
      <c r="P418" s="18">
        <v>33067</v>
      </c>
      <c r="Q418" s="16" t="s">
        <v>46</v>
      </c>
      <c r="R418" s="16" t="s">
        <v>35</v>
      </c>
      <c r="S418" s="16">
        <v>9543280500</v>
      </c>
      <c r="T418" s="16" t="s">
        <v>47</v>
      </c>
    </row>
    <row r="419" spans="1:27" ht="13.2" hidden="1" x14ac:dyDescent="0.25">
      <c r="A419" s="15" t="s">
        <v>110</v>
      </c>
      <c r="C419" s="16" t="s">
        <v>25</v>
      </c>
      <c r="D419" s="16" t="s">
        <v>26</v>
      </c>
      <c r="E419" s="16" t="s">
        <v>9220</v>
      </c>
      <c r="F419" s="18" t="s">
        <v>9221</v>
      </c>
      <c r="G419" s="16">
        <v>1</v>
      </c>
      <c r="H419" s="19" t="s">
        <v>9222</v>
      </c>
      <c r="I419" t="str">
        <f t="shared" si="2"/>
        <v>AOP Unisex Raglan Zip Hoodie / 4XL / All print</v>
      </c>
      <c r="J419" s="20" t="s">
        <v>9223</v>
      </c>
      <c r="K419" s="20" t="s">
        <v>9224</v>
      </c>
      <c r="L419" s="20" t="s">
        <v>9225</v>
      </c>
      <c r="M419" s="16"/>
      <c r="O419" s="1" t="s">
        <v>260</v>
      </c>
      <c r="P419" s="18">
        <v>83706</v>
      </c>
      <c r="Q419" s="16" t="s">
        <v>261</v>
      </c>
      <c r="R419" s="16" t="s">
        <v>35</v>
      </c>
      <c r="S419" s="16">
        <v>9496000998</v>
      </c>
      <c r="T419" s="16" t="s">
        <v>262</v>
      </c>
    </row>
    <row r="420" spans="1:27" ht="13.2" hidden="1" x14ac:dyDescent="0.25">
      <c r="A420" s="28" t="s">
        <v>5607</v>
      </c>
      <c r="C420" s="16" t="s">
        <v>25</v>
      </c>
      <c r="D420" s="16" t="s">
        <v>26</v>
      </c>
      <c r="E420" s="16" t="s">
        <v>9226</v>
      </c>
      <c r="F420" s="18" t="s">
        <v>9227</v>
      </c>
      <c r="G420" s="16">
        <v>1</v>
      </c>
      <c r="H420" s="19" t="s">
        <v>9228</v>
      </c>
      <c r="I420" t="str">
        <f t="shared" si="2"/>
        <v>HOODIE RAGLAN SLEEVE / 3XL / All Print</v>
      </c>
      <c r="J420" s="45">
        <v>1000000000000000</v>
      </c>
      <c r="K420" s="20" t="s">
        <v>9229</v>
      </c>
      <c r="L420" s="20" t="s">
        <v>9230</v>
      </c>
      <c r="M420" s="16"/>
      <c r="O420" s="1" t="s">
        <v>9231</v>
      </c>
      <c r="P420" s="18" t="s">
        <v>9232</v>
      </c>
      <c r="Q420" s="16" t="s">
        <v>1952</v>
      </c>
      <c r="R420" s="16" t="s">
        <v>237</v>
      </c>
      <c r="S420" s="16">
        <v>2269981868</v>
      </c>
      <c r="T420" s="16" t="s">
        <v>1953</v>
      </c>
    </row>
    <row r="421" spans="1:27" ht="13.2" x14ac:dyDescent="0.25">
      <c r="A421" s="29" t="s">
        <v>201</v>
      </c>
      <c r="C421" s="16" t="s">
        <v>61</v>
      </c>
      <c r="D421" s="42" t="s">
        <v>26</v>
      </c>
      <c r="E421" s="16" t="s">
        <v>9233</v>
      </c>
      <c r="F421" s="18" t="s">
        <v>9234</v>
      </c>
      <c r="G421" s="16">
        <v>1</v>
      </c>
      <c r="H421" s="19" t="s">
        <v>9235</v>
      </c>
      <c r="I421" t="str">
        <f t="shared" si="2"/>
        <v>Joggers 3D #221221Xh - AOP Unisex Raglan Hoodie / 2XL / All Print</v>
      </c>
      <c r="J421" s="20" t="s">
        <v>2283</v>
      </c>
      <c r="K421" s="20" t="s">
        <v>9236</v>
      </c>
      <c r="L421" s="20" t="s">
        <v>9237</v>
      </c>
      <c r="M421" s="16"/>
      <c r="O421" s="1" t="s">
        <v>9238</v>
      </c>
      <c r="P421" s="18">
        <v>48306</v>
      </c>
      <c r="Q421" s="16" t="s">
        <v>94</v>
      </c>
      <c r="R421" s="16" t="s">
        <v>35</v>
      </c>
      <c r="S421" s="16">
        <v>2485158123</v>
      </c>
      <c r="T421" s="16" t="s">
        <v>95</v>
      </c>
    </row>
    <row r="422" spans="1:27" ht="13.2" x14ac:dyDescent="0.25">
      <c r="A422" s="29" t="s">
        <v>201</v>
      </c>
      <c r="C422" s="16" t="s">
        <v>61</v>
      </c>
      <c r="D422" s="42" t="s">
        <v>26</v>
      </c>
      <c r="E422" s="16" t="s">
        <v>9233</v>
      </c>
      <c r="F422" s="18" t="s">
        <v>9234</v>
      </c>
      <c r="G422" s="16">
        <v>1</v>
      </c>
      <c r="H422" s="19" t="s">
        <v>9239</v>
      </c>
      <c r="I422" t="str">
        <f t="shared" si="2"/>
        <v>Joggers 3D #221221Xh - Joggers / XL / All Print</v>
      </c>
      <c r="J422" s="20" t="s">
        <v>9240</v>
      </c>
      <c r="K422" s="20" t="s">
        <v>9236</v>
      </c>
      <c r="L422" s="20" t="s">
        <v>9237</v>
      </c>
      <c r="M422" s="16"/>
      <c r="O422" s="1" t="s">
        <v>9238</v>
      </c>
      <c r="P422" s="18">
        <v>48306</v>
      </c>
      <c r="Q422" s="16" t="s">
        <v>94</v>
      </c>
      <c r="R422" s="16" t="s">
        <v>35</v>
      </c>
      <c r="S422" s="16">
        <v>2485158123</v>
      </c>
      <c r="T422" s="16" t="s">
        <v>95</v>
      </c>
    </row>
    <row r="423" spans="1:27" ht="13.2" x14ac:dyDescent="0.25">
      <c r="A423" s="29" t="s">
        <v>201</v>
      </c>
      <c r="C423" s="16" t="s">
        <v>25</v>
      </c>
      <c r="D423" s="16" t="s">
        <v>26</v>
      </c>
      <c r="E423" s="16" t="s">
        <v>9233</v>
      </c>
      <c r="F423" s="18" t="s">
        <v>9234</v>
      </c>
      <c r="G423" s="16">
        <v>1</v>
      </c>
      <c r="H423" s="19" t="s">
        <v>9241</v>
      </c>
      <c r="I423" t="str">
        <f t="shared" si="2"/>
        <v>Joggers 3D #181221Xh - AOP Unisex Raglan Hoodie / M / All Print</v>
      </c>
      <c r="J423" s="20" t="s">
        <v>7917</v>
      </c>
      <c r="K423" s="20" t="s">
        <v>9236</v>
      </c>
      <c r="L423" s="20" t="s">
        <v>9237</v>
      </c>
      <c r="M423" s="16"/>
      <c r="O423" s="1" t="s">
        <v>9238</v>
      </c>
      <c r="P423" s="18">
        <v>48306</v>
      </c>
      <c r="Q423" s="16" t="s">
        <v>94</v>
      </c>
      <c r="R423" s="16" t="s">
        <v>35</v>
      </c>
      <c r="S423" s="16">
        <v>2485158123</v>
      </c>
      <c r="T423" s="16" t="s">
        <v>95</v>
      </c>
    </row>
    <row r="424" spans="1:27" ht="13.2" hidden="1" x14ac:dyDescent="0.25">
      <c r="A424" s="29" t="s">
        <v>86</v>
      </c>
      <c r="C424" s="16" t="s">
        <v>202</v>
      </c>
      <c r="D424" s="16" t="s">
        <v>26</v>
      </c>
      <c r="E424" s="16" t="s">
        <v>9242</v>
      </c>
      <c r="F424" s="18" t="s">
        <v>9243</v>
      </c>
      <c r="G424" s="16">
        <v>1</v>
      </c>
      <c r="H424" s="19" t="s">
        <v>9244</v>
      </c>
      <c r="I424" t="str">
        <f t="shared" si="2"/>
        <v>US Full</v>
      </c>
      <c r="J424" s="20" t="s">
        <v>765</v>
      </c>
      <c r="K424" s="20" t="s">
        <v>9245</v>
      </c>
      <c r="L424" s="20" t="s">
        <v>9246</v>
      </c>
      <c r="M424" s="16">
        <v>2</v>
      </c>
      <c r="O424" s="1" t="s">
        <v>1737</v>
      </c>
      <c r="P424" s="18">
        <v>33135</v>
      </c>
      <c r="Q424" s="16" t="s">
        <v>46</v>
      </c>
      <c r="R424" s="16" t="s">
        <v>35</v>
      </c>
      <c r="S424" s="16">
        <v>7863200902</v>
      </c>
      <c r="T424" s="16" t="s">
        <v>47</v>
      </c>
    </row>
    <row r="425" spans="1:27" ht="13.2" hidden="1" x14ac:dyDescent="0.25">
      <c r="A425" s="55"/>
      <c r="B425" s="56"/>
      <c r="C425" s="57"/>
      <c r="D425" s="57"/>
      <c r="E425" s="57"/>
      <c r="F425" s="58"/>
      <c r="G425" s="57"/>
      <c r="H425" s="59"/>
      <c r="I425" s="60"/>
      <c r="J425" s="60"/>
      <c r="K425" s="60"/>
      <c r="L425" s="57"/>
      <c r="M425" s="56"/>
      <c r="N425" s="61"/>
      <c r="O425" s="58"/>
      <c r="P425" s="57"/>
      <c r="Q425" s="57"/>
      <c r="R425" s="57"/>
      <c r="S425" s="57"/>
      <c r="T425" s="56"/>
      <c r="U425" s="56"/>
      <c r="V425" s="56"/>
      <c r="W425" s="56"/>
      <c r="X425" s="56"/>
      <c r="Y425" s="56"/>
      <c r="Z425" s="56"/>
      <c r="AA425" s="56"/>
    </row>
    <row r="426" spans="1:27" ht="13.2" hidden="1" x14ac:dyDescent="0.25">
      <c r="A426" s="9"/>
      <c r="C426" s="16"/>
      <c r="D426" s="16"/>
      <c r="E426" s="16"/>
      <c r="F426" s="18"/>
      <c r="G426" s="16"/>
      <c r="H426" s="19"/>
      <c r="I426" s="20"/>
      <c r="J426" s="20"/>
      <c r="K426" s="20"/>
      <c r="L426" s="16"/>
      <c r="N426" s="1"/>
      <c r="O426" s="18"/>
      <c r="P426" s="16"/>
      <c r="Q426" s="16"/>
      <c r="R426" s="16"/>
      <c r="S426" s="16"/>
    </row>
    <row r="427" spans="1:27" ht="13.2" hidden="1" x14ac:dyDescent="0.25">
      <c r="A427" s="9"/>
      <c r="C427" s="16"/>
      <c r="D427" s="16"/>
      <c r="E427" s="16"/>
      <c r="F427" s="18"/>
      <c r="G427" s="16"/>
      <c r="H427" s="19"/>
      <c r="I427" s="20"/>
      <c r="J427" s="20"/>
      <c r="K427" s="20"/>
      <c r="L427" s="16"/>
      <c r="N427" s="1"/>
      <c r="O427" s="18"/>
      <c r="P427" s="16"/>
      <c r="Q427" s="16"/>
      <c r="R427" s="16"/>
      <c r="S427" s="16"/>
    </row>
    <row r="428" spans="1:27" ht="13.2" hidden="1" x14ac:dyDescent="0.25">
      <c r="A428" s="9"/>
      <c r="C428" s="16"/>
      <c r="D428" s="16"/>
      <c r="E428" s="16"/>
      <c r="F428" s="18"/>
      <c r="G428" s="16"/>
      <c r="H428" s="19"/>
      <c r="I428" s="20"/>
      <c r="J428" s="20"/>
      <c r="K428" s="20"/>
      <c r="L428" s="16"/>
      <c r="N428" s="1"/>
      <c r="O428" s="18"/>
      <c r="P428" s="16"/>
      <c r="Q428" s="16"/>
      <c r="R428" s="16"/>
      <c r="S428" s="16"/>
    </row>
    <row r="429" spans="1:27" ht="13.2" hidden="1" x14ac:dyDescent="0.25">
      <c r="A429" s="9"/>
      <c r="B429" s="62">
        <v>44615</v>
      </c>
      <c r="C429" s="16"/>
      <c r="D429" s="16"/>
      <c r="E429" s="16"/>
      <c r="F429" s="18"/>
      <c r="G429" s="16"/>
      <c r="H429" s="19"/>
      <c r="I429" s="20"/>
      <c r="J429" s="20"/>
      <c r="K429" s="20"/>
      <c r="L429" s="16"/>
      <c r="N429" s="1"/>
      <c r="O429" s="18"/>
      <c r="P429" s="16"/>
      <c r="Q429" s="16"/>
      <c r="R429" s="16"/>
      <c r="S429" s="16"/>
    </row>
    <row r="430" spans="1:27" ht="13.2" x14ac:dyDescent="0.25">
      <c r="A430" s="29" t="s">
        <v>201</v>
      </c>
      <c r="C430" s="16" t="s">
        <v>61</v>
      </c>
      <c r="D430" s="16" t="s">
        <v>26</v>
      </c>
      <c r="E430" s="16" t="s">
        <v>9247</v>
      </c>
      <c r="F430" s="18" t="s">
        <v>9248</v>
      </c>
      <c r="G430" s="16">
        <v>1</v>
      </c>
      <c r="H430" s="19" t="s">
        <v>9249</v>
      </c>
      <c r="I430" t="str">
        <f t="shared" ref="I430:I495" si="3">RIGHT(H430,LEN(H430) - (FIND("-",H430) + 1))</f>
        <v>Unisex Joggers / 4XL</v>
      </c>
      <c r="J430" s="20" t="s">
        <v>9250</v>
      </c>
      <c r="K430" s="20" t="s">
        <v>9251</v>
      </c>
      <c r="L430" s="20" t="s">
        <v>9252</v>
      </c>
      <c r="M430" s="16"/>
      <c r="O430" s="1" t="s">
        <v>996</v>
      </c>
      <c r="P430" s="18">
        <v>93311</v>
      </c>
      <c r="Q430" s="16" t="s">
        <v>546</v>
      </c>
      <c r="R430" s="16" t="s">
        <v>35</v>
      </c>
      <c r="S430" s="16">
        <v>7472915149</v>
      </c>
      <c r="T430" s="16" t="s">
        <v>547</v>
      </c>
    </row>
    <row r="431" spans="1:27" ht="13.2" x14ac:dyDescent="0.25">
      <c r="A431" s="21" t="s">
        <v>49</v>
      </c>
      <c r="C431" s="16" t="s">
        <v>61</v>
      </c>
      <c r="D431" s="16" t="s">
        <v>26</v>
      </c>
      <c r="E431" s="16" t="s">
        <v>9253</v>
      </c>
      <c r="F431" s="18" t="s">
        <v>9254</v>
      </c>
      <c r="G431" s="16">
        <v>1</v>
      </c>
      <c r="H431" s="19" t="s">
        <v>9255</v>
      </c>
      <c r="I431" t="str">
        <f t="shared" si="3"/>
        <v>Men / 11 / BLACK</v>
      </c>
      <c r="J431" s="20" t="s">
        <v>2936</v>
      </c>
      <c r="K431" s="20" t="s">
        <v>9256</v>
      </c>
      <c r="L431" s="20" t="s">
        <v>9257</v>
      </c>
      <c r="M431" s="16"/>
      <c r="O431" s="1" t="s">
        <v>1347</v>
      </c>
      <c r="P431" s="18">
        <v>75224</v>
      </c>
      <c r="Q431" s="16" t="s">
        <v>151</v>
      </c>
      <c r="R431" s="16" t="s">
        <v>35</v>
      </c>
      <c r="S431" s="16">
        <v>4694432511</v>
      </c>
      <c r="T431" s="16" t="s">
        <v>152</v>
      </c>
    </row>
    <row r="432" spans="1:27" ht="13.2" x14ac:dyDescent="0.25">
      <c r="A432" s="21" t="s">
        <v>49</v>
      </c>
      <c r="C432" s="16" t="s">
        <v>61</v>
      </c>
      <c r="D432" s="16" t="s">
        <v>26</v>
      </c>
      <c r="E432" s="16" t="s">
        <v>9253</v>
      </c>
      <c r="F432" s="18" t="s">
        <v>9254</v>
      </c>
      <c r="G432" s="16">
        <v>1</v>
      </c>
      <c r="H432" s="19" t="s">
        <v>9258</v>
      </c>
      <c r="I432" t="str">
        <f t="shared" si="3"/>
        <v>Men / 11 / BLACK</v>
      </c>
      <c r="J432" s="20" t="s">
        <v>2936</v>
      </c>
      <c r="K432" s="20" t="s">
        <v>9256</v>
      </c>
      <c r="L432" s="20" t="s">
        <v>9257</v>
      </c>
      <c r="M432" s="16"/>
      <c r="O432" s="1" t="s">
        <v>1347</v>
      </c>
      <c r="P432" s="18">
        <v>75224</v>
      </c>
      <c r="Q432" s="16" t="s">
        <v>151</v>
      </c>
      <c r="R432" s="16" t="s">
        <v>35</v>
      </c>
      <c r="S432" s="16">
        <v>4694432511</v>
      </c>
      <c r="T432" s="16" t="s">
        <v>152</v>
      </c>
    </row>
    <row r="433" spans="1:20" ht="13.2" hidden="1" x14ac:dyDescent="0.25">
      <c r="A433" s="28" t="s">
        <v>5607</v>
      </c>
      <c r="C433" s="16" t="s">
        <v>25</v>
      </c>
      <c r="D433" s="16" t="s">
        <v>26</v>
      </c>
      <c r="E433" s="16" t="s">
        <v>9259</v>
      </c>
      <c r="F433" s="18" t="s">
        <v>9260</v>
      </c>
      <c r="G433" s="16">
        <v>1</v>
      </c>
      <c r="H433" s="19" t="s">
        <v>9261</v>
      </c>
      <c r="I433" t="str">
        <f t="shared" si="3"/>
        <v>Shorts / M / Full Print</v>
      </c>
      <c r="J433" s="20" t="s">
        <v>3163</v>
      </c>
      <c r="K433" s="20" t="s">
        <v>9262</v>
      </c>
      <c r="L433" s="20" t="s">
        <v>9263</v>
      </c>
      <c r="M433" s="16"/>
      <c r="O433" s="1" t="s">
        <v>9264</v>
      </c>
      <c r="P433" s="18">
        <v>20120</v>
      </c>
      <c r="Q433" s="16" t="s">
        <v>169</v>
      </c>
      <c r="R433" s="16" t="s">
        <v>35</v>
      </c>
      <c r="S433" s="16">
        <v>17035959461</v>
      </c>
      <c r="T433" s="16" t="s">
        <v>170</v>
      </c>
    </row>
    <row r="434" spans="1:20" ht="13.2" hidden="1" x14ac:dyDescent="0.25">
      <c r="A434" s="28" t="s">
        <v>5607</v>
      </c>
      <c r="C434" s="16" t="s">
        <v>25</v>
      </c>
      <c r="D434" s="16" t="s">
        <v>26</v>
      </c>
      <c r="E434" s="16" t="s">
        <v>9265</v>
      </c>
      <c r="F434" s="18" t="s">
        <v>9084</v>
      </c>
      <c r="G434" s="16">
        <v>1</v>
      </c>
      <c r="H434" s="19" t="s">
        <v>9266</v>
      </c>
      <c r="I434" t="str">
        <f t="shared" si="3"/>
        <v>XL / Full Print</v>
      </c>
      <c r="J434" s="20" t="s">
        <v>823</v>
      </c>
      <c r="K434" s="20" t="s">
        <v>9086</v>
      </c>
      <c r="L434" s="20" t="s">
        <v>9087</v>
      </c>
      <c r="M434" s="16"/>
      <c r="O434" s="1" t="s">
        <v>8853</v>
      </c>
      <c r="P434" s="18">
        <v>32506</v>
      </c>
      <c r="Q434" s="16" t="s">
        <v>46</v>
      </c>
      <c r="R434" s="16" t="s">
        <v>35</v>
      </c>
      <c r="S434" s="16">
        <v>8502555581</v>
      </c>
      <c r="T434" s="16" t="s">
        <v>47</v>
      </c>
    </row>
    <row r="435" spans="1:20" ht="13.2" hidden="1" x14ac:dyDescent="0.25">
      <c r="A435" s="15" t="s">
        <v>24</v>
      </c>
      <c r="C435" s="16" t="s">
        <v>25</v>
      </c>
      <c r="D435" s="16" t="s">
        <v>26</v>
      </c>
      <c r="E435" s="16" t="s">
        <v>9267</v>
      </c>
      <c r="F435" s="18" t="s">
        <v>9268</v>
      </c>
      <c r="G435" s="16">
        <v>1</v>
      </c>
      <c r="H435" s="19" t="s">
        <v>6762</v>
      </c>
      <c r="I435" t="str">
        <f t="shared" si="3"/>
        <v>AOP Unisex Raglan Hoodie / L / All print</v>
      </c>
      <c r="J435" s="20" t="s">
        <v>6763</v>
      </c>
      <c r="K435" s="20" t="s">
        <v>9269</v>
      </c>
      <c r="L435" s="20" t="s">
        <v>9270</v>
      </c>
      <c r="M435" s="16"/>
      <c r="O435" s="1" t="s">
        <v>9271</v>
      </c>
      <c r="P435" s="18">
        <v>72927</v>
      </c>
      <c r="Q435" s="16" t="s">
        <v>118</v>
      </c>
      <c r="R435" s="16" t="s">
        <v>35</v>
      </c>
      <c r="S435" s="16">
        <v>4798495700</v>
      </c>
      <c r="T435" s="16" t="s">
        <v>119</v>
      </c>
    </row>
    <row r="436" spans="1:20" ht="13.2" hidden="1" x14ac:dyDescent="0.25">
      <c r="A436" s="15" t="s">
        <v>9272</v>
      </c>
      <c r="C436" s="16" t="s">
        <v>25</v>
      </c>
      <c r="D436" s="16" t="s">
        <v>26</v>
      </c>
      <c r="E436" s="16" t="s">
        <v>9273</v>
      </c>
      <c r="F436" s="18" t="s">
        <v>9274</v>
      </c>
      <c r="G436" s="16">
        <v>1</v>
      </c>
      <c r="H436" s="19" t="s">
        <v>9275</v>
      </c>
      <c r="I436" t="str">
        <f t="shared" si="3"/>
        <v>HOODIE RAGLAN SLEEVE / L / All Print</v>
      </c>
      <c r="J436" s="20" t="s">
        <v>9276</v>
      </c>
      <c r="K436" s="20" t="s">
        <v>9277</v>
      </c>
      <c r="L436" s="20" t="s">
        <v>9278</v>
      </c>
      <c r="M436" s="16"/>
      <c r="O436" s="1" t="s">
        <v>9279</v>
      </c>
      <c r="P436" s="18">
        <v>20707</v>
      </c>
      <c r="Q436" s="16" t="s">
        <v>636</v>
      </c>
      <c r="R436" s="16" t="s">
        <v>35</v>
      </c>
      <c r="S436" s="16">
        <v>3013790410</v>
      </c>
      <c r="T436" s="16" t="s">
        <v>637</v>
      </c>
    </row>
    <row r="437" spans="1:20" ht="13.2" hidden="1" x14ac:dyDescent="0.25">
      <c r="A437" s="29" t="s">
        <v>86</v>
      </c>
      <c r="C437" s="16" t="s">
        <v>25</v>
      </c>
      <c r="D437" s="16" t="s">
        <v>26</v>
      </c>
      <c r="E437" s="16" t="s">
        <v>9280</v>
      </c>
      <c r="F437" s="18" t="s">
        <v>9281</v>
      </c>
      <c r="G437" s="16">
        <v>1</v>
      </c>
      <c r="H437" s="19" t="s">
        <v>6768</v>
      </c>
      <c r="I437" t="str">
        <f t="shared" si="3"/>
        <v>Spare Tire Cover / All print / 32 inches</v>
      </c>
      <c r="J437" s="20" t="s">
        <v>5084</v>
      </c>
      <c r="K437" s="20" t="s">
        <v>9282</v>
      </c>
      <c r="L437" s="20" t="s">
        <v>9283</v>
      </c>
      <c r="M437" s="16"/>
      <c r="O437" s="1" t="s">
        <v>9284</v>
      </c>
      <c r="P437" s="18" t="s">
        <v>9285</v>
      </c>
      <c r="Q437" s="16" t="s">
        <v>3577</v>
      </c>
      <c r="R437" s="16" t="s">
        <v>237</v>
      </c>
      <c r="S437" s="16">
        <v>15063337558</v>
      </c>
      <c r="T437" s="16" t="s">
        <v>3578</v>
      </c>
    </row>
    <row r="438" spans="1:20" ht="13.2" hidden="1" x14ac:dyDescent="0.25">
      <c r="A438" s="28" t="s">
        <v>246</v>
      </c>
      <c r="C438" s="16" t="s">
        <v>25</v>
      </c>
      <c r="D438" s="16" t="s">
        <v>26</v>
      </c>
      <c r="E438" s="16" t="s">
        <v>9286</v>
      </c>
      <c r="F438" s="18" t="s">
        <v>8962</v>
      </c>
      <c r="G438" s="16">
        <v>1</v>
      </c>
      <c r="H438" s="19" t="s">
        <v>9287</v>
      </c>
      <c r="I438" t="str">
        <f t="shared" si="3"/>
        <v>XL / Full Print</v>
      </c>
      <c r="J438" s="20" t="s">
        <v>9288</v>
      </c>
      <c r="K438" s="20" t="s">
        <v>8964</v>
      </c>
      <c r="L438" s="20" t="s">
        <v>8965</v>
      </c>
      <c r="M438" s="16"/>
      <c r="O438" s="1" t="s">
        <v>8966</v>
      </c>
      <c r="P438" s="18">
        <v>36091</v>
      </c>
      <c r="Q438" s="16" t="s">
        <v>645</v>
      </c>
      <c r="R438" s="16" t="s">
        <v>35</v>
      </c>
      <c r="S438" s="16">
        <v>2052170966</v>
      </c>
      <c r="T438" s="16" t="s">
        <v>646</v>
      </c>
    </row>
    <row r="439" spans="1:20" ht="13.2" hidden="1" x14ac:dyDescent="0.25">
      <c r="A439" s="32" t="s">
        <v>60</v>
      </c>
      <c r="C439" s="16" t="s">
        <v>25</v>
      </c>
      <c r="D439" s="16" t="s">
        <v>26</v>
      </c>
      <c r="E439" s="16" t="s">
        <v>9289</v>
      </c>
      <c r="F439" s="18" t="s">
        <v>9290</v>
      </c>
      <c r="G439" s="16">
        <v>1</v>
      </c>
      <c r="H439" s="19" t="s">
        <v>9291</v>
      </c>
      <c r="I439" t="str">
        <f t="shared" si="3"/>
        <v>hirt #240821l - 3XL / Full Print</v>
      </c>
      <c r="J439" s="20" t="s">
        <v>9292</v>
      </c>
      <c r="K439" s="20" t="s">
        <v>9293</v>
      </c>
      <c r="L439" s="20" t="s">
        <v>9294</v>
      </c>
      <c r="M439" s="16"/>
      <c r="O439" s="1" t="s">
        <v>9295</v>
      </c>
      <c r="P439" s="18">
        <v>85140</v>
      </c>
      <c r="Q439" s="16" t="s">
        <v>447</v>
      </c>
      <c r="R439" s="16" t="s">
        <v>35</v>
      </c>
      <c r="S439" s="16">
        <v>5867470434</v>
      </c>
      <c r="T439" s="16" t="s">
        <v>448</v>
      </c>
    </row>
    <row r="440" spans="1:20" ht="13.2" hidden="1" x14ac:dyDescent="0.25">
      <c r="A440" s="28" t="s">
        <v>5607</v>
      </c>
      <c r="C440" s="16" t="s">
        <v>25</v>
      </c>
      <c r="D440" s="16" t="s">
        <v>26</v>
      </c>
      <c r="E440" s="16" t="s">
        <v>9296</v>
      </c>
      <c r="F440" s="18" t="s">
        <v>9297</v>
      </c>
      <c r="G440" s="16">
        <v>1</v>
      </c>
      <c r="H440" s="19" t="s">
        <v>9298</v>
      </c>
      <c r="I440" t="str">
        <f t="shared" si="3"/>
        <v>AOP Unisex Raglan Hoodie / 5XL / All print</v>
      </c>
      <c r="J440" s="20" t="s">
        <v>9299</v>
      </c>
      <c r="K440" s="20" t="s">
        <v>9300</v>
      </c>
      <c r="L440" s="20" t="s">
        <v>9301</v>
      </c>
      <c r="M440" s="16" t="s">
        <v>9302</v>
      </c>
      <c r="O440" s="1" t="s">
        <v>4722</v>
      </c>
      <c r="P440" s="18">
        <v>33761</v>
      </c>
      <c r="Q440" s="16" t="s">
        <v>46</v>
      </c>
      <c r="R440" s="16" t="s">
        <v>35</v>
      </c>
      <c r="S440" s="16">
        <v>7272941774</v>
      </c>
      <c r="T440" s="16" t="s">
        <v>47</v>
      </c>
    </row>
    <row r="441" spans="1:20" ht="13.2" hidden="1" x14ac:dyDescent="0.25">
      <c r="A441" s="28" t="s">
        <v>5607</v>
      </c>
      <c r="C441" s="16" t="s">
        <v>25</v>
      </c>
      <c r="D441" s="16" t="s">
        <v>26</v>
      </c>
      <c r="E441" s="16" t="s">
        <v>9296</v>
      </c>
      <c r="F441" s="18" t="s">
        <v>9297</v>
      </c>
      <c r="G441" s="16">
        <v>1</v>
      </c>
      <c r="H441" s="19" t="s">
        <v>9303</v>
      </c>
      <c r="I441" t="str">
        <f t="shared" si="3"/>
        <v>AOP Unisex Raglan Hoodie / L / All print</v>
      </c>
      <c r="J441" s="20" t="s">
        <v>9304</v>
      </c>
      <c r="K441" s="20" t="s">
        <v>9300</v>
      </c>
      <c r="L441" s="20" t="s">
        <v>9301</v>
      </c>
      <c r="M441" s="16" t="s">
        <v>9302</v>
      </c>
      <c r="O441" s="1" t="s">
        <v>4722</v>
      </c>
      <c r="P441" s="18">
        <v>33761</v>
      </c>
      <c r="Q441" s="16" t="s">
        <v>46</v>
      </c>
      <c r="R441" s="16" t="s">
        <v>35</v>
      </c>
      <c r="S441" s="16">
        <v>7272941774</v>
      </c>
      <c r="T441" s="16" t="s">
        <v>47</v>
      </c>
    </row>
    <row r="442" spans="1:20" ht="13.2" hidden="1" x14ac:dyDescent="0.25">
      <c r="A442" s="28" t="s">
        <v>5607</v>
      </c>
      <c r="C442" s="16" t="s">
        <v>61</v>
      </c>
      <c r="D442" s="16" t="s">
        <v>26</v>
      </c>
      <c r="E442" s="16" t="s">
        <v>9305</v>
      </c>
      <c r="F442" s="18" t="s">
        <v>9306</v>
      </c>
      <c r="G442" s="16">
        <v>1</v>
      </c>
      <c r="H442" s="19" t="s">
        <v>9307</v>
      </c>
      <c r="I442" t="str">
        <f t="shared" si="3"/>
        <v>All print / 12x12inch</v>
      </c>
      <c r="J442" s="20" t="s">
        <v>9308</v>
      </c>
      <c r="K442" s="20" t="s">
        <v>9309</v>
      </c>
      <c r="L442" s="20" t="s">
        <v>9310</v>
      </c>
      <c r="M442" s="16"/>
      <c r="O442" s="1" t="s">
        <v>9311</v>
      </c>
      <c r="P442" s="18">
        <v>83864</v>
      </c>
      <c r="Q442" s="16" t="s">
        <v>261</v>
      </c>
      <c r="R442" s="16" t="s">
        <v>35</v>
      </c>
      <c r="S442" s="16">
        <v>2086104214</v>
      </c>
      <c r="T442" s="16" t="s">
        <v>262</v>
      </c>
    </row>
    <row r="443" spans="1:20" ht="13.2" hidden="1" x14ac:dyDescent="0.25">
      <c r="A443" s="15" t="s">
        <v>24</v>
      </c>
      <c r="C443" s="16" t="s">
        <v>25</v>
      </c>
      <c r="D443" s="16" t="s">
        <v>26</v>
      </c>
      <c r="E443" s="16" t="s">
        <v>9312</v>
      </c>
      <c r="F443" s="18" t="s">
        <v>8520</v>
      </c>
      <c r="G443" s="16">
        <v>1</v>
      </c>
      <c r="H443" s="19" t="s">
        <v>1200</v>
      </c>
      <c r="I443" t="str">
        <f t="shared" si="3"/>
        <v>AOP Unisex Raglan Hoodie / M / Full print</v>
      </c>
      <c r="J443" s="20" t="s">
        <v>1201</v>
      </c>
      <c r="K443" s="20" t="s">
        <v>8522</v>
      </c>
      <c r="L443" s="20" t="s">
        <v>8523</v>
      </c>
      <c r="M443" s="16"/>
      <c r="O443" s="1" t="s">
        <v>8524</v>
      </c>
      <c r="P443" s="18">
        <v>90805</v>
      </c>
      <c r="Q443" s="16" t="s">
        <v>546</v>
      </c>
      <c r="R443" s="16" t="s">
        <v>35</v>
      </c>
      <c r="S443" s="16">
        <v>3109934919</v>
      </c>
      <c r="T443" s="16" t="s">
        <v>547</v>
      </c>
    </row>
    <row r="444" spans="1:20" ht="13.2" x14ac:dyDescent="0.25">
      <c r="A444" s="28" t="s">
        <v>74</v>
      </c>
      <c r="C444" s="16" t="s">
        <v>61</v>
      </c>
      <c r="D444" s="16" t="s">
        <v>26</v>
      </c>
      <c r="E444" s="16" t="s">
        <v>9313</v>
      </c>
      <c r="F444" s="18" t="s">
        <v>9314</v>
      </c>
      <c r="G444" s="16">
        <v>1</v>
      </c>
      <c r="H444" s="19" t="s">
        <v>9315</v>
      </c>
      <c r="I444" t="str">
        <f t="shared" si="3"/>
        <v>Women / 7 / White</v>
      </c>
      <c r="J444" s="20" t="s">
        <v>78</v>
      </c>
      <c r="K444" s="20" t="s">
        <v>9316</v>
      </c>
      <c r="L444" s="20" t="s">
        <v>9317</v>
      </c>
      <c r="M444" s="16"/>
      <c r="O444" s="1" t="s">
        <v>9318</v>
      </c>
      <c r="P444" s="18">
        <v>48174</v>
      </c>
      <c r="Q444" s="16" t="s">
        <v>94</v>
      </c>
      <c r="R444" s="16" t="s">
        <v>35</v>
      </c>
      <c r="S444" s="16">
        <v>8103369800</v>
      </c>
      <c r="T444" s="16" t="s">
        <v>95</v>
      </c>
    </row>
    <row r="445" spans="1:20" ht="13.2" hidden="1" x14ac:dyDescent="0.25">
      <c r="A445" s="28" t="s">
        <v>5607</v>
      </c>
      <c r="C445" s="16" t="s">
        <v>61</v>
      </c>
      <c r="D445" s="16" t="s">
        <v>26</v>
      </c>
      <c r="E445" s="16" t="s">
        <v>9313</v>
      </c>
      <c r="F445" s="18" t="s">
        <v>9314</v>
      </c>
      <c r="G445" s="16">
        <v>1</v>
      </c>
      <c r="H445" s="19" t="s">
        <v>9319</v>
      </c>
      <c r="I445" t="str">
        <f t="shared" si="3"/>
        <v>Women / 7 / White</v>
      </c>
      <c r="J445" s="20" t="s">
        <v>460</v>
      </c>
      <c r="K445" s="20" t="s">
        <v>9316</v>
      </c>
      <c r="L445" s="20" t="s">
        <v>9317</v>
      </c>
      <c r="M445" s="16"/>
      <c r="O445" s="1" t="s">
        <v>9318</v>
      </c>
      <c r="P445" s="18">
        <v>48174</v>
      </c>
      <c r="Q445" s="16" t="s">
        <v>94</v>
      </c>
      <c r="R445" s="16" t="s">
        <v>35</v>
      </c>
      <c r="S445" s="16">
        <v>8103369800</v>
      </c>
      <c r="T445" s="16" t="s">
        <v>95</v>
      </c>
    </row>
    <row r="446" spans="1:20" ht="13.2" hidden="1" x14ac:dyDescent="0.25">
      <c r="A446" s="28" t="s">
        <v>5607</v>
      </c>
      <c r="C446" s="16" t="s">
        <v>61</v>
      </c>
      <c r="D446" s="16" t="s">
        <v>26</v>
      </c>
      <c r="E446" s="16" t="s">
        <v>9320</v>
      </c>
      <c r="F446" s="18" t="s">
        <v>9321</v>
      </c>
      <c r="G446" s="16">
        <v>1</v>
      </c>
      <c r="H446" s="19" t="s">
        <v>9322</v>
      </c>
      <c r="I446" t="str">
        <f t="shared" si="3"/>
        <v>Fleece hoodie / All print / S</v>
      </c>
      <c r="J446" s="20" t="s">
        <v>9323</v>
      </c>
      <c r="K446" s="20" t="s">
        <v>9324</v>
      </c>
      <c r="L446" s="20" t="s">
        <v>9325</v>
      </c>
      <c r="M446" s="16"/>
      <c r="O446" s="1" t="s">
        <v>9326</v>
      </c>
      <c r="P446" s="18">
        <v>91402</v>
      </c>
      <c r="Q446" s="16" t="s">
        <v>546</v>
      </c>
      <c r="R446" s="16" t="s">
        <v>35</v>
      </c>
      <c r="S446" s="16">
        <v>8189387807</v>
      </c>
      <c r="T446" s="16" t="s">
        <v>547</v>
      </c>
    </row>
    <row r="447" spans="1:20" ht="13.2" hidden="1" x14ac:dyDescent="0.25">
      <c r="A447" s="28" t="s">
        <v>5607</v>
      </c>
      <c r="C447" s="16" t="s">
        <v>25</v>
      </c>
      <c r="D447" s="16" t="s">
        <v>26</v>
      </c>
      <c r="E447" s="16" t="s">
        <v>9327</v>
      </c>
      <c r="F447" s="18" t="s">
        <v>9328</v>
      </c>
      <c r="G447" s="16">
        <v>1</v>
      </c>
      <c r="H447" s="19" t="s">
        <v>4528</v>
      </c>
      <c r="I447" t="str">
        <f t="shared" si="3"/>
        <v>All print / 34 inches / Spare Tire Cover</v>
      </c>
      <c r="J447" s="45">
        <v>1000000000000000</v>
      </c>
      <c r="K447" s="20" t="s">
        <v>9329</v>
      </c>
      <c r="L447" s="20" t="s">
        <v>9330</v>
      </c>
      <c r="M447" s="16" t="s">
        <v>9331</v>
      </c>
      <c r="O447" s="1" t="s">
        <v>9332</v>
      </c>
      <c r="P447" s="18">
        <v>36530</v>
      </c>
      <c r="Q447" s="16" t="s">
        <v>645</v>
      </c>
      <c r="R447" s="16" t="s">
        <v>35</v>
      </c>
      <c r="S447" s="16">
        <v>8435401351</v>
      </c>
      <c r="T447" s="16" t="s">
        <v>646</v>
      </c>
    </row>
    <row r="448" spans="1:20" ht="13.2" hidden="1" x14ac:dyDescent="0.25">
      <c r="A448" s="29" t="s">
        <v>86</v>
      </c>
      <c r="C448" s="16" t="s">
        <v>25</v>
      </c>
      <c r="D448" s="16" t="s">
        <v>26</v>
      </c>
      <c r="E448" s="16" t="s">
        <v>9333</v>
      </c>
      <c r="F448" s="18" t="s">
        <v>9334</v>
      </c>
      <c r="G448" s="16">
        <v>1</v>
      </c>
      <c r="H448" s="19" t="s">
        <v>9335</v>
      </c>
      <c r="I448" t="str">
        <f t="shared" si="3"/>
        <v>Spare Tire Cover With Backup Camera Hole / 30 inches / All print</v>
      </c>
      <c r="J448" s="20" t="s">
        <v>9336</v>
      </c>
      <c r="K448" s="20" t="s">
        <v>9337</v>
      </c>
      <c r="L448" s="20" t="s">
        <v>9338</v>
      </c>
      <c r="M448" s="16"/>
      <c r="O448" s="1" t="s">
        <v>9339</v>
      </c>
      <c r="P448" s="18">
        <v>32656</v>
      </c>
      <c r="Q448" s="16" t="s">
        <v>46</v>
      </c>
      <c r="R448" s="16" t="s">
        <v>35</v>
      </c>
      <c r="S448" s="16">
        <v>9044952325</v>
      </c>
      <c r="T448" s="16" t="s">
        <v>47</v>
      </c>
    </row>
    <row r="449" spans="1:20" ht="13.2" hidden="1" x14ac:dyDescent="0.25">
      <c r="A449" s="29" t="s">
        <v>86</v>
      </c>
      <c r="C449" s="16" t="s">
        <v>25</v>
      </c>
      <c r="D449" s="16" t="s">
        <v>26</v>
      </c>
      <c r="E449" s="16" t="s">
        <v>9340</v>
      </c>
      <c r="F449" s="18" t="s">
        <v>9341</v>
      </c>
      <c r="G449" s="16">
        <v>1</v>
      </c>
      <c r="H449" s="19" t="s">
        <v>9342</v>
      </c>
      <c r="I449" t="str">
        <f t="shared" si="3"/>
        <v>4XL / All Print</v>
      </c>
      <c r="J449" s="20" t="s">
        <v>9343</v>
      </c>
      <c r="K449" s="20" t="s">
        <v>9344</v>
      </c>
      <c r="L449" s="20" t="s">
        <v>9345</v>
      </c>
      <c r="M449" s="16"/>
      <c r="O449" s="1" t="s">
        <v>1605</v>
      </c>
      <c r="P449" s="18">
        <v>92120</v>
      </c>
      <c r="Q449" s="16" t="s">
        <v>546</v>
      </c>
      <c r="R449" s="16" t="s">
        <v>35</v>
      </c>
      <c r="S449" s="16">
        <v>6192613087</v>
      </c>
      <c r="T449" s="16" t="s">
        <v>547</v>
      </c>
    </row>
    <row r="450" spans="1:20" ht="13.2" hidden="1" x14ac:dyDescent="0.25">
      <c r="A450" s="28" t="s">
        <v>246</v>
      </c>
      <c r="C450" s="16" t="s">
        <v>25</v>
      </c>
      <c r="D450" s="17" t="s">
        <v>26</v>
      </c>
      <c r="E450" s="16" t="s">
        <v>9346</v>
      </c>
      <c r="F450" s="18" t="s">
        <v>9347</v>
      </c>
      <c r="G450" s="16">
        <v>1</v>
      </c>
      <c r="H450" s="19" t="s">
        <v>9348</v>
      </c>
      <c r="I450" t="str">
        <f t="shared" si="3"/>
        <v>L / Full Print</v>
      </c>
      <c r="J450" s="20" t="s">
        <v>9349</v>
      </c>
      <c r="K450" s="20" t="s">
        <v>9350</v>
      </c>
      <c r="L450" s="20" t="s">
        <v>9351</v>
      </c>
      <c r="M450" s="16"/>
      <c r="O450" s="1" t="s">
        <v>9352</v>
      </c>
      <c r="P450" s="18">
        <v>98226</v>
      </c>
      <c r="Q450" s="16" t="s">
        <v>189</v>
      </c>
      <c r="R450" s="16" t="s">
        <v>35</v>
      </c>
      <c r="S450" s="16">
        <v>3604839262</v>
      </c>
      <c r="T450" s="16" t="s">
        <v>190</v>
      </c>
    </row>
    <row r="451" spans="1:20" ht="13.2" hidden="1" x14ac:dyDescent="0.25">
      <c r="A451" s="28" t="s">
        <v>5607</v>
      </c>
      <c r="C451" s="16" t="s">
        <v>25</v>
      </c>
      <c r="D451" s="17" t="s">
        <v>26</v>
      </c>
      <c r="E451" s="16" t="s">
        <v>9353</v>
      </c>
      <c r="F451" s="18" t="s">
        <v>9354</v>
      </c>
      <c r="G451" s="16">
        <v>1</v>
      </c>
      <c r="H451" s="19" t="s">
        <v>9355</v>
      </c>
      <c r="I451" t="str">
        <f t="shared" si="3"/>
        <v>hirt #KV - S / Purple</v>
      </c>
      <c r="J451" s="20" t="s">
        <v>3567</v>
      </c>
      <c r="K451" s="20" t="s">
        <v>9356</v>
      </c>
      <c r="L451" s="20" t="s">
        <v>9357</v>
      </c>
      <c r="M451" s="16"/>
      <c r="O451" s="1" t="s">
        <v>9358</v>
      </c>
      <c r="P451" s="18">
        <v>35810</v>
      </c>
      <c r="Q451" s="16" t="s">
        <v>645</v>
      </c>
      <c r="R451" s="16" t="s">
        <v>35</v>
      </c>
      <c r="S451" s="16">
        <v>12569451596</v>
      </c>
      <c r="T451" s="16" t="s">
        <v>646</v>
      </c>
    </row>
    <row r="452" spans="1:20" ht="13.2" hidden="1" x14ac:dyDescent="0.25">
      <c r="A452" s="28" t="s">
        <v>5607</v>
      </c>
      <c r="C452" s="16" t="s">
        <v>25</v>
      </c>
      <c r="D452" s="17" t="s">
        <v>26</v>
      </c>
      <c r="E452" s="16" t="s">
        <v>9353</v>
      </c>
      <c r="F452" s="18" t="s">
        <v>9354</v>
      </c>
      <c r="G452" s="16">
        <v>1</v>
      </c>
      <c r="H452" s="19" t="s">
        <v>9359</v>
      </c>
      <c r="I452" t="str">
        <f t="shared" si="3"/>
        <v>hirt #KV - M / Purple</v>
      </c>
      <c r="J452" s="20" t="s">
        <v>9360</v>
      </c>
      <c r="K452" s="20" t="s">
        <v>9356</v>
      </c>
      <c r="L452" s="20" t="s">
        <v>9357</v>
      </c>
      <c r="M452" s="16"/>
      <c r="O452" s="1" t="s">
        <v>9358</v>
      </c>
      <c r="P452" s="18">
        <v>35810</v>
      </c>
      <c r="Q452" s="16" t="s">
        <v>645</v>
      </c>
      <c r="R452" s="16" t="s">
        <v>35</v>
      </c>
      <c r="S452" s="16">
        <v>12569451596</v>
      </c>
      <c r="T452" s="16" t="s">
        <v>646</v>
      </c>
    </row>
    <row r="453" spans="1:20" ht="13.2" hidden="1" x14ac:dyDescent="0.25">
      <c r="A453" s="28" t="s">
        <v>5607</v>
      </c>
      <c r="C453" s="16" t="s">
        <v>25</v>
      </c>
      <c r="D453" s="17" t="s">
        <v>26</v>
      </c>
      <c r="E453" s="16" t="s">
        <v>9353</v>
      </c>
      <c r="F453" s="18" t="s">
        <v>9354</v>
      </c>
      <c r="G453" s="16">
        <v>1</v>
      </c>
      <c r="H453" s="19" t="s">
        <v>9359</v>
      </c>
      <c r="I453" t="str">
        <f t="shared" si="3"/>
        <v>hirt #KV - M / Purple</v>
      </c>
      <c r="J453" s="20" t="s">
        <v>9360</v>
      </c>
      <c r="K453" s="20" t="s">
        <v>9356</v>
      </c>
      <c r="L453" s="20" t="s">
        <v>9357</v>
      </c>
      <c r="M453" s="16"/>
      <c r="O453" s="1" t="s">
        <v>9358</v>
      </c>
      <c r="P453" s="18">
        <v>35810</v>
      </c>
      <c r="Q453" s="16" t="s">
        <v>645</v>
      </c>
      <c r="R453" s="16" t="s">
        <v>35</v>
      </c>
      <c r="S453" s="16">
        <v>12569451596</v>
      </c>
      <c r="T453" s="16" t="s">
        <v>646</v>
      </c>
    </row>
    <row r="454" spans="1:20" ht="13.2" hidden="1" x14ac:dyDescent="0.25">
      <c r="A454" s="28" t="s">
        <v>5607</v>
      </c>
      <c r="C454" s="16" t="s">
        <v>25</v>
      </c>
      <c r="D454" s="17" t="s">
        <v>26</v>
      </c>
      <c r="E454" s="16" t="s">
        <v>9361</v>
      </c>
      <c r="F454" s="18" t="s">
        <v>9362</v>
      </c>
      <c r="G454" s="16">
        <v>1</v>
      </c>
      <c r="H454" s="19" t="s">
        <v>2737</v>
      </c>
      <c r="I454" t="str">
        <f t="shared" si="3"/>
        <v>HOODIE RAGLAN SLEEVE / L / All Print</v>
      </c>
      <c r="J454" s="20" t="s">
        <v>2738</v>
      </c>
      <c r="K454" s="20" t="s">
        <v>9363</v>
      </c>
      <c r="L454" s="20" t="s">
        <v>9364</v>
      </c>
      <c r="M454" s="16"/>
      <c r="O454" s="1" t="s">
        <v>9365</v>
      </c>
      <c r="P454" s="18">
        <v>72160</v>
      </c>
      <c r="Q454" s="16" t="s">
        <v>118</v>
      </c>
      <c r="R454" s="16" t="s">
        <v>35</v>
      </c>
      <c r="S454" s="16">
        <v>7046184277</v>
      </c>
      <c r="T454" s="16" t="s">
        <v>119</v>
      </c>
    </row>
    <row r="455" spans="1:20" ht="13.2" hidden="1" x14ac:dyDescent="0.25">
      <c r="A455" s="28" t="s">
        <v>5607</v>
      </c>
      <c r="C455" s="16" t="s">
        <v>25</v>
      </c>
      <c r="D455" s="17" t="s">
        <v>26</v>
      </c>
      <c r="E455" s="16" t="s">
        <v>9366</v>
      </c>
      <c r="F455" s="18" t="s">
        <v>9362</v>
      </c>
      <c r="G455" s="16">
        <v>1</v>
      </c>
      <c r="H455" s="19" t="s">
        <v>2737</v>
      </c>
      <c r="I455" t="str">
        <f t="shared" si="3"/>
        <v>HOODIE RAGLAN SLEEVE / L / All Print</v>
      </c>
      <c r="J455" s="20" t="s">
        <v>2738</v>
      </c>
      <c r="K455" s="20" t="s">
        <v>9367</v>
      </c>
      <c r="L455" s="20" t="s">
        <v>9368</v>
      </c>
      <c r="M455" s="16"/>
      <c r="O455" s="1" t="s">
        <v>9369</v>
      </c>
      <c r="P455" s="18">
        <v>23229</v>
      </c>
      <c r="Q455" s="16" t="s">
        <v>169</v>
      </c>
      <c r="R455" s="16" t="s">
        <v>35</v>
      </c>
      <c r="S455" s="16">
        <v>7046184277</v>
      </c>
      <c r="T455" s="16" t="s">
        <v>170</v>
      </c>
    </row>
    <row r="456" spans="1:20" ht="13.2" hidden="1" x14ac:dyDescent="0.25">
      <c r="A456" s="29" t="s">
        <v>386</v>
      </c>
      <c r="C456" s="16" t="s">
        <v>25</v>
      </c>
      <c r="D456" s="16" t="s">
        <v>26</v>
      </c>
      <c r="E456" s="16" t="s">
        <v>9370</v>
      </c>
      <c r="F456" s="18" t="s">
        <v>9371</v>
      </c>
      <c r="G456" s="16">
        <v>1</v>
      </c>
      <c r="H456" s="19" t="s">
        <v>1434</v>
      </c>
      <c r="I456" t="str">
        <f t="shared" si="3"/>
        <v>L / Full Print</v>
      </c>
      <c r="J456" s="20" t="s">
        <v>1435</v>
      </c>
      <c r="K456" s="20" t="s">
        <v>9372</v>
      </c>
      <c r="L456" s="20" t="s">
        <v>9373</v>
      </c>
      <c r="M456" s="16"/>
      <c r="O456" s="1" t="s">
        <v>4118</v>
      </c>
      <c r="P456" s="18">
        <v>95133</v>
      </c>
      <c r="Q456" s="16" t="s">
        <v>546</v>
      </c>
      <c r="R456" s="16" t="s">
        <v>35</v>
      </c>
      <c r="S456" s="16">
        <v>4085936310</v>
      </c>
      <c r="T456" s="16" t="s">
        <v>547</v>
      </c>
    </row>
    <row r="457" spans="1:20" ht="13.2" hidden="1" x14ac:dyDescent="0.25">
      <c r="A457" s="28" t="s">
        <v>5607</v>
      </c>
      <c r="C457" s="16" t="s">
        <v>61</v>
      </c>
      <c r="D457" s="16" t="s">
        <v>26</v>
      </c>
      <c r="E457" s="16" t="s">
        <v>9374</v>
      </c>
      <c r="F457" s="18" t="s">
        <v>9375</v>
      </c>
      <c r="G457" s="16">
        <v>1</v>
      </c>
      <c r="H457" s="19" t="s">
        <v>1956</v>
      </c>
      <c r="I457" t="str">
        <f t="shared" si="3"/>
        <v>All print / 24 x 24 inch</v>
      </c>
      <c r="J457" s="20" t="s">
        <v>1957</v>
      </c>
      <c r="K457" s="20" t="s">
        <v>9376</v>
      </c>
      <c r="L457" s="20" t="s">
        <v>9377</v>
      </c>
      <c r="M457" s="16"/>
      <c r="O457" s="1" t="s">
        <v>1804</v>
      </c>
      <c r="P457" s="18">
        <v>70072</v>
      </c>
      <c r="Q457" s="16" t="s">
        <v>1258</v>
      </c>
      <c r="R457" s="16" t="s">
        <v>35</v>
      </c>
      <c r="S457" s="16">
        <v>15044173743</v>
      </c>
      <c r="T457" s="16" t="s">
        <v>1259</v>
      </c>
    </row>
    <row r="458" spans="1:20" ht="13.2" hidden="1" x14ac:dyDescent="0.25">
      <c r="A458" s="15" t="s">
        <v>110</v>
      </c>
      <c r="C458" s="16" t="s">
        <v>25</v>
      </c>
      <c r="D458" s="16" t="s">
        <v>26</v>
      </c>
      <c r="E458" s="16" t="s">
        <v>9378</v>
      </c>
      <c r="F458" s="18" t="s">
        <v>9379</v>
      </c>
      <c r="G458" s="16">
        <v>5</v>
      </c>
      <c r="H458" s="19" t="s">
        <v>9380</v>
      </c>
      <c r="I458" t="str">
        <f t="shared" si="3"/>
        <v>HOODIE RAGLAN SLEEVE / S / All Print</v>
      </c>
      <c r="J458" s="20" t="s">
        <v>9381</v>
      </c>
      <c r="K458" s="20" t="s">
        <v>9382</v>
      </c>
      <c r="L458" s="20" t="s">
        <v>9383</v>
      </c>
      <c r="M458" s="16" t="s">
        <v>9383</v>
      </c>
      <c r="O458" s="1" t="s">
        <v>9384</v>
      </c>
      <c r="P458" s="18">
        <v>54246</v>
      </c>
      <c r="Q458" s="16" t="s">
        <v>1115</v>
      </c>
      <c r="R458" s="16" t="s">
        <v>35</v>
      </c>
      <c r="S458" s="16">
        <v>19204952739</v>
      </c>
      <c r="T458" s="16" t="s">
        <v>1116</v>
      </c>
    </row>
    <row r="459" spans="1:20" ht="13.2" hidden="1" x14ac:dyDescent="0.25">
      <c r="A459" s="15" t="s">
        <v>110</v>
      </c>
      <c r="C459" s="16" t="s">
        <v>25</v>
      </c>
      <c r="D459" s="16" t="s">
        <v>26</v>
      </c>
      <c r="E459" s="16" t="s">
        <v>9378</v>
      </c>
      <c r="F459" s="18" t="s">
        <v>9379</v>
      </c>
      <c r="G459" s="16">
        <v>1</v>
      </c>
      <c r="H459" s="19" t="s">
        <v>9385</v>
      </c>
      <c r="I459" t="str">
        <f t="shared" si="3"/>
        <v>HOODIE RAGLAN SLEEVE / 3XL / All Print</v>
      </c>
      <c r="J459" s="20" t="s">
        <v>2787</v>
      </c>
      <c r="K459" s="20" t="s">
        <v>9382</v>
      </c>
      <c r="L459" s="20" t="s">
        <v>9383</v>
      </c>
      <c r="M459" s="16" t="s">
        <v>9383</v>
      </c>
      <c r="O459" s="1" t="s">
        <v>9384</v>
      </c>
      <c r="P459" s="18">
        <v>54246</v>
      </c>
      <c r="Q459" s="16" t="s">
        <v>1115</v>
      </c>
      <c r="R459" s="16" t="s">
        <v>35</v>
      </c>
      <c r="S459" s="16">
        <v>19204952739</v>
      </c>
      <c r="T459" s="16" t="s">
        <v>1116</v>
      </c>
    </row>
    <row r="460" spans="1:20" ht="13.2" hidden="1" x14ac:dyDescent="0.25">
      <c r="A460" s="15" t="s">
        <v>110</v>
      </c>
      <c r="C460" s="16" t="s">
        <v>25</v>
      </c>
      <c r="D460" s="16" t="s">
        <v>26</v>
      </c>
      <c r="E460" s="16" t="s">
        <v>9378</v>
      </c>
      <c r="F460" s="18" t="s">
        <v>9379</v>
      </c>
      <c r="G460" s="16">
        <v>1</v>
      </c>
      <c r="H460" s="19" t="s">
        <v>9386</v>
      </c>
      <c r="I460" t="str">
        <f t="shared" si="3"/>
        <v>HOODIE RAGLAN SLEEVE / 2XL / All Print</v>
      </c>
      <c r="J460" s="20" t="s">
        <v>2787</v>
      </c>
      <c r="K460" s="20" t="s">
        <v>9382</v>
      </c>
      <c r="L460" s="20" t="s">
        <v>9383</v>
      </c>
      <c r="M460" s="16" t="s">
        <v>9383</v>
      </c>
      <c r="O460" s="1" t="s">
        <v>9384</v>
      </c>
      <c r="P460" s="18">
        <v>54246</v>
      </c>
      <c r="Q460" s="16" t="s">
        <v>1115</v>
      </c>
      <c r="R460" s="16" t="s">
        <v>35</v>
      </c>
      <c r="S460" s="16">
        <v>19204952739</v>
      </c>
      <c r="T460" s="16" t="s">
        <v>1116</v>
      </c>
    </row>
    <row r="461" spans="1:20" ht="13.2" hidden="1" x14ac:dyDescent="0.25">
      <c r="A461" s="15" t="s">
        <v>110</v>
      </c>
      <c r="C461" s="16" t="s">
        <v>25</v>
      </c>
      <c r="D461" s="16" t="s">
        <v>26</v>
      </c>
      <c r="E461" s="16" t="s">
        <v>9378</v>
      </c>
      <c r="F461" s="18" t="s">
        <v>9379</v>
      </c>
      <c r="G461" s="16">
        <v>2</v>
      </c>
      <c r="H461" s="19" t="s">
        <v>9387</v>
      </c>
      <c r="I461" t="str">
        <f t="shared" si="3"/>
        <v>HOODIE RAGLAN SLEEVE / XL / All Print</v>
      </c>
      <c r="J461" s="20" t="s">
        <v>2787</v>
      </c>
      <c r="K461" s="20" t="s">
        <v>9382</v>
      </c>
      <c r="L461" s="20" t="s">
        <v>9383</v>
      </c>
      <c r="M461" s="16" t="s">
        <v>9383</v>
      </c>
      <c r="O461" s="1" t="s">
        <v>9384</v>
      </c>
      <c r="P461" s="18">
        <v>54246</v>
      </c>
      <c r="Q461" s="16" t="s">
        <v>1115</v>
      </c>
      <c r="R461" s="16" t="s">
        <v>35</v>
      </c>
      <c r="S461" s="16">
        <v>19204952739</v>
      </c>
      <c r="T461" s="16" t="s">
        <v>1116</v>
      </c>
    </row>
    <row r="462" spans="1:20" ht="13.2" hidden="1" x14ac:dyDescent="0.25">
      <c r="A462" s="15" t="s">
        <v>110</v>
      </c>
      <c r="C462" s="16" t="s">
        <v>25</v>
      </c>
      <c r="D462" s="16" t="s">
        <v>26</v>
      </c>
      <c r="E462" s="16" t="s">
        <v>9388</v>
      </c>
      <c r="F462" s="18" t="s">
        <v>9389</v>
      </c>
      <c r="G462" s="16">
        <v>1</v>
      </c>
      <c r="H462" s="19" t="s">
        <v>5557</v>
      </c>
      <c r="I462" t="str">
        <f t="shared" si="3"/>
        <v>Joggers 3D #171221V - AOP Unisex Raglan Hoodie / XL / All Print</v>
      </c>
      <c r="J462" s="20" t="s">
        <v>577</v>
      </c>
      <c r="K462" s="20" t="s">
        <v>9390</v>
      </c>
      <c r="L462" s="20" t="s">
        <v>9391</v>
      </c>
      <c r="M462" s="16" t="s">
        <v>9392</v>
      </c>
      <c r="O462" s="1" t="s">
        <v>9393</v>
      </c>
      <c r="P462" s="18">
        <v>45068</v>
      </c>
      <c r="Q462" s="16" t="s">
        <v>105</v>
      </c>
      <c r="R462" s="16" t="s">
        <v>35</v>
      </c>
      <c r="S462" s="16">
        <v>5134323031</v>
      </c>
      <c r="T462" s="16" t="s">
        <v>107</v>
      </c>
    </row>
    <row r="463" spans="1:20" ht="13.2" hidden="1" x14ac:dyDescent="0.25">
      <c r="A463" s="29" t="s">
        <v>86</v>
      </c>
      <c r="C463" s="16" t="s">
        <v>61</v>
      </c>
      <c r="D463" s="16" t="s">
        <v>26</v>
      </c>
      <c r="E463" s="16" t="s">
        <v>9394</v>
      </c>
      <c r="F463" s="18" t="s">
        <v>9395</v>
      </c>
      <c r="G463" s="16">
        <v>1</v>
      </c>
      <c r="H463" s="19" t="s">
        <v>9396</v>
      </c>
      <c r="I463" t="str">
        <f t="shared" si="3"/>
        <v>L / BLACK</v>
      </c>
      <c r="J463" s="20" t="s">
        <v>2460</v>
      </c>
      <c r="K463" s="20" t="s">
        <v>9397</v>
      </c>
      <c r="L463" s="20" t="s">
        <v>9398</v>
      </c>
      <c r="M463" s="16"/>
      <c r="O463" s="1" t="s">
        <v>9399</v>
      </c>
      <c r="P463" s="18">
        <v>92410</v>
      </c>
      <c r="Q463" s="16" t="s">
        <v>546</v>
      </c>
      <c r="R463" s="16" t="s">
        <v>35</v>
      </c>
      <c r="S463" s="16">
        <v>9514198625</v>
      </c>
      <c r="T463" s="16" t="s">
        <v>547</v>
      </c>
    </row>
    <row r="464" spans="1:20" ht="13.2" hidden="1" x14ac:dyDescent="0.25">
      <c r="A464" s="29" t="s">
        <v>86</v>
      </c>
      <c r="C464" s="16" t="s">
        <v>61</v>
      </c>
      <c r="D464" s="16" t="s">
        <v>26</v>
      </c>
      <c r="E464" s="16" t="s">
        <v>9394</v>
      </c>
      <c r="F464" s="18" t="s">
        <v>9395</v>
      </c>
      <c r="G464" s="16">
        <v>1</v>
      </c>
      <c r="H464" s="19" t="s">
        <v>6019</v>
      </c>
      <c r="I464" t="str">
        <f t="shared" si="3"/>
        <v>L / RED</v>
      </c>
      <c r="J464" s="20" t="s">
        <v>2460</v>
      </c>
      <c r="K464" s="20" t="s">
        <v>9397</v>
      </c>
      <c r="L464" s="20" t="s">
        <v>9398</v>
      </c>
      <c r="M464" s="16"/>
      <c r="O464" s="1" t="s">
        <v>9399</v>
      </c>
      <c r="P464" s="18">
        <v>92410</v>
      </c>
      <c r="Q464" s="16" t="s">
        <v>546</v>
      </c>
      <c r="R464" s="16" t="s">
        <v>35</v>
      </c>
      <c r="S464" s="16">
        <v>9514198625</v>
      </c>
      <c r="T464" s="16" t="s">
        <v>547</v>
      </c>
    </row>
    <row r="465" spans="1:20" ht="13.2" hidden="1" x14ac:dyDescent="0.25">
      <c r="A465" s="29" t="s">
        <v>86</v>
      </c>
      <c r="C465" s="16" t="s">
        <v>61</v>
      </c>
      <c r="D465" s="16" t="s">
        <v>26</v>
      </c>
      <c r="E465" s="16" t="s">
        <v>9400</v>
      </c>
      <c r="F465" s="18" t="s">
        <v>9401</v>
      </c>
      <c r="G465" s="16">
        <v>1</v>
      </c>
      <c r="H465" s="19" t="s">
        <v>9402</v>
      </c>
      <c r="I465" t="str">
        <f t="shared" si="3"/>
        <v>One size / All print</v>
      </c>
      <c r="J465" s="20" t="s">
        <v>365</v>
      </c>
      <c r="K465" s="20" t="s">
        <v>9403</v>
      </c>
      <c r="L465" s="20" t="s">
        <v>9404</v>
      </c>
      <c r="M465" s="16"/>
      <c r="O465" s="1" t="s">
        <v>1347</v>
      </c>
      <c r="P465" s="18">
        <v>75228</v>
      </c>
      <c r="Q465" s="16" t="s">
        <v>151</v>
      </c>
      <c r="R465" s="16" t="s">
        <v>35</v>
      </c>
      <c r="S465" s="16">
        <v>4695690769</v>
      </c>
      <c r="T465" s="16" t="s">
        <v>152</v>
      </c>
    </row>
    <row r="466" spans="1:20" ht="13.2" hidden="1" x14ac:dyDescent="0.25">
      <c r="A466" s="28" t="s">
        <v>5607</v>
      </c>
      <c r="C466" s="16" t="s">
        <v>25</v>
      </c>
      <c r="D466" s="16" t="s">
        <v>26</v>
      </c>
      <c r="E466" s="16" t="s">
        <v>9405</v>
      </c>
      <c r="F466" s="18" t="s">
        <v>9406</v>
      </c>
      <c r="G466" s="16">
        <v>1</v>
      </c>
      <c r="H466" s="19" t="s">
        <v>9407</v>
      </c>
      <c r="I466" t="str">
        <f t="shared" si="3"/>
        <v>hirt 3D #KV - 2XL / Full Print</v>
      </c>
      <c r="J466" s="20" t="s">
        <v>3066</v>
      </c>
      <c r="K466" s="20" t="s">
        <v>9408</v>
      </c>
      <c r="L466" s="20" t="s">
        <v>9409</v>
      </c>
      <c r="M466" s="16"/>
      <c r="O466" s="1" t="s">
        <v>9410</v>
      </c>
      <c r="P466" s="18">
        <v>14701</v>
      </c>
      <c r="Q466" s="16" t="s">
        <v>305</v>
      </c>
      <c r="R466" s="16" t="s">
        <v>35</v>
      </c>
      <c r="S466" s="16">
        <v>7166400256</v>
      </c>
      <c r="T466" s="16" t="s">
        <v>306</v>
      </c>
    </row>
    <row r="467" spans="1:20" ht="13.2" hidden="1" x14ac:dyDescent="0.25">
      <c r="A467" s="28" t="s">
        <v>5607</v>
      </c>
      <c r="C467" s="16" t="s">
        <v>25</v>
      </c>
      <c r="D467" s="17" t="s">
        <v>26</v>
      </c>
      <c r="E467" s="16" t="s">
        <v>9405</v>
      </c>
      <c r="F467" s="18" t="s">
        <v>9406</v>
      </c>
      <c r="G467" s="16">
        <v>1</v>
      </c>
      <c r="H467" s="19" t="s">
        <v>9411</v>
      </c>
      <c r="I467" t="str">
        <f t="shared" si="3"/>
        <v>hirt 3D #KV - 2XL / Full Print</v>
      </c>
      <c r="J467" s="20" t="s">
        <v>3066</v>
      </c>
      <c r="K467" s="20" t="s">
        <v>9408</v>
      </c>
      <c r="L467" s="20" t="s">
        <v>9409</v>
      </c>
      <c r="M467" s="16"/>
      <c r="O467" s="1" t="s">
        <v>9410</v>
      </c>
      <c r="P467" s="18">
        <v>14701</v>
      </c>
      <c r="Q467" s="16" t="s">
        <v>305</v>
      </c>
      <c r="R467" s="16" t="s">
        <v>35</v>
      </c>
      <c r="S467" s="16">
        <v>7166400256</v>
      </c>
      <c r="T467" s="16" t="s">
        <v>306</v>
      </c>
    </row>
    <row r="468" spans="1:20" ht="13.2" hidden="1" x14ac:dyDescent="0.25">
      <c r="A468" s="29" t="s">
        <v>86</v>
      </c>
      <c r="C468" s="16" t="s">
        <v>25</v>
      </c>
      <c r="D468" s="16" t="s">
        <v>26</v>
      </c>
      <c r="E468" s="16" t="s">
        <v>9412</v>
      </c>
      <c r="F468" s="18" t="s">
        <v>9413</v>
      </c>
      <c r="G468" s="16">
        <v>1</v>
      </c>
      <c r="H468" s="19" t="s">
        <v>2437</v>
      </c>
      <c r="I468" t="str">
        <f t="shared" si="3"/>
        <v>All print / 30 inches</v>
      </c>
      <c r="J468" s="45">
        <v>1000000000000000</v>
      </c>
      <c r="K468" s="20" t="s">
        <v>9414</v>
      </c>
      <c r="L468" s="20" t="s">
        <v>9415</v>
      </c>
      <c r="M468" s="16"/>
      <c r="O468" s="1" t="s">
        <v>9416</v>
      </c>
      <c r="P468" s="18">
        <v>37807</v>
      </c>
      <c r="Q468" s="16" t="s">
        <v>211</v>
      </c>
      <c r="R468" s="16" t="s">
        <v>35</v>
      </c>
      <c r="S468" s="16">
        <v>8657709376</v>
      </c>
      <c r="T468" s="16" t="s">
        <v>212</v>
      </c>
    </row>
    <row r="469" spans="1:20" ht="13.2" hidden="1" x14ac:dyDescent="0.25">
      <c r="A469" s="15" t="s">
        <v>24</v>
      </c>
      <c r="C469" s="16" t="s">
        <v>25</v>
      </c>
      <c r="D469" s="16" t="s">
        <v>26</v>
      </c>
      <c r="E469" s="16" t="s">
        <v>9417</v>
      </c>
      <c r="F469" s="18" t="s">
        <v>9418</v>
      </c>
      <c r="G469" s="16">
        <v>1</v>
      </c>
      <c r="H469" s="19" t="s">
        <v>9419</v>
      </c>
      <c r="I469" t="str">
        <f t="shared" si="3"/>
        <v>AOP Unisex Raglan Zip Hoodie / XL / All print</v>
      </c>
      <c r="J469" s="20" t="s">
        <v>9420</v>
      </c>
      <c r="K469" s="20" t="s">
        <v>9421</v>
      </c>
      <c r="L469" s="20" t="s">
        <v>9422</v>
      </c>
      <c r="M469" s="16"/>
      <c r="O469" s="1" t="s">
        <v>9423</v>
      </c>
      <c r="P469" s="18">
        <v>44137</v>
      </c>
      <c r="Q469" s="16" t="s">
        <v>105</v>
      </c>
      <c r="R469" s="16" t="s">
        <v>35</v>
      </c>
      <c r="S469" s="16">
        <v>2163764510</v>
      </c>
      <c r="T469" s="16" t="s">
        <v>107</v>
      </c>
    </row>
    <row r="470" spans="1:20" ht="13.2" hidden="1" x14ac:dyDescent="0.25">
      <c r="A470" s="15" t="s">
        <v>110</v>
      </c>
      <c r="C470" s="16" t="s">
        <v>61</v>
      </c>
      <c r="D470" s="16" t="s">
        <v>26</v>
      </c>
      <c r="E470" s="16" t="s">
        <v>9424</v>
      </c>
      <c r="F470" s="18" t="s">
        <v>9425</v>
      </c>
      <c r="G470" s="16">
        <v>1</v>
      </c>
      <c r="H470" s="19" t="s">
        <v>9426</v>
      </c>
      <c r="I470" t="str">
        <f t="shared" si="3"/>
        <v>Men / 12 / Black</v>
      </c>
      <c r="J470" s="20" t="s">
        <v>78</v>
      </c>
      <c r="K470" s="20" t="s">
        <v>9427</v>
      </c>
      <c r="L470" s="20" t="s">
        <v>9428</v>
      </c>
      <c r="M470" s="16"/>
      <c r="O470" s="1" t="s">
        <v>9429</v>
      </c>
      <c r="P470" s="18">
        <v>85375</v>
      </c>
      <c r="Q470" s="16" t="s">
        <v>447</v>
      </c>
      <c r="R470" s="16" t="s">
        <v>35</v>
      </c>
      <c r="S470" s="16">
        <v>8478408878</v>
      </c>
      <c r="T470" s="16" t="s">
        <v>448</v>
      </c>
    </row>
    <row r="471" spans="1:20" ht="13.2" hidden="1" x14ac:dyDescent="0.25">
      <c r="A471" s="21" t="s">
        <v>263</v>
      </c>
      <c r="C471" s="16" t="s">
        <v>61</v>
      </c>
      <c r="D471" s="16" t="s">
        <v>26</v>
      </c>
      <c r="E471" s="16" t="s">
        <v>9430</v>
      </c>
      <c r="F471" s="18" t="s">
        <v>9431</v>
      </c>
      <c r="G471" s="16">
        <v>1</v>
      </c>
      <c r="H471" s="19" t="s">
        <v>9432</v>
      </c>
      <c r="I471" t="str">
        <f t="shared" si="3"/>
        <v>2XL / Full Print</v>
      </c>
      <c r="J471" s="20" t="s">
        <v>9433</v>
      </c>
      <c r="K471" s="20" t="s">
        <v>9434</v>
      </c>
      <c r="L471" s="20" t="s">
        <v>9435</v>
      </c>
      <c r="M471" s="16"/>
      <c r="O471" s="1" t="s">
        <v>8474</v>
      </c>
      <c r="P471" s="18">
        <v>80524</v>
      </c>
      <c r="Q471" s="16" t="s">
        <v>430</v>
      </c>
      <c r="R471" s="16" t="s">
        <v>35</v>
      </c>
      <c r="S471" s="16">
        <v>8442336245</v>
      </c>
      <c r="T471" s="16" t="s">
        <v>432</v>
      </c>
    </row>
    <row r="472" spans="1:20" ht="13.2" hidden="1" x14ac:dyDescent="0.25">
      <c r="A472" s="29" t="s">
        <v>86</v>
      </c>
      <c r="C472" s="16" t="s">
        <v>25</v>
      </c>
      <c r="D472" s="16" t="s">
        <v>26</v>
      </c>
      <c r="E472" s="16" t="s">
        <v>9436</v>
      </c>
      <c r="F472" s="18" t="s">
        <v>9437</v>
      </c>
      <c r="G472" s="16">
        <v>1</v>
      </c>
      <c r="H472" s="19" t="s">
        <v>9438</v>
      </c>
      <c r="I472" t="str">
        <f t="shared" si="3"/>
        <v>hirt 3d #231221h - XL / Full Print</v>
      </c>
      <c r="J472" s="20" t="s">
        <v>9439</v>
      </c>
      <c r="K472" s="20" t="s">
        <v>9440</v>
      </c>
      <c r="L472" s="20" t="s">
        <v>9441</v>
      </c>
      <c r="M472" s="16"/>
      <c r="O472" s="1" t="s">
        <v>9442</v>
      </c>
      <c r="P472" s="18">
        <v>48045</v>
      </c>
      <c r="Q472" s="16" t="s">
        <v>94</v>
      </c>
      <c r="R472" s="16" t="s">
        <v>35</v>
      </c>
      <c r="S472" s="16">
        <v>18103336141</v>
      </c>
      <c r="T472" s="16" t="s">
        <v>95</v>
      </c>
    </row>
    <row r="473" spans="1:20" ht="13.2" hidden="1" x14ac:dyDescent="0.25">
      <c r="A473" s="32" t="s">
        <v>60</v>
      </c>
      <c r="C473" s="16" t="s">
        <v>202</v>
      </c>
      <c r="D473" s="16" t="s">
        <v>26</v>
      </c>
      <c r="E473" s="16" t="s">
        <v>9443</v>
      </c>
      <c r="F473" s="18" t="s">
        <v>9444</v>
      </c>
      <c r="G473" s="16">
        <v>1</v>
      </c>
      <c r="H473" s="19" t="s">
        <v>9445</v>
      </c>
      <c r="I473" t="str">
        <f t="shared" si="3"/>
        <v>XL / Black</v>
      </c>
      <c r="J473" s="20" t="s">
        <v>9446</v>
      </c>
      <c r="K473" s="20" t="s">
        <v>9447</v>
      </c>
      <c r="L473" s="20" t="s">
        <v>9448</v>
      </c>
      <c r="M473" s="16"/>
      <c r="O473" s="1" t="s">
        <v>7447</v>
      </c>
      <c r="P473" s="18">
        <v>77541</v>
      </c>
      <c r="Q473" s="16" t="s">
        <v>151</v>
      </c>
      <c r="R473" s="16" t="s">
        <v>35</v>
      </c>
      <c r="S473" s="16">
        <v>7139226417</v>
      </c>
      <c r="T473" s="16" t="s">
        <v>152</v>
      </c>
    </row>
    <row r="474" spans="1:20" ht="13.2" hidden="1" x14ac:dyDescent="0.25">
      <c r="A474" s="95" t="s">
        <v>60</v>
      </c>
      <c r="C474" s="16" t="s">
        <v>191</v>
      </c>
      <c r="D474" s="17" t="s">
        <v>26</v>
      </c>
      <c r="E474" s="16" t="s">
        <v>9449</v>
      </c>
      <c r="F474" s="18" t="s">
        <v>8993</v>
      </c>
      <c r="G474" s="16">
        <v>1</v>
      </c>
      <c r="H474" s="19" t="s">
        <v>9450</v>
      </c>
      <c r="I474" t="str">
        <f t="shared" si="3"/>
        <v>60x80 in</v>
      </c>
      <c r="J474" s="20" t="s">
        <v>452</v>
      </c>
      <c r="K474" s="20" t="s">
        <v>8995</v>
      </c>
      <c r="L474" s="20" t="s">
        <v>8996</v>
      </c>
      <c r="M474" s="16"/>
      <c r="O474" s="1" t="s">
        <v>743</v>
      </c>
      <c r="P474" s="18">
        <v>95336</v>
      </c>
      <c r="Q474" s="16" t="s">
        <v>546</v>
      </c>
      <c r="R474" s="16" t="s">
        <v>35</v>
      </c>
      <c r="S474" s="16">
        <v>4088267726</v>
      </c>
      <c r="T474" s="16" t="s">
        <v>547</v>
      </c>
    </row>
    <row r="475" spans="1:20" ht="13.2" hidden="1" x14ac:dyDescent="0.25">
      <c r="A475" s="28" t="s">
        <v>5607</v>
      </c>
      <c r="C475" s="16" t="s">
        <v>25</v>
      </c>
      <c r="D475" s="17" t="s">
        <v>26</v>
      </c>
      <c r="E475" s="16" t="s">
        <v>9451</v>
      </c>
      <c r="F475" s="18" t="s">
        <v>9452</v>
      </c>
      <c r="G475" s="16">
        <v>1</v>
      </c>
      <c r="H475" s="19" t="s">
        <v>9453</v>
      </c>
      <c r="I475" t="str">
        <f t="shared" si="3"/>
        <v>hirt 2D #KV - L / Black</v>
      </c>
      <c r="J475" s="20" t="s">
        <v>8900</v>
      </c>
      <c r="K475" s="20" t="s">
        <v>9454</v>
      </c>
      <c r="L475" s="20" t="s">
        <v>9455</v>
      </c>
      <c r="M475" s="16"/>
      <c r="O475" s="1" t="s">
        <v>9456</v>
      </c>
      <c r="P475" s="18">
        <v>8225</v>
      </c>
      <c r="Q475" s="16" t="s">
        <v>464</v>
      </c>
      <c r="R475" s="16" t="s">
        <v>35</v>
      </c>
      <c r="S475" s="16">
        <v>6093502950</v>
      </c>
      <c r="T475" s="16" t="s">
        <v>465</v>
      </c>
    </row>
    <row r="476" spans="1:20" ht="13.2" hidden="1" x14ac:dyDescent="0.25">
      <c r="A476" s="21" t="s">
        <v>5623</v>
      </c>
      <c r="C476" s="16" t="s">
        <v>25</v>
      </c>
      <c r="D476" s="16" t="s">
        <v>26</v>
      </c>
      <c r="E476" s="16" t="s">
        <v>9457</v>
      </c>
      <c r="F476" s="18" t="s">
        <v>9458</v>
      </c>
      <c r="G476" s="16">
        <v>1</v>
      </c>
      <c r="H476" s="19" t="s">
        <v>9459</v>
      </c>
      <c r="I476" t="str">
        <f t="shared" si="3"/>
        <v>AOP Unisex Raglan Zip Hoodie / 4XL / All print</v>
      </c>
      <c r="J476" s="20" t="s">
        <v>42</v>
      </c>
      <c r="K476" s="20" t="s">
        <v>9460</v>
      </c>
      <c r="L476" s="20" t="s">
        <v>9461</v>
      </c>
      <c r="M476" s="16"/>
      <c r="O476" s="1" t="s">
        <v>9462</v>
      </c>
      <c r="P476" s="18">
        <v>43138</v>
      </c>
      <c r="Q476" s="16" t="s">
        <v>105</v>
      </c>
      <c r="R476" s="16" t="s">
        <v>35</v>
      </c>
      <c r="S476" s="16">
        <v>7406035352</v>
      </c>
      <c r="T476" s="16" t="s">
        <v>107</v>
      </c>
    </row>
    <row r="477" spans="1:20" ht="13.2" hidden="1" x14ac:dyDescent="0.25">
      <c r="A477" s="21" t="s">
        <v>5623</v>
      </c>
      <c r="C477" s="16" t="s">
        <v>25</v>
      </c>
      <c r="D477" s="16" t="s">
        <v>26</v>
      </c>
      <c r="E477" s="16" t="s">
        <v>9463</v>
      </c>
      <c r="F477" s="18" t="s">
        <v>9464</v>
      </c>
      <c r="G477" s="16">
        <v>1</v>
      </c>
      <c r="H477" s="19" t="s">
        <v>8080</v>
      </c>
      <c r="I477" t="str">
        <f t="shared" si="3"/>
        <v>hirt #HD - XL / All Print</v>
      </c>
      <c r="J477" s="20" t="s">
        <v>6483</v>
      </c>
      <c r="K477" s="20" t="s">
        <v>9465</v>
      </c>
      <c r="L477" s="20" t="s">
        <v>9466</v>
      </c>
      <c r="M477" s="16"/>
      <c r="O477" s="1" t="s">
        <v>9467</v>
      </c>
      <c r="P477" s="18">
        <v>11720</v>
      </c>
      <c r="Q477" s="16" t="s">
        <v>305</v>
      </c>
      <c r="R477" s="16" t="s">
        <v>35</v>
      </c>
      <c r="S477" s="16">
        <v>6318736904</v>
      </c>
      <c r="T477" s="16" t="s">
        <v>306</v>
      </c>
    </row>
    <row r="478" spans="1:20" ht="13.2" hidden="1" x14ac:dyDescent="0.25">
      <c r="A478" s="63" t="s">
        <v>5607</v>
      </c>
      <c r="C478" s="16" t="s">
        <v>25</v>
      </c>
      <c r="D478" s="17" t="s">
        <v>26</v>
      </c>
      <c r="E478" s="16" t="s">
        <v>9468</v>
      </c>
      <c r="F478" s="18" t="s">
        <v>9469</v>
      </c>
      <c r="G478" s="16">
        <v>1</v>
      </c>
      <c r="H478" s="19" t="s">
        <v>9470</v>
      </c>
      <c r="I478" t="str">
        <f t="shared" si="3"/>
        <v>AOP Unisex Raglan Hoodie / XL / All print</v>
      </c>
      <c r="J478" s="20" t="s">
        <v>808</v>
      </c>
      <c r="K478" s="20" t="s">
        <v>9471</v>
      </c>
      <c r="L478" s="20" t="s">
        <v>9472</v>
      </c>
      <c r="M478" s="16">
        <v>87</v>
      </c>
      <c r="O478" s="1" t="s">
        <v>9473</v>
      </c>
      <c r="P478" s="18">
        <v>95490</v>
      </c>
      <c r="Q478" s="16" t="s">
        <v>546</v>
      </c>
      <c r="R478" s="16" t="s">
        <v>35</v>
      </c>
      <c r="S478" s="16">
        <v>7072723528</v>
      </c>
      <c r="T478" s="16" t="s">
        <v>547</v>
      </c>
    </row>
    <row r="479" spans="1:20" ht="13.2" hidden="1" x14ac:dyDescent="0.25">
      <c r="A479" s="63" t="s">
        <v>5607</v>
      </c>
      <c r="C479" s="16" t="s">
        <v>25</v>
      </c>
      <c r="D479" s="17" t="s">
        <v>26</v>
      </c>
      <c r="E479" s="16" t="s">
        <v>9474</v>
      </c>
      <c r="F479" s="18" t="s">
        <v>9475</v>
      </c>
      <c r="G479" s="16">
        <v>1</v>
      </c>
      <c r="H479" s="19" t="s">
        <v>9476</v>
      </c>
      <c r="I479" t="str">
        <f t="shared" si="3"/>
        <v>HOODIE RAGLAN SLEEVE / XL / All Print</v>
      </c>
      <c r="J479" s="20" t="s">
        <v>1312</v>
      </c>
      <c r="K479" s="20" t="s">
        <v>9477</v>
      </c>
      <c r="L479" s="20" t="s">
        <v>9478</v>
      </c>
      <c r="M479" s="16"/>
      <c r="O479" s="1" t="s">
        <v>9479</v>
      </c>
      <c r="P479" s="18">
        <v>90710</v>
      </c>
      <c r="Q479" s="16" t="s">
        <v>546</v>
      </c>
      <c r="R479" s="16" t="s">
        <v>35</v>
      </c>
      <c r="S479" s="16">
        <v>4245525000</v>
      </c>
      <c r="T479" s="16" t="s">
        <v>547</v>
      </c>
    </row>
    <row r="480" spans="1:20" ht="13.2" hidden="1" x14ac:dyDescent="0.25">
      <c r="A480" s="28" t="s">
        <v>246</v>
      </c>
      <c r="C480" s="16" t="s">
        <v>61</v>
      </c>
      <c r="D480" s="16" t="s">
        <v>26</v>
      </c>
      <c r="E480" s="16" t="s">
        <v>9480</v>
      </c>
      <c r="F480" s="18" t="s">
        <v>9481</v>
      </c>
      <c r="G480" s="16">
        <v>1</v>
      </c>
      <c r="H480" s="19" t="s">
        <v>9150</v>
      </c>
      <c r="I480" t="str">
        <f t="shared" si="3"/>
        <v>L / Full Print</v>
      </c>
      <c r="J480" s="20" t="s">
        <v>9151</v>
      </c>
      <c r="K480" s="20" t="s">
        <v>9482</v>
      </c>
      <c r="L480" s="20" t="s">
        <v>9483</v>
      </c>
      <c r="M480" s="16"/>
      <c r="O480" s="1" t="s">
        <v>9484</v>
      </c>
      <c r="P480" s="18">
        <v>86329</v>
      </c>
      <c r="Q480" s="16" t="s">
        <v>447</v>
      </c>
      <c r="R480" s="16" t="s">
        <v>35</v>
      </c>
      <c r="S480" s="16" t="s">
        <v>9485</v>
      </c>
      <c r="T480" s="16" t="s">
        <v>448</v>
      </c>
    </row>
    <row r="481" spans="1:27" ht="13.2" hidden="1" x14ac:dyDescent="0.25">
      <c r="A481" s="32" t="s">
        <v>60</v>
      </c>
      <c r="C481" s="16" t="s">
        <v>61</v>
      </c>
      <c r="D481" s="16" t="s">
        <v>26</v>
      </c>
      <c r="E481" s="16" t="s">
        <v>9486</v>
      </c>
      <c r="F481" s="18" t="s">
        <v>9487</v>
      </c>
      <c r="G481" s="16">
        <v>1</v>
      </c>
      <c r="H481" s="19" t="s">
        <v>2300</v>
      </c>
      <c r="I481" t="str">
        <f t="shared" si="3"/>
        <v>2XL / Full Print</v>
      </c>
      <c r="J481" s="20" t="s">
        <v>2301</v>
      </c>
      <c r="K481" s="20" t="s">
        <v>9488</v>
      </c>
      <c r="L481" s="20" t="s">
        <v>9489</v>
      </c>
      <c r="M481" s="16"/>
      <c r="O481" s="1" t="s">
        <v>9490</v>
      </c>
      <c r="P481" s="18">
        <v>6067</v>
      </c>
      <c r="Q481" s="16" t="s">
        <v>82</v>
      </c>
      <c r="R481" s="16" t="s">
        <v>35</v>
      </c>
      <c r="S481" s="16">
        <v>8608364779</v>
      </c>
      <c r="T481" s="16" t="s">
        <v>83</v>
      </c>
    </row>
    <row r="482" spans="1:27" ht="13.2" hidden="1" x14ac:dyDescent="0.25">
      <c r="A482" s="64" t="s">
        <v>5607</v>
      </c>
      <c r="B482" s="3"/>
      <c r="C482" s="23" t="s">
        <v>25</v>
      </c>
      <c r="D482" s="23" t="s">
        <v>5</v>
      </c>
      <c r="E482" s="23" t="s">
        <v>9491</v>
      </c>
      <c r="F482" s="24" t="s">
        <v>9492</v>
      </c>
      <c r="G482" s="23">
        <v>1</v>
      </c>
      <c r="H482" s="25" t="s">
        <v>9493</v>
      </c>
      <c r="I482" s="3" t="str">
        <f t="shared" si="3"/>
        <v>S / All print</v>
      </c>
      <c r="J482" s="26" t="s">
        <v>9494</v>
      </c>
      <c r="K482" s="26" t="s">
        <v>9495</v>
      </c>
      <c r="L482" s="26" t="s">
        <v>9496</v>
      </c>
      <c r="M482" s="23"/>
      <c r="N482" s="3"/>
      <c r="O482" s="27" t="s">
        <v>9497</v>
      </c>
      <c r="P482" s="24">
        <v>7424</v>
      </c>
      <c r="Q482" s="23" t="s">
        <v>464</v>
      </c>
      <c r="R482" s="23" t="s">
        <v>35</v>
      </c>
      <c r="S482" s="23">
        <v>18626682365</v>
      </c>
      <c r="T482" s="23" t="s">
        <v>465</v>
      </c>
      <c r="U482" s="3"/>
      <c r="V482" s="3"/>
      <c r="W482" s="3"/>
      <c r="X482" s="3"/>
      <c r="Y482" s="3"/>
      <c r="Z482" s="3"/>
      <c r="AA482" s="3"/>
    </row>
    <row r="483" spans="1:27" ht="13.2" hidden="1" x14ac:dyDescent="0.25">
      <c r="A483" s="63" t="s">
        <v>5607</v>
      </c>
      <c r="C483" s="16" t="s">
        <v>25</v>
      </c>
      <c r="D483" s="16" t="s">
        <v>26</v>
      </c>
      <c r="E483" s="16" t="s">
        <v>9498</v>
      </c>
      <c r="F483" s="18" t="s">
        <v>9499</v>
      </c>
      <c r="G483" s="16">
        <v>1</v>
      </c>
      <c r="H483" s="19" t="s">
        <v>9500</v>
      </c>
      <c r="I483" t="str">
        <f t="shared" si="3"/>
        <v>AOP UNISEX HOODIE / XL / All Print</v>
      </c>
      <c r="J483" s="20" t="s">
        <v>9501</v>
      </c>
      <c r="K483" s="20" t="s">
        <v>9502</v>
      </c>
      <c r="L483" s="20" t="s">
        <v>9503</v>
      </c>
      <c r="M483" s="16"/>
      <c r="O483" s="1" t="s">
        <v>8230</v>
      </c>
      <c r="P483" s="18">
        <v>59255</v>
      </c>
      <c r="Q483" s="16" t="s">
        <v>1023</v>
      </c>
      <c r="R483" s="16" t="s">
        <v>35</v>
      </c>
      <c r="S483" s="16">
        <v>4067909023</v>
      </c>
      <c r="T483" s="16" t="s">
        <v>1024</v>
      </c>
    </row>
    <row r="484" spans="1:27" ht="13.2" hidden="1" x14ac:dyDescent="0.25">
      <c r="A484" s="28" t="s">
        <v>524</v>
      </c>
      <c r="C484" s="16" t="s">
        <v>25</v>
      </c>
      <c r="D484" s="16" t="s">
        <v>26</v>
      </c>
      <c r="E484" s="16" t="s">
        <v>9504</v>
      </c>
      <c r="F484" s="18" t="s">
        <v>9505</v>
      </c>
      <c r="G484" s="16">
        <v>1</v>
      </c>
      <c r="H484" s="19" t="s">
        <v>1859</v>
      </c>
      <c r="I484" t="str">
        <f t="shared" si="3"/>
        <v>Hawaiian shirt / 2XL / Full Print</v>
      </c>
      <c r="J484" s="45">
        <v>6.84186E+17</v>
      </c>
      <c r="K484" s="20" t="s">
        <v>9506</v>
      </c>
      <c r="L484" s="20" t="s">
        <v>9507</v>
      </c>
      <c r="M484" s="16"/>
      <c r="O484" s="1" t="s">
        <v>9508</v>
      </c>
      <c r="P484" s="18">
        <v>68025</v>
      </c>
      <c r="Q484" s="16" t="s">
        <v>722</v>
      </c>
      <c r="R484" s="16" t="s">
        <v>35</v>
      </c>
      <c r="S484" s="16">
        <v>4027197608</v>
      </c>
      <c r="T484" s="16" t="s">
        <v>723</v>
      </c>
    </row>
    <row r="485" spans="1:27" ht="13.2" hidden="1" x14ac:dyDescent="0.25">
      <c r="A485" s="63" t="s">
        <v>5607</v>
      </c>
      <c r="C485" s="16" t="s">
        <v>25</v>
      </c>
      <c r="D485" s="17" t="s">
        <v>26</v>
      </c>
      <c r="E485" s="16" t="s">
        <v>9509</v>
      </c>
      <c r="F485" s="18" t="s">
        <v>9510</v>
      </c>
      <c r="G485" s="16">
        <v>1</v>
      </c>
      <c r="H485" s="19" t="s">
        <v>9511</v>
      </c>
      <c r="I485" t="str">
        <f t="shared" si="3"/>
        <v>HOODIE RAGLAN SLEEVE ZIP-UP / 2XL / All Print</v>
      </c>
      <c r="J485" s="20" t="s">
        <v>257</v>
      </c>
      <c r="K485" s="20" t="s">
        <v>9512</v>
      </c>
      <c r="L485" s="20" t="s">
        <v>9513</v>
      </c>
      <c r="M485" s="16"/>
      <c r="O485" s="1" t="s">
        <v>1438</v>
      </c>
      <c r="P485" s="18">
        <v>34434</v>
      </c>
      <c r="Q485" s="16" t="s">
        <v>46</v>
      </c>
      <c r="R485" s="16" t="s">
        <v>35</v>
      </c>
      <c r="S485" s="16">
        <v>13522078723</v>
      </c>
      <c r="T485" s="16" t="s">
        <v>47</v>
      </c>
    </row>
    <row r="486" spans="1:27" ht="13.2" hidden="1" x14ac:dyDescent="0.25">
      <c r="A486" s="15" t="s">
        <v>24</v>
      </c>
      <c r="C486" s="16" t="s">
        <v>25</v>
      </c>
      <c r="D486" s="17" t="s">
        <v>26</v>
      </c>
      <c r="E486" s="16" t="s">
        <v>9514</v>
      </c>
      <c r="F486" s="18" t="s">
        <v>9515</v>
      </c>
      <c r="G486" s="16">
        <v>1</v>
      </c>
      <c r="H486" s="19" t="s">
        <v>9516</v>
      </c>
      <c r="I486" t="str">
        <f t="shared" si="3"/>
        <v>HOODIE RAGLAN SLEEVE / XL / All Print</v>
      </c>
      <c r="J486" s="45">
        <v>1000000000000000</v>
      </c>
      <c r="K486" s="20" t="s">
        <v>9517</v>
      </c>
      <c r="L486" s="20" t="s">
        <v>9518</v>
      </c>
      <c r="M486" s="16" t="s">
        <v>9519</v>
      </c>
      <c r="O486" s="1" t="s">
        <v>942</v>
      </c>
      <c r="P486" s="18">
        <v>80224</v>
      </c>
      <c r="Q486" s="16" t="s">
        <v>430</v>
      </c>
      <c r="R486" s="16" t="s">
        <v>35</v>
      </c>
      <c r="S486" s="16">
        <v>7205900794</v>
      </c>
      <c r="T486" s="16" t="s">
        <v>432</v>
      </c>
    </row>
    <row r="487" spans="1:27" ht="13.2" hidden="1" x14ac:dyDescent="0.25">
      <c r="A487" s="63" t="s">
        <v>5607</v>
      </c>
      <c r="C487" s="16" t="s">
        <v>25</v>
      </c>
      <c r="D487" s="17" t="s">
        <v>26</v>
      </c>
      <c r="E487" s="16" t="s">
        <v>9520</v>
      </c>
      <c r="F487" s="18" t="s">
        <v>9521</v>
      </c>
      <c r="G487" s="16">
        <v>1</v>
      </c>
      <c r="H487" s="19" t="s">
        <v>9522</v>
      </c>
      <c r="I487" t="str">
        <f t="shared" si="3"/>
        <v>HOODIE RAGLAN SLEEVE / 2XL / All Print</v>
      </c>
      <c r="J487" s="20" t="s">
        <v>495</v>
      </c>
      <c r="K487" s="20" t="s">
        <v>9523</v>
      </c>
      <c r="L487" s="20" t="s">
        <v>9524</v>
      </c>
      <c r="M487" s="16"/>
      <c r="O487" s="1" t="s">
        <v>9525</v>
      </c>
      <c r="P487" s="18">
        <v>30180</v>
      </c>
      <c r="Q487" s="16" t="s">
        <v>286</v>
      </c>
      <c r="R487" s="16" t="s">
        <v>35</v>
      </c>
      <c r="S487" s="16">
        <v>7069770628</v>
      </c>
      <c r="T487" s="16" t="s">
        <v>287</v>
      </c>
    </row>
    <row r="488" spans="1:27" ht="13.2" hidden="1" x14ac:dyDescent="0.25">
      <c r="A488" s="63" t="s">
        <v>5607</v>
      </c>
      <c r="C488" s="16" t="s">
        <v>25</v>
      </c>
      <c r="D488" s="17" t="s">
        <v>26</v>
      </c>
      <c r="E488" s="16" t="s">
        <v>9526</v>
      </c>
      <c r="F488" s="18" t="s">
        <v>9527</v>
      </c>
      <c r="G488" s="16">
        <v>1</v>
      </c>
      <c r="H488" s="19" t="s">
        <v>9528</v>
      </c>
      <c r="I488" t="str">
        <f t="shared" si="3"/>
        <v>hirt 2D #KV - 2XL / Sport Grey</v>
      </c>
      <c r="J488" s="20" t="s">
        <v>9529</v>
      </c>
      <c r="K488" s="20" t="s">
        <v>9530</v>
      </c>
      <c r="L488" s="20" t="s">
        <v>9531</v>
      </c>
      <c r="M488" s="16"/>
      <c r="O488" s="1" t="s">
        <v>9532</v>
      </c>
      <c r="P488" s="18">
        <v>58552</v>
      </c>
      <c r="Q488" s="16" t="s">
        <v>1999</v>
      </c>
      <c r="R488" s="16" t="s">
        <v>35</v>
      </c>
      <c r="S488" s="16">
        <v>7013299607</v>
      </c>
      <c r="T488" s="16" t="s">
        <v>2000</v>
      </c>
    </row>
    <row r="489" spans="1:27" ht="13.2" hidden="1" x14ac:dyDescent="0.25">
      <c r="A489" s="32" t="s">
        <v>60</v>
      </c>
      <c r="C489" s="16" t="s">
        <v>61</v>
      </c>
      <c r="D489" s="16" t="s">
        <v>26</v>
      </c>
      <c r="E489" s="16" t="s">
        <v>9533</v>
      </c>
      <c r="F489" s="18" t="s">
        <v>9534</v>
      </c>
      <c r="G489" s="16">
        <v>1</v>
      </c>
      <c r="H489" s="19" t="s">
        <v>2295</v>
      </c>
      <c r="I489" t="str">
        <f t="shared" si="3"/>
        <v>L / Full Print</v>
      </c>
      <c r="J489" s="20" t="s">
        <v>2296</v>
      </c>
      <c r="K489" s="20" t="s">
        <v>9535</v>
      </c>
      <c r="L489" s="20" t="s">
        <v>9536</v>
      </c>
      <c r="M489" s="16"/>
      <c r="O489" s="1" t="s">
        <v>9537</v>
      </c>
      <c r="P489" s="18">
        <v>32563</v>
      </c>
      <c r="Q489" s="16" t="s">
        <v>46</v>
      </c>
      <c r="R489" s="16" t="s">
        <v>35</v>
      </c>
      <c r="S489" s="16">
        <v>9706736783</v>
      </c>
      <c r="T489" s="16" t="s">
        <v>47</v>
      </c>
    </row>
    <row r="490" spans="1:27" ht="13.2" hidden="1" x14ac:dyDescent="0.25">
      <c r="A490" s="15" t="s">
        <v>24</v>
      </c>
      <c r="C490" s="16" t="s">
        <v>61</v>
      </c>
      <c r="D490" s="16" t="s">
        <v>26</v>
      </c>
      <c r="E490" s="16" t="s">
        <v>9538</v>
      </c>
      <c r="F490" s="18" t="s">
        <v>9539</v>
      </c>
      <c r="G490" s="16">
        <v>1</v>
      </c>
      <c r="H490" s="19" t="s">
        <v>9540</v>
      </c>
      <c r="I490" t="str">
        <f t="shared" si="3"/>
        <v>3XL / Full Print</v>
      </c>
      <c r="J490" s="20" t="s">
        <v>97</v>
      </c>
      <c r="K490" s="20" t="s">
        <v>9541</v>
      </c>
      <c r="L490" s="20" t="s">
        <v>9542</v>
      </c>
      <c r="M490" s="16"/>
      <c r="O490" s="1" t="s">
        <v>9543</v>
      </c>
      <c r="P490" s="18">
        <v>93907</v>
      </c>
      <c r="Q490" s="16" t="s">
        <v>546</v>
      </c>
      <c r="R490" s="16" t="s">
        <v>35</v>
      </c>
      <c r="S490" s="16">
        <v>8313206352</v>
      </c>
      <c r="T490" s="16" t="s">
        <v>547</v>
      </c>
    </row>
    <row r="491" spans="1:27" ht="13.2" hidden="1" x14ac:dyDescent="0.25">
      <c r="A491" s="28" t="s">
        <v>524</v>
      </c>
      <c r="C491" s="16" t="s">
        <v>25</v>
      </c>
      <c r="D491" s="17" t="s">
        <v>26</v>
      </c>
      <c r="E491" s="16" t="s">
        <v>9544</v>
      </c>
      <c r="F491" s="18" t="s">
        <v>9545</v>
      </c>
      <c r="G491" s="16">
        <v>1</v>
      </c>
      <c r="H491" s="19" t="s">
        <v>9546</v>
      </c>
      <c r="I491" t="str">
        <f t="shared" si="3"/>
        <v>Unisex Heavyweight Pullover Hoodie / Black / XL</v>
      </c>
      <c r="J491" s="20" t="s">
        <v>9547</v>
      </c>
      <c r="K491" s="20" t="s">
        <v>9548</v>
      </c>
      <c r="L491" s="20" t="s">
        <v>9549</v>
      </c>
      <c r="M491" s="16"/>
      <c r="O491" s="1" t="s">
        <v>2450</v>
      </c>
      <c r="P491" s="18">
        <v>44870</v>
      </c>
      <c r="Q491" s="16" t="s">
        <v>105</v>
      </c>
      <c r="R491" s="16" t="s">
        <v>35</v>
      </c>
      <c r="S491" s="16">
        <v>4193704177</v>
      </c>
      <c r="T491" s="16" t="s">
        <v>107</v>
      </c>
    </row>
    <row r="492" spans="1:27" ht="13.2" hidden="1" x14ac:dyDescent="0.25">
      <c r="A492" s="28" t="s">
        <v>524</v>
      </c>
      <c r="C492" s="16" t="s">
        <v>25</v>
      </c>
      <c r="D492" s="17" t="s">
        <v>26</v>
      </c>
      <c r="E492" s="16" t="s">
        <v>9544</v>
      </c>
      <c r="F492" s="18" t="s">
        <v>9545</v>
      </c>
      <c r="G492" s="16">
        <v>1</v>
      </c>
      <c r="H492" s="19" t="s">
        <v>9550</v>
      </c>
      <c r="I492" t="str">
        <f t="shared" si="3"/>
        <v>Unisex Heavyweight Pullover Hoodie / Black / 3XL</v>
      </c>
      <c r="J492" s="20" t="s">
        <v>9551</v>
      </c>
      <c r="K492" s="20" t="s">
        <v>9548</v>
      </c>
      <c r="L492" s="20" t="s">
        <v>9549</v>
      </c>
      <c r="M492" s="16"/>
      <c r="O492" s="1" t="s">
        <v>2450</v>
      </c>
      <c r="P492" s="18">
        <v>44870</v>
      </c>
      <c r="Q492" s="16" t="s">
        <v>105</v>
      </c>
      <c r="R492" s="16" t="s">
        <v>35</v>
      </c>
      <c r="S492" s="16">
        <v>4193704177</v>
      </c>
      <c r="T492" s="16" t="s">
        <v>107</v>
      </c>
    </row>
    <row r="493" spans="1:27" ht="13.2" hidden="1" x14ac:dyDescent="0.25">
      <c r="A493" s="63" t="s">
        <v>5607</v>
      </c>
      <c r="C493" s="16" t="s">
        <v>25</v>
      </c>
      <c r="D493" s="17" t="s">
        <v>26</v>
      </c>
      <c r="E493" s="16" t="s">
        <v>9552</v>
      </c>
      <c r="F493" s="18" t="s">
        <v>9553</v>
      </c>
      <c r="G493" s="16">
        <v>1</v>
      </c>
      <c r="H493" s="19" t="s">
        <v>9554</v>
      </c>
      <c r="I493" t="str">
        <f t="shared" si="3"/>
        <v>AOP Unisex Raglan Hoodie / XL / All print</v>
      </c>
      <c r="J493" s="20" t="s">
        <v>808</v>
      </c>
      <c r="K493" s="20" t="s">
        <v>9555</v>
      </c>
      <c r="L493" s="20" t="s">
        <v>9556</v>
      </c>
      <c r="M493" s="16"/>
      <c r="O493" s="1" t="s">
        <v>1611</v>
      </c>
      <c r="P493" s="18">
        <v>95687</v>
      </c>
      <c r="Q493" s="16" t="s">
        <v>546</v>
      </c>
      <c r="R493" s="16" t="s">
        <v>35</v>
      </c>
      <c r="S493" s="16">
        <v>7073665871</v>
      </c>
      <c r="T493" s="16" t="s">
        <v>547</v>
      </c>
    </row>
    <row r="494" spans="1:27" ht="13.2" hidden="1" x14ac:dyDescent="0.25">
      <c r="A494" s="63" t="s">
        <v>5607</v>
      </c>
      <c r="C494" s="16" t="s">
        <v>202</v>
      </c>
      <c r="D494" s="16" t="s">
        <v>26</v>
      </c>
      <c r="E494" s="16" t="s">
        <v>9557</v>
      </c>
      <c r="F494" s="18" t="s">
        <v>9558</v>
      </c>
      <c r="G494" s="16">
        <v>1</v>
      </c>
      <c r="H494" s="19" t="s">
        <v>9559</v>
      </c>
      <c r="I494" t="str">
        <f t="shared" si="3"/>
        <v>XL / Black</v>
      </c>
      <c r="J494" s="20" t="s">
        <v>2103</v>
      </c>
      <c r="K494" s="20" t="s">
        <v>9560</v>
      </c>
      <c r="L494" s="20" t="s">
        <v>9561</v>
      </c>
      <c r="M494" s="16"/>
      <c r="O494" s="1" t="s">
        <v>8366</v>
      </c>
      <c r="P494" s="18">
        <v>32570</v>
      </c>
      <c r="Q494" s="16" t="s">
        <v>46</v>
      </c>
      <c r="R494" s="16" t="s">
        <v>35</v>
      </c>
      <c r="S494" s="16">
        <v>7154900972</v>
      </c>
      <c r="T494" s="16" t="s">
        <v>47</v>
      </c>
    </row>
    <row r="495" spans="1:27" ht="13.2" hidden="1" x14ac:dyDescent="0.25">
      <c r="A495" s="63" t="s">
        <v>5607</v>
      </c>
      <c r="C495" s="16" t="s">
        <v>202</v>
      </c>
      <c r="D495" s="16" t="s">
        <v>26</v>
      </c>
      <c r="E495" s="16" t="s">
        <v>9557</v>
      </c>
      <c r="F495" s="18" t="s">
        <v>9558</v>
      </c>
      <c r="G495" s="16">
        <v>1</v>
      </c>
      <c r="H495" s="19" t="s">
        <v>9562</v>
      </c>
      <c r="I495" t="str">
        <f t="shared" si="3"/>
        <v>XL / Black</v>
      </c>
      <c r="J495" s="20" t="s">
        <v>2103</v>
      </c>
      <c r="K495" s="20" t="s">
        <v>9560</v>
      </c>
      <c r="L495" s="20" t="s">
        <v>9561</v>
      </c>
      <c r="M495" s="16"/>
      <c r="O495" s="1" t="s">
        <v>8366</v>
      </c>
      <c r="P495" s="18">
        <v>32570</v>
      </c>
      <c r="Q495" s="16" t="s">
        <v>46</v>
      </c>
      <c r="R495" s="16" t="s">
        <v>35</v>
      </c>
      <c r="S495" s="16">
        <v>7154900972</v>
      </c>
      <c r="T495" s="16" t="s">
        <v>47</v>
      </c>
    </row>
    <row r="496" spans="1:27" ht="13.2" hidden="1" x14ac:dyDescent="0.25">
      <c r="A496" s="55"/>
      <c r="B496" s="56"/>
      <c r="C496" s="57"/>
      <c r="D496" s="57"/>
      <c r="E496" s="57"/>
      <c r="F496" s="58"/>
      <c r="G496" s="57"/>
      <c r="H496" s="59"/>
      <c r="I496" s="60"/>
      <c r="J496" s="60"/>
      <c r="K496" s="60"/>
      <c r="L496" s="57"/>
      <c r="M496" s="56"/>
      <c r="N496" s="61"/>
      <c r="O496" s="58"/>
      <c r="P496" s="57"/>
      <c r="Q496" s="57"/>
      <c r="R496" s="57"/>
      <c r="S496" s="57"/>
      <c r="T496" s="56"/>
      <c r="U496" s="56"/>
      <c r="V496" s="56"/>
      <c r="W496" s="56"/>
      <c r="X496" s="56"/>
      <c r="Y496" s="56"/>
      <c r="Z496" s="56"/>
      <c r="AA496" s="56"/>
    </row>
    <row r="497" spans="1:20" ht="13.2" hidden="1" x14ac:dyDescent="0.25">
      <c r="A497" s="9"/>
      <c r="C497" s="16"/>
      <c r="D497" s="16"/>
      <c r="E497" s="16"/>
      <c r="F497" s="18"/>
      <c r="G497" s="16"/>
      <c r="H497" s="19"/>
      <c r="I497" s="20"/>
      <c r="J497" s="20"/>
      <c r="K497" s="20"/>
      <c r="L497" s="16"/>
      <c r="N497" s="1"/>
      <c r="O497" s="18"/>
      <c r="P497" s="16"/>
      <c r="Q497" s="16"/>
      <c r="R497" s="16"/>
      <c r="S497" s="16"/>
    </row>
    <row r="498" spans="1:20" ht="13.2" hidden="1" x14ac:dyDescent="0.25">
      <c r="A498" s="9"/>
      <c r="C498" s="16"/>
      <c r="D498" s="16"/>
      <c r="E498" s="16"/>
      <c r="F498" s="18"/>
      <c r="G498" s="16"/>
      <c r="H498" s="19"/>
      <c r="I498" s="20"/>
      <c r="J498" s="20"/>
      <c r="K498" s="20"/>
      <c r="L498" s="16"/>
      <c r="N498" s="1"/>
      <c r="O498" s="18"/>
      <c r="P498" s="16"/>
      <c r="Q498" s="16"/>
      <c r="R498" s="16"/>
      <c r="S498" s="16"/>
    </row>
    <row r="499" spans="1:20" ht="13.2" hidden="1" x14ac:dyDescent="0.25">
      <c r="A499" s="9"/>
      <c r="C499" s="16"/>
      <c r="D499" s="16"/>
      <c r="E499" s="16"/>
      <c r="F499" s="18"/>
      <c r="G499" s="16"/>
      <c r="H499" s="19"/>
      <c r="I499" s="20"/>
      <c r="J499" s="20"/>
      <c r="K499" s="20"/>
      <c r="L499" s="16"/>
      <c r="N499" s="1"/>
      <c r="O499" s="18"/>
      <c r="P499" s="16"/>
      <c r="Q499" s="16"/>
      <c r="R499" s="16"/>
      <c r="S499" s="16"/>
    </row>
    <row r="500" spans="1:20" ht="13.2" hidden="1" x14ac:dyDescent="0.25">
      <c r="A500" s="9"/>
      <c r="B500" s="62">
        <v>44616</v>
      </c>
      <c r="C500" s="16"/>
      <c r="D500" s="16"/>
      <c r="E500" s="16"/>
      <c r="F500" s="18"/>
      <c r="G500" s="16"/>
      <c r="H500" s="19"/>
      <c r="I500" s="20"/>
      <c r="J500" s="20"/>
      <c r="K500" s="20"/>
      <c r="L500" s="16"/>
      <c r="N500" s="1"/>
      <c r="O500" s="18"/>
      <c r="P500" s="16"/>
      <c r="Q500" s="16"/>
      <c r="R500" s="16"/>
      <c r="S500" s="16"/>
    </row>
    <row r="501" spans="1:20" ht="13.2" hidden="1" x14ac:dyDescent="0.25">
      <c r="A501" s="21" t="s">
        <v>5623</v>
      </c>
      <c r="C501" s="16" t="s">
        <v>25</v>
      </c>
      <c r="D501" s="16" t="s">
        <v>26</v>
      </c>
      <c r="E501" s="16" t="s">
        <v>9563</v>
      </c>
      <c r="F501" s="18" t="s">
        <v>9564</v>
      </c>
      <c r="G501" s="16">
        <v>1</v>
      </c>
      <c r="H501" s="19" t="s">
        <v>1254</v>
      </c>
      <c r="I501" t="str">
        <f t="shared" ref="I501:I617" si="4">RIGHT(H501,LEN(H501) - (FIND("-",H501) + 1))</f>
        <v>AOP Unisex Raglan Hoodie / 4XL / All print</v>
      </c>
      <c r="J501" s="20" t="s">
        <v>42</v>
      </c>
      <c r="K501" s="20" t="s">
        <v>9565</v>
      </c>
      <c r="L501" s="20" t="s">
        <v>9566</v>
      </c>
      <c r="M501" s="16" t="s">
        <v>9567</v>
      </c>
      <c r="O501" s="1" t="s">
        <v>161</v>
      </c>
      <c r="P501" s="18">
        <v>8527</v>
      </c>
      <c r="Q501" s="16" t="s">
        <v>464</v>
      </c>
      <c r="R501" s="16" t="s">
        <v>35</v>
      </c>
      <c r="S501" s="16">
        <v>17326787103</v>
      </c>
      <c r="T501" s="16" t="s">
        <v>465</v>
      </c>
    </row>
    <row r="502" spans="1:20" ht="13.2" hidden="1" x14ac:dyDescent="0.25">
      <c r="A502" s="32" t="s">
        <v>309</v>
      </c>
      <c r="C502" s="16" t="s">
        <v>202</v>
      </c>
      <c r="D502" s="16" t="s">
        <v>26</v>
      </c>
      <c r="E502" s="16" t="s">
        <v>9568</v>
      </c>
      <c r="F502" s="18" t="s">
        <v>9569</v>
      </c>
      <c r="G502" s="16">
        <v>1</v>
      </c>
      <c r="H502" s="19" t="s">
        <v>9570</v>
      </c>
      <c r="I502" t="str">
        <f t="shared" si="4"/>
        <v>2XL / Black</v>
      </c>
      <c r="J502" s="20" t="s">
        <v>313</v>
      </c>
      <c r="K502" s="20" t="s">
        <v>9571</v>
      </c>
      <c r="L502" s="20" t="s">
        <v>9572</v>
      </c>
      <c r="M502" s="16" t="s">
        <v>9573</v>
      </c>
      <c r="O502" s="1" t="s">
        <v>383</v>
      </c>
      <c r="P502" s="18">
        <v>96795</v>
      </c>
      <c r="Q502" s="16" t="s">
        <v>384</v>
      </c>
      <c r="R502" s="16" t="s">
        <v>35</v>
      </c>
      <c r="S502" s="16">
        <v>6233984459</v>
      </c>
      <c r="T502" s="16" t="s">
        <v>385</v>
      </c>
    </row>
    <row r="503" spans="1:20" ht="13.2" hidden="1" x14ac:dyDescent="0.25">
      <c r="A503" s="32" t="s">
        <v>309</v>
      </c>
      <c r="C503" s="16" t="s">
        <v>202</v>
      </c>
      <c r="D503" s="16" t="s">
        <v>26</v>
      </c>
      <c r="E503" s="16" t="s">
        <v>9568</v>
      </c>
      <c r="F503" s="18" t="s">
        <v>9569</v>
      </c>
      <c r="G503" s="16">
        <v>1</v>
      </c>
      <c r="H503" s="19" t="s">
        <v>9574</v>
      </c>
      <c r="I503" t="str">
        <f t="shared" si="4"/>
        <v>2XL / Brown</v>
      </c>
      <c r="J503" s="20" t="s">
        <v>313</v>
      </c>
      <c r="K503" s="20" t="s">
        <v>9571</v>
      </c>
      <c r="L503" s="20" t="s">
        <v>9572</v>
      </c>
      <c r="M503" s="16" t="s">
        <v>9573</v>
      </c>
      <c r="O503" s="1" t="s">
        <v>383</v>
      </c>
      <c r="P503" s="18">
        <v>96795</v>
      </c>
      <c r="Q503" s="16" t="s">
        <v>384</v>
      </c>
      <c r="R503" s="16" t="s">
        <v>35</v>
      </c>
      <c r="S503" s="16">
        <v>6233984459</v>
      </c>
      <c r="T503" s="16" t="s">
        <v>385</v>
      </c>
    </row>
    <row r="504" spans="1:20" ht="13.2" x14ac:dyDescent="0.25">
      <c r="A504" s="29" t="s">
        <v>201</v>
      </c>
      <c r="C504" s="16" t="s">
        <v>61</v>
      </c>
      <c r="D504" s="16" t="s">
        <v>26</v>
      </c>
      <c r="E504" s="16" t="s">
        <v>9575</v>
      </c>
      <c r="F504" s="18" t="s">
        <v>9576</v>
      </c>
      <c r="G504" s="16">
        <v>1</v>
      </c>
      <c r="H504" s="19" t="s">
        <v>9577</v>
      </c>
      <c r="I504" t="str">
        <f t="shared" si="4"/>
        <v>2XL / ALL PRINT</v>
      </c>
      <c r="J504" s="20" t="s">
        <v>327</v>
      </c>
      <c r="K504" s="20" t="s">
        <v>9578</v>
      </c>
      <c r="L504" s="20" t="s">
        <v>9579</v>
      </c>
      <c r="M504" s="16"/>
      <c r="O504" s="1" t="s">
        <v>68</v>
      </c>
      <c r="P504" s="18">
        <v>60619</v>
      </c>
      <c r="Q504" s="16" t="s">
        <v>69</v>
      </c>
      <c r="R504" s="16" t="s">
        <v>35</v>
      </c>
      <c r="S504" s="16">
        <v>7734874066</v>
      </c>
      <c r="T504" s="16" t="s">
        <v>71</v>
      </c>
    </row>
    <row r="505" spans="1:20" ht="13.2" x14ac:dyDescent="0.25">
      <c r="A505" s="29" t="s">
        <v>201</v>
      </c>
      <c r="C505" s="16" t="s">
        <v>61</v>
      </c>
      <c r="D505" s="16" t="s">
        <v>26</v>
      </c>
      <c r="E505" s="16" t="s">
        <v>9575</v>
      </c>
      <c r="F505" s="18" t="s">
        <v>9576</v>
      </c>
      <c r="G505" s="16">
        <v>1</v>
      </c>
      <c r="H505" s="19" t="s">
        <v>9580</v>
      </c>
      <c r="I505" t="str">
        <f t="shared" si="4"/>
        <v>6XL / ALL PRINT</v>
      </c>
      <c r="J505" s="20" t="s">
        <v>327</v>
      </c>
      <c r="K505" s="20" t="s">
        <v>9578</v>
      </c>
      <c r="L505" s="20" t="s">
        <v>9579</v>
      </c>
      <c r="M505" s="16"/>
      <c r="O505" s="1" t="s">
        <v>68</v>
      </c>
      <c r="P505" s="18">
        <v>60619</v>
      </c>
      <c r="Q505" s="16" t="s">
        <v>69</v>
      </c>
      <c r="R505" s="16" t="s">
        <v>35</v>
      </c>
      <c r="S505" s="16">
        <v>7734874066</v>
      </c>
      <c r="T505" s="16" t="s">
        <v>71</v>
      </c>
    </row>
    <row r="506" spans="1:20" ht="13.2" x14ac:dyDescent="0.25">
      <c r="A506" s="21" t="s">
        <v>49</v>
      </c>
      <c r="C506" s="16" t="s">
        <v>61</v>
      </c>
      <c r="D506" s="16" t="s">
        <v>26</v>
      </c>
      <c r="E506" s="16" t="s">
        <v>9581</v>
      </c>
      <c r="F506" s="18" t="s">
        <v>9582</v>
      </c>
      <c r="G506" s="16">
        <v>1</v>
      </c>
      <c r="H506" s="19" t="s">
        <v>9583</v>
      </c>
      <c r="I506" t="str">
        <f t="shared" si="4"/>
        <v>Fleece hoodie / M / All print</v>
      </c>
      <c r="J506" s="20" t="s">
        <v>9584</v>
      </c>
      <c r="K506" s="20" t="s">
        <v>9585</v>
      </c>
      <c r="L506" s="20" t="s">
        <v>9586</v>
      </c>
      <c r="M506" s="16"/>
      <c r="O506" s="1" t="s">
        <v>9587</v>
      </c>
      <c r="P506" s="18">
        <v>97739</v>
      </c>
      <c r="Q506" s="16" t="s">
        <v>1653</v>
      </c>
      <c r="R506" s="16" t="s">
        <v>35</v>
      </c>
      <c r="S506" s="16">
        <v>5416330407</v>
      </c>
      <c r="T506" s="16" t="s">
        <v>1654</v>
      </c>
    </row>
    <row r="507" spans="1:20" ht="13.2" x14ac:dyDescent="0.25">
      <c r="A507" s="21" t="s">
        <v>49</v>
      </c>
      <c r="C507" s="16" t="s">
        <v>61</v>
      </c>
      <c r="D507" s="16" t="s">
        <v>26</v>
      </c>
      <c r="E507" s="16" t="s">
        <v>9581</v>
      </c>
      <c r="F507" s="18" t="s">
        <v>9582</v>
      </c>
      <c r="G507" s="16">
        <v>1</v>
      </c>
      <c r="H507" s="19" t="s">
        <v>9588</v>
      </c>
      <c r="I507" t="str">
        <f t="shared" si="4"/>
        <v>Women / 7 / Black</v>
      </c>
      <c r="J507" s="20" t="s">
        <v>78</v>
      </c>
      <c r="K507" s="20" t="s">
        <v>9585</v>
      </c>
      <c r="L507" s="20" t="s">
        <v>9586</v>
      </c>
      <c r="M507" s="16"/>
      <c r="O507" s="1" t="s">
        <v>9587</v>
      </c>
      <c r="P507" s="18">
        <v>97739</v>
      </c>
      <c r="Q507" s="16" t="s">
        <v>1653</v>
      </c>
      <c r="R507" s="16" t="s">
        <v>35</v>
      </c>
      <c r="S507" s="16">
        <v>5416330407</v>
      </c>
      <c r="T507" s="16" t="s">
        <v>1654</v>
      </c>
    </row>
    <row r="508" spans="1:20" ht="13.2" x14ac:dyDescent="0.25">
      <c r="A508" s="29" t="s">
        <v>201</v>
      </c>
      <c r="C508" s="16" t="s">
        <v>25</v>
      </c>
      <c r="D508" s="18" t="s">
        <v>26</v>
      </c>
      <c r="E508" s="16" t="s">
        <v>9581</v>
      </c>
      <c r="F508" s="18" t="s">
        <v>9582</v>
      </c>
      <c r="G508" s="16">
        <v>1</v>
      </c>
      <c r="H508" s="19" t="s">
        <v>9589</v>
      </c>
      <c r="I508" t="str">
        <f t="shared" si="4"/>
        <v>HOODIE RAGLAN SLEEVE / 2XL / All Print</v>
      </c>
      <c r="J508" s="20" t="s">
        <v>3294</v>
      </c>
      <c r="K508" s="20" t="s">
        <v>9585</v>
      </c>
      <c r="L508" s="20" t="s">
        <v>9586</v>
      </c>
      <c r="M508" s="16"/>
      <c r="O508" s="1" t="s">
        <v>9587</v>
      </c>
      <c r="P508" s="18">
        <v>97739</v>
      </c>
      <c r="Q508" s="16" t="s">
        <v>1653</v>
      </c>
      <c r="R508" s="16" t="s">
        <v>35</v>
      </c>
      <c r="S508" s="16">
        <v>5416330407</v>
      </c>
      <c r="T508" s="16" t="s">
        <v>1654</v>
      </c>
    </row>
    <row r="509" spans="1:20" ht="13.2" x14ac:dyDescent="0.25">
      <c r="A509" s="29" t="s">
        <v>201</v>
      </c>
      <c r="C509" s="16" t="s">
        <v>25</v>
      </c>
      <c r="D509" s="18" t="s">
        <v>26</v>
      </c>
      <c r="E509" s="16" t="s">
        <v>9581</v>
      </c>
      <c r="F509" s="18" t="s">
        <v>9582</v>
      </c>
      <c r="G509" s="16">
        <v>1</v>
      </c>
      <c r="H509" s="19" t="s">
        <v>9590</v>
      </c>
      <c r="I509" t="str">
        <f t="shared" si="4"/>
        <v>hirt #Xh - XL / All Print</v>
      </c>
      <c r="J509" s="20" t="s">
        <v>6483</v>
      </c>
      <c r="K509" s="20" t="s">
        <v>9585</v>
      </c>
      <c r="L509" s="20" t="s">
        <v>9586</v>
      </c>
      <c r="M509" s="16"/>
      <c r="O509" s="1" t="s">
        <v>9587</v>
      </c>
      <c r="P509" s="18">
        <v>97739</v>
      </c>
      <c r="Q509" s="16" t="s">
        <v>1653</v>
      </c>
      <c r="R509" s="16" t="s">
        <v>35</v>
      </c>
      <c r="S509" s="16">
        <v>5416330407</v>
      </c>
      <c r="T509" s="16" t="s">
        <v>1654</v>
      </c>
    </row>
    <row r="510" spans="1:20" ht="13.2" x14ac:dyDescent="0.25">
      <c r="A510" s="32" t="s">
        <v>456</v>
      </c>
      <c r="C510" s="16" t="s">
        <v>61</v>
      </c>
      <c r="D510" s="16" t="s">
        <v>26</v>
      </c>
      <c r="E510" s="16" t="s">
        <v>9591</v>
      </c>
      <c r="F510" s="18" t="s">
        <v>9592</v>
      </c>
      <c r="G510" s="16">
        <v>1</v>
      </c>
      <c r="H510" s="19" t="s">
        <v>9593</v>
      </c>
      <c r="I510" t="str">
        <f t="shared" si="4"/>
        <v>Women / 6 / Black</v>
      </c>
      <c r="J510" s="20" t="s">
        <v>9594</v>
      </c>
      <c r="K510" s="20" t="s">
        <v>9595</v>
      </c>
      <c r="L510" s="20" t="s">
        <v>9596</v>
      </c>
      <c r="M510" s="16"/>
      <c r="O510" s="1" t="s">
        <v>9030</v>
      </c>
      <c r="P510" s="18">
        <v>33024</v>
      </c>
      <c r="Q510" s="16" t="s">
        <v>46</v>
      </c>
      <c r="R510" s="16" t="s">
        <v>35</v>
      </c>
      <c r="S510" s="16">
        <v>7548012829</v>
      </c>
      <c r="T510" s="16" t="s">
        <v>47</v>
      </c>
    </row>
    <row r="511" spans="1:20" ht="13.2" hidden="1" x14ac:dyDescent="0.25">
      <c r="A511" s="29" t="s">
        <v>86</v>
      </c>
      <c r="C511" s="16" t="s">
        <v>202</v>
      </c>
      <c r="D511" s="16" t="s">
        <v>26</v>
      </c>
      <c r="E511" s="16" t="s">
        <v>9597</v>
      </c>
      <c r="F511" s="18" t="s">
        <v>9598</v>
      </c>
      <c r="G511" s="16">
        <v>1</v>
      </c>
      <c r="H511" s="19" t="s">
        <v>9599</v>
      </c>
      <c r="I511" t="str">
        <f t="shared" si="4"/>
        <v>King (230x280)cm</v>
      </c>
      <c r="J511" s="20" t="s">
        <v>1060</v>
      </c>
      <c r="K511" s="20" t="s">
        <v>9600</v>
      </c>
      <c r="L511" s="20" t="s">
        <v>9601</v>
      </c>
      <c r="M511" s="16"/>
      <c r="O511" s="1" t="s">
        <v>9602</v>
      </c>
      <c r="P511" s="18">
        <v>29437</v>
      </c>
      <c r="Q511" s="16" t="s">
        <v>129</v>
      </c>
      <c r="R511" s="16" t="s">
        <v>35</v>
      </c>
      <c r="S511" s="16">
        <v>8439342035</v>
      </c>
      <c r="T511" s="16" t="s">
        <v>130</v>
      </c>
    </row>
    <row r="512" spans="1:20" ht="13.2" hidden="1" x14ac:dyDescent="0.25">
      <c r="A512" s="28" t="s">
        <v>5607</v>
      </c>
      <c r="C512" s="16" t="s">
        <v>25</v>
      </c>
      <c r="D512" s="16" t="s">
        <v>26</v>
      </c>
      <c r="E512" s="16" t="s">
        <v>9603</v>
      </c>
      <c r="F512" s="18" t="s">
        <v>9604</v>
      </c>
      <c r="G512" s="16">
        <v>1</v>
      </c>
      <c r="H512" s="19" t="s">
        <v>9605</v>
      </c>
      <c r="I512" t="str">
        <f t="shared" si="4"/>
        <v>All print / 32 inches</v>
      </c>
      <c r="J512" s="45">
        <v>1000000000000000</v>
      </c>
      <c r="K512" s="20" t="s">
        <v>9606</v>
      </c>
      <c r="L512" s="20" t="s">
        <v>9607</v>
      </c>
      <c r="M512" s="16"/>
      <c r="O512" s="1" t="s">
        <v>1214</v>
      </c>
      <c r="P512" s="18">
        <v>37398</v>
      </c>
      <c r="Q512" s="16" t="s">
        <v>211</v>
      </c>
      <c r="R512" s="16" t="s">
        <v>35</v>
      </c>
      <c r="S512" s="16">
        <v>9312731570</v>
      </c>
      <c r="T512" s="16" t="s">
        <v>212</v>
      </c>
    </row>
    <row r="513" spans="1:20" ht="13.2" hidden="1" x14ac:dyDescent="0.25">
      <c r="A513" s="29" t="s">
        <v>86</v>
      </c>
      <c r="C513" s="16" t="s">
        <v>25</v>
      </c>
      <c r="D513" s="16" t="s">
        <v>26</v>
      </c>
      <c r="E513" s="16" t="s">
        <v>9603</v>
      </c>
      <c r="F513" s="18" t="s">
        <v>9604</v>
      </c>
      <c r="G513" s="16">
        <v>1</v>
      </c>
      <c r="H513" s="19" t="s">
        <v>3020</v>
      </c>
      <c r="I513" t="str">
        <f t="shared" si="4"/>
        <v>All print / 32 inches</v>
      </c>
      <c r="J513" s="45">
        <v>1000000000000000</v>
      </c>
      <c r="K513" s="20" t="s">
        <v>9606</v>
      </c>
      <c r="L513" s="20" t="s">
        <v>9607</v>
      </c>
      <c r="M513" s="16"/>
      <c r="O513" s="1" t="s">
        <v>1214</v>
      </c>
      <c r="P513" s="18">
        <v>37398</v>
      </c>
      <c r="Q513" s="16" t="s">
        <v>211</v>
      </c>
      <c r="R513" s="16" t="s">
        <v>35</v>
      </c>
      <c r="S513" s="16">
        <v>9312731570</v>
      </c>
      <c r="T513" s="16" t="s">
        <v>212</v>
      </c>
    </row>
    <row r="514" spans="1:20" ht="13.2" x14ac:dyDescent="0.25">
      <c r="A514" s="32" t="s">
        <v>456</v>
      </c>
      <c r="C514" s="16" t="s">
        <v>61</v>
      </c>
      <c r="D514" s="16" t="s">
        <v>26</v>
      </c>
      <c r="E514" s="16" t="s">
        <v>9608</v>
      </c>
      <c r="F514" s="18" t="s">
        <v>9609</v>
      </c>
      <c r="G514" s="16">
        <v>1</v>
      </c>
      <c r="H514" s="19" t="s">
        <v>9610</v>
      </c>
      <c r="I514" t="str">
        <f t="shared" si="4"/>
        <v>Women / 10 / All Print</v>
      </c>
      <c r="J514" s="20" t="s">
        <v>460</v>
      </c>
      <c r="K514" s="20" t="s">
        <v>9611</v>
      </c>
      <c r="L514" s="20" t="s">
        <v>9612</v>
      </c>
      <c r="M514" s="16"/>
      <c r="O514" s="1" t="s">
        <v>9613</v>
      </c>
      <c r="P514" s="18">
        <v>75061</v>
      </c>
      <c r="Q514" s="16" t="s">
        <v>151</v>
      </c>
      <c r="R514" s="16" t="s">
        <v>35</v>
      </c>
      <c r="S514" s="16">
        <v>4693348280</v>
      </c>
      <c r="T514" s="16" t="s">
        <v>152</v>
      </c>
    </row>
    <row r="515" spans="1:20" ht="13.2" hidden="1" x14ac:dyDescent="0.25">
      <c r="A515" s="32" t="s">
        <v>60</v>
      </c>
      <c r="C515" s="16" t="s">
        <v>25</v>
      </c>
      <c r="D515" s="16" t="s">
        <v>26</v>
      </c>
      <c r="E515" s="16" t="s">
        <v>9614</v>
      </c>
      <c r="F515" s="18" t="s">
        <v>9615</v>
      </c>
      <c r="G515" s="16">
        <v>1</v>
      </c>
      <c r="H515" s="19" t="s">
        <v>9616</v>
      </c>
      <c r="I515" t="str">
        <f t="shared" si="4"/>
        <v>AOP Unisex Raglan Hoodie / 2XL / Black</v>
      </c>
      <c r="J515" s="20" t="s">
        <v>9617</v>
      </c>
      <c r="K515" s="20" t="s">
        <v>9618</v>
      </c>
      <c r="L515" s="20" t="s">
        <v>9619</v>
      </c>
      <c r="M515" s="16"/>
      <c r="O515" s="1" t="s">
        <v>9620</v>
      </c>
      <c r="P515" s="18">
        <v>21629</v>
      </c>
      <c r="Q515" s="16" t="s">
        <v>636</v>
      </c>
      <c r="R515" s="16" t="s">
        <v>35</v>
      </c>
      <c r="S515" s="16">
        <v>4106208248</v>
      </c>
      <c r="T515" s="16" t="s">
        <v>637</v>
      </c>
    </row>
    <row r="516" spans="1:20" ht="13.2" hidden="1" x14ac:dyDescent="0.25">
      <c r="A516" s="21" t="s">
        <v>5623</v>
      </c>
      <c r="C516" s="16" t="s">
        <v>25</v>
      </c>
      <c r="D516" s="16" t="s">
        <v>26</v>
      </c>
      <c r="E516" s="16" t="s">
        <v>9621</v>
      </c>
      <c r="F516" s="18" t="s">
        <v>9622</v>
      </c>
      <c r="G516" s="16">
        <v>1</v>
      </c>
      <c r="H516" s="19" t="s">
        <v>7402</v>
      </c>
      <c r="I516" t="str">
        <f t="shared" si="4"/>
        <v>AOP Unisex Raglan Zip Hoodie / S / All print</v>
      </c>
      <c r="J516" s="20" t="s">
        <v>42</v>
      </c>
      <c r="K516" s="20" t="s">
        <v>9623</v>
      </c>
      <c r="L516" s="20" t="s">
        <v>9624</v>
      </c>
      <c r="M516" s="16"/>
      <c r="O516" s="1" t="s">
        <v>6125</v>
      </c>
      <c r="P516" s="18">
        <v>44202</v>
      </c>
      <c r="Q516" s="16" t="s">
        <v>105</v>
      </c>
      <c r="R516" s="16" t="s">
        <v>35</v>
      </c>
      <c r="S516" s="16">
        <v>3309954750</v>
      </c>
      <c r="T516" s="16" t="s">
        <v>107</v>
      </c>
    </row>
    <row r="517" spans="1:20" ht="13.2" hidden="1" x14ac:dyDescent="0.25">
      <c r="A517" s="32" t="s">
        <v>60</v>
      </c>
      <c r="C517" s="16" t="s">
        <v>61</v>
      </c>
      <c r="D517" s="16" t="s">
        <v>26</v>
      </c>
      <c r="E517" s="16" t="s">
        <v>9625</v>
      </c>
      <c r="F517" s="18" t="s">
        <v>9626</v>
      </c>
      <c r="G517" s="16">
        <v>1</v>
      </c>
      <c r="H517" s="19" t="s">
        <v>9627</v>
      </c>
      <c r="I517" t="str">
        <f t="shared" si="4"/>
        <v>M / Full Print</v>
      </c>
      <c r="J517" s="20" t="s">
        <v>9628</v>
      </c>
      <c r="K517" s="20" t="s">
        <v>9629</v>
      </c>
      <c r="L517" s="20" t="s">
        <v>9630</v>
      </c>
      <c r="M517" s="16"/>
      <c r="O517" s="1" t="s">
        <v>1751</v>
      </c>
      <c r="P517" s="18">
        <v>36117</v>
      </c>
      <c r="Q517" s="16" t="s">
        <v>645</v>
      </c>
      <c r="R517" s="16" t="s">
        <v>35</v>
      </c>
      <c r="S517" s="16">
        <v>3345431390</v>
      </c>
      <c r="T517" s="16" t="s">
        <v>646</v>
      </c>
    </row>
    <row r="518" spans="1:20" ht="13.2" hidden="1" x14ac:dyDescent="0.25">
      <c r="A518" s="28" t="s">
        <v>5607</v>
      </c>
      <c r="C518" s="16" t="s">
        <v>25</v>
      </c>
      <c r="D518" s="17" t="s">
        <v>26</v>
      </c>
      <c r="E518" s="16" t="s">
        <v>9631</v>
      </c>
      <c r="F518" s="18" t="s">
        <v>9632</v>
      </c>
      <c r="G518" s="16">
        <v>1</v>
      </c>
      <c r="H518" s="19" t="s">
        <v>9633</v>
      </c>
      <c r="I518" t="str">
        <f t="shared" si="4"/>
        <v>AOP Unisex Raglan Hoodie / 2XL / All print</v>
      </c>
      <c r="J518" s="20" t="s">
        <v>927</v>
      </c>
      <c r="K518" s="20" t="s">
        <v>9634</v>
      </c>
      <c r="L518" s="20" t="s">
        <v>9635</v>
      </c>
      <c r="M518" s="16"/>
      <c r="O518" s="1" t="s">
        <v>4569</v>
      </c>
      <c r="P518" s="18">
        <v>95206</v>
      </c>
      <c r="Q518" s="16" t="s">
        <v>546</v>
      </c>
      <c r="R518" s="16" t="s">
        <v>35</v>
      </c>
      <c r="S518" s="16">
        <v>2096509516</v>
      </c>
      <c r="T518" s="16" t="s">
        <v>547</v>
      </c>
    </row>
    <row r="519" spans="1:20" ht="13.2" hidden="1" x14ac:dyDescent="0.25">
      <c r="A519" s="28" t="s">
        <v>5607</v>
      </c>
      <c r="C519" s="16" t="s">
        <v>25</v>
      </c>
      <c r="D519" s="17" t="s">
        <v>26</v>
      </c>
      <c r="E519" s="16" t="s">
        <v>9636</v>
      </c>
      <c r="F519" s="18" t="s">
        <v>9637</v>
      </c>
      <c r="G519" s="16">
        <v>1</v>
      </c>
      <c r="H519" s="19" t="s">
        <v>9638</v>
      </c>
      <c r="I519" t="str">
        <f t="shared" si="4"/>
        <v>hirt #KV - L / All Print</v>
      </c>
      <c r="J519" s="20" t="s">
        <v>9639</v>
      </c>
      <c r="K519" s="20" t="s">
        <v>9640</v>
      </c>
      <c r="L519" s="20" t="s">
        <v>9641</v>
      </c>
      <c r="M519" s="16"/>
      <c r="O519" s="1" t="s">
        <v>9642</v>
      </c>
      <c r="P519" s="18">
        <v>62808</v>
      </c>
      <c r="Q519" s="16" t="s">
        <v>69</v>
      </c>
      <c r="R519" s="16" t="s">
        <v>35</v>
      </c>
      <c r="S519" s="16">
        <v>6185994749</v>
      </c>
      <c r="T519" s="16" t="s">
        <v>71</v>
      </c>
    </row>
    <row r="520" spans="1:20" ht="13.2" hidden="1" x14ac:dyDescent="0.25">
      <c r="A520" s="28" t="s">
        <v>5607</v>
      </c>
      <c r="C520" s="16" t="s">
        <v>25</v>
      </c>
      <c r="D520" s="16" t="s">
        <v>26</v>
      </c>
      <c r="E520" s="16" t="s">
        <v>9643</v>
      </c>
      <c r="F520" s="18" t="s">
        <v>9644</v>
      </c>
      <c r="G520" s="16">
        <v>1</v>
      </c>
      <c r="H520" s="19" t="s">
        <v>8328</v>
      </c>
      <c r="I520" t="str">
        <f t="shared" si="4"/>
        <v>hirt 3d #KV - 2XL / Full Print</v>
      </c>
      <c r="J520" s="20" t="s">
        <v>1218</v>
      </c>
      <c r="K520" s="20" t="s">
        <v>9645</v>
      </c>
      <c r="L520" s="20" t="s">
        <v>9646</v>
      </c>
      <c r="M520" s="16"/>
      <c r="O520" s="1" t="s">
        <v>9647</v>
      </c>
      <c r="P520" s="18">
        <v>37659</v>
      </c>
      <c r="Q520" s="16" t="s">
        <v>211</v>
      </c>
      <c r="R520" s="16" t="s">
        <v>35</v>
      </c>
      <c r="S520" s="16">
        <v>42300000</v>
      </c>
      <c r="T520" s="16" t="s">
        <v>212</v>
      </c>
    </row>
    <row r="521" spans="1:20" ht="13.2" hidden="1" x14ac:dyDescent="0.25">
      <c r="A521" s="28" t="s">
        <v>524</v>
      </c>
      <c r="C521" s="16" t="s">
        <v>25</v>
      </c>
      <c r="D521" s="16" t="s">
        <v>26</v>
      </c>
      <c r="E521" s="16" t="s">
        <v>9648</v>
      </c>
      <c r="F521" s="18" t="s">
        <v>9649</v>
      </c>
      <c r="G521" s="16">
        <v>1</v>
      </c>
      <c r="H521" s="19" t="s">
        <v>9650</v>
      </c>
      <c r="I521" t="str">
        <f t="shared" si="4"/>
        <v>hirt 3D #kv - 3XL / Full Print</v>
      </c>
      <c r="J521" s="20" t="s">
        <v>9651</v>
      </c>
      <c r="K521" s="20" t="s">
        <v>9652</v>
      </c>
      <c r="L521" s="20" t="s">
        <v>9653</v>
      </c>
      <c r="M521" s="16" t="s">
        <v>9654</v>
      </c>
      <c r="O521" s="1" t="s">
        <v>9655</v>
      </c>
      <c r="P521" s="18">
        <v>75901</v>
      </c>
      <c r="Q521" s="16" t="s">
        <v>151</v>
      </c>
      <c r="R521" s="16" t="s">
        <v>35</v>
      </c>
      <c r="S521" s="16">
        <v>9368990977</v>
      </c>
      <c r="T521" s="16" t="s">
        <v>152</v>
      </c>
    </row>
    <row r="522" spans="1:20" ht="13.2" x14ac:dyDescent="0.25">
      <c r="A522" s="29" t="s">
        <v>201</v>
      </c>
      <c r="C522" s="16" t="s">
        <v>25</v>
      </c>
      <c r="D522" s="16" t="s">
        <v>26</v>
      </c>
      <c r="E522" s="16" t="s">
        <v>9648</v>
      </c>
      <c r="F522" s="18" t="s">
        <v>9649</v>
      </c>
      <c r="G522" s="16">
        <v>1</v>
      </c>
      <c r="H522" s="19" t="s">
        <v>9656</v>
      </c>
      <c r="I522" t="str">
        <f t="shared" si="4"/>
        <v>S / Full Print</v>
      </c>
      <c r="J522" s="20" t="s">
        <v>9657</v>
      </c>
      <c r="K522" s="20" t="s">
        <v>9652</v>
      </c>
      <c r="L522" s="20" t="s">
        <v>9653</v>
      </c>
      <c r="M522" s="16" t="s">
        <v>9654</v>
      </c>
      <c r="O522" s="1" t="s">
        <v>9655</v>
      </c>
      <c r="P522" s="18">
        <v>75901</v>
      </c>
      <c r="Q522" s="16" t="s">
        <v>151</v>
      </c>
      <c r="R522" s="16" t="s">
        <v>35</v>
      </c>
      <c r="S522" s="16">
        <v>9368990977</v>
      </c>
      <c r="T522" s="16" t="s">
        <v>152</v>
      </c>
    </row>
    <row r="523" spans="1:20" ht="13.2" hidden="1" x14ac:dyDescent="0.25">
      <c r="A523" s="29" t="s">
        <v>386</v>
      </c>
      <c r="C523" s="16" t="s">
        <v>25</v>
      </c>
      <c r="D523" s="16" t="s">
        <v>26</v>
      </c>
      <c r="E523" s="16" t="s">
        <v>9658</v>
      </c>
      <c r="F523" s="18" t="s">
        <v>6912</v>
      </c>
      <c r="G523" s="16">
        <v>1</v>
      </c>
      <c r="H523" s="19" t="s">
        <v>9659</v>
      </c>
      <c r="I523" t="str">
        <f t="shared" si="4"/>
        <v>hirt 3D #11121H - S / Full Print</v>
      </c>
      <c r="J523" s="20" t="s">
        <v>9660</v>
      </c>
      <c r="K523" s="20" t="s">
        <v>6914</v>
      </c>
      <c r="L523" s="20" t="s">
        <v>6915</v>
      </c>
      <c r="M523" s="16"/>
      <c r="O523" s="1" t="s">
        <v>2483</v>
      </c>
      <c r="P523" s="18">
        <v>80601</v>
      </c>
      <c r="Q523" s="16" t="s">
        <v>430</v>
      </c>
      <c r="R523" s="16" t="s">
        <v>35</v>
      </c>
      <c r="S523" s="16">
        <v>7204951310</v>
      </c>
      <c r="T523" s="16" t="s">
        <v>432</v>
      </c>
    </row>
    <row r="524" spans="1:20" ht="13.2" x14ac:dyDescent="0.25">
      <c r="A524" s="32" t="s">
        <v>456</v>
      </c>
      <c r="C524" s="16" t="s">
        <v>61</v>
      </c>
      <c r="D524" s="16" t="s">
        <v>26</v>
      </c>
      <c r="E524" s="16" t="s">
        <v>9661</v>
      </c>
      <c r="F524" s="18" t="s">
        <v>9662</v>
      </c>
      <c r="G524" s="16">
        <v>1</v>
      </c>
      <c r="H524" s="19" t="s">
        <v>9663</v>
      </c>
      <c r="I524" t="str">
        <f t="shared" si="4"/>
        <v>Men / 11 / White</v>
      </c>
      <c r="J524" s="20" t="s">
        <v>78</v>
      </c>
      <c r="K524" s="20" t="s">
        <v>9664</v>
      </c>
      <c r="L524" s="20" t="s">
        <v>9665</v>
      </c>
      <c r="M524" s="16"/>
      <c r="O524" s="1" t="s">
        <v>9666</v>
      </c>
      <c r="P524" s="18">
        <v>45429</v>
      </c>
      <c r="Q524" s="16" t="s">
        <v>105</v>
      </c>
      <c r="R524" s="16" t="s">
        <v>35</v>
      </c>
      <c r="S524" s="16">
        <v>9376025723</v>
      </c>
      <c r="T524" s="16" t="s">
        <v>107</v>
      </c>
    </row>
    <row r="525" spans="1:20" ht="13.2" hidden="1" x14ac:dyDescent="0.25">
      <c r="A525" s="15" t="s">
        <v>110</v>
      </c>
      <c r="C525" s="16" t="s">
        <v>61</v>
      </c>
      <c r="D525" s="16" t="s">
        <v>26</v>
      </c>
      <c r="E525" s="16" t="s">
        <v>9667</v>
      </c>
      <c r="F525" s="18" t="s">
        <v>9668</v>
      </c>
      <c r="G525" s="16">
        <v>1</v>
      </c>
      <c r="H525" s="19" t="s">
        <v>9669</v>
      </c>
      <c r="I525" t="str">
        <f t="shared" si="4"/>
        <v>Women / 10 / White</v>
      </c>
      <c r="J525" s="20" t="s">
        <v>78</v>
      </c>
      <c r="K525" s="20" t="s">
        <v>9670</v>
      </c>
      <c r="L525" s="20" t="s">
        <v>9671</v>
      </c>
      <c r="M525" s="16"/>
      <c r="O525" s="1" t="s">
        <v>9672</v>
      </c>
      <c r="P525" s="18">
        <v>32177</v>
      </c>
      <c r="Q525" s="16" t="s">
        <v>46</v>
      </c>
      <c r="R525" s="16" t="s">
        <v>35</v>
      </c>
      <c r="S525" s="16">
        <v>13865463600</v>
      </c>
      <c r="T525" s="16" t="s">
        <v>47</v>
      </c>
    </row>
    <row r="526" spans="1:20" ht="13.2" hidden="1" x14ac:dyDescent="0.25">
      <c r="A526" s="15" t="s">
        <v>110</v>
      </c>
      <c r="C526" s="16" t="s">
        <v>61</v>
      </c>
      <c r="D526" s="16" t="s">
        <v>26</v>
      </c>
      <c r="E526" s="16" t="s">
        <v>9667</v>
      </c>
      <c r="F526" s="18" t="s">
        <v>9668</v>
      </c>
      <c r="G526" s="16">
        <v>1</v>
      </c>
      <c r="H526" s="19" t="s">
        <v>9673</v>
      </c>
      <c r="I526" t="str">
        <f t="shared" si="4"/>
        <v>Men / 12 / White</v>
      </c>
      <c r="J526" s="20" t="s">
        <v>78</v>
      </c>
      <c r="K526" s="20" t="s">
        <v>9670</v>
      </c>
      <c r="L526" s="20" t="s">
        <v>9671</v>
      </c>
      <c r="M526" s="16"/>
      <c r="O526" s="1" t="s">
        <v>9672</v>
      </c>
      <c r="P526" s="18">
        <v>32177</v>
      </c>
      <c r="Q526" s="16" t="s">
        <v>46</v>
      </c>
      <c r="R526" s="16" t="s">
        <v>35</v>
      </c>
      <c r="S526" s="16">
        <v>13865463600</v>
      </c>
      <c r="T526" s="16" t="s">
        <v>47</v>
      </c>
    </row>
    <row r="527" spans="1:20" ht="13.2" hidden="1" x14ac:dyDescent="0.25">
      <c r="A527" s="28" t="s">
        <v>524</v>
      </c>
      <c r="C527" s="16" t="s">
        <v>191</v>
      </c>
      <c r="D527" s="17" t="s">
        <v>26</v>
      </c>
      <c r="E527" s="16" t="s">
        <v>9674</v>
      </c>
      <c r="F527" s="18" t="s">
        <v>9675</v>
      </c>
      <c r="G527" s="16">
        <v>1</v>
      </c>
      <c r="H527" s="19" t="s">
        <v>9676</v>
      </c>
      <c r="I527" t="str">
        <f t="shared" si="4"/>
        <v>16X24in / Full Print</v>
      </c>
      <c r="J527" s="20" t="s">
        <v>9677</v>
      </c>
      <c r="K527" s="20" t="s">
        <v>9678</v>
      </c>
      <c r="L527" s="20" t="s">
        <v>9679</v>
      </c>
      <c r="M527" s="16">
        <v>5208</v>
      </c>
      <c r="O527" s="1" t="s">
        <v>8874</v>
      </c>
      <c r="P527" s="18">
        <v>28117</v>
      </c>
      <c r="Q527" s="16" t="s">
        <v>1374</v>
      </c>
      <c r="R527" s="16" t="s">
        <v>35</v>
      </c>
      <c r="S527" s="16">
        <v>6503153624</v>
      </c>
      <c r="T527" s="16" t="s">
        <v>1375</v>
      </c>
    </row>
    <row r="528" spans="1:20" ht="13.2" hidden="1" x14ac:dyDescent="0.25">
      <c r="A528" s="15" t="s">
        <v>110</v>
      </c>
      <c r="C528" s="16" t="s">
        <v>25</v>
      </c>
      <c r="D528" s="16" t="s">
        <v>26</v>
      </c>
      <c r="E528" s="16" t="s">
        <v>9680</v>
      </c>
      <c r="F528" s="18" t="s">
        <v>9681</v>
      </c>
      <c r="G528" s="16">
        <v>1</v>
      </c>
      <c r="H528" s="19" t="s">
        <v>9682</v>
      </c>
      <c r="I528" t="str">
        <f t="shared" si="4"/>
        <v>UNISEX HOODIE ZIP-UP / 2XL / All Print</v>
      </c>
      <c r="J528" s="20" t="s">
        <v>9683</v>
      </c>
      <c r="K528" s="20" t="s">
        <v>9684</v>
      </c>
      <c r="L528" s="20" t="s">
        <v>9685</v>
      </c>
      <c r="M528" s="16"/>
      <c r="O528" s="1" t="s">
        <v>1169</v>
      </c>
      <c r="P528" s="18">
        <v>77075</v>
      </c>
      <c r="Q528" s="16" t="s">
        <v>151</v>
      </c>
      <c r="R528" s="16" t="s">
        <v>35</v>
      </c>
      <c r="S528" s="16">
        <v>8324077298</v>
      </c>
      <c r="T528" s="16" t="s">
        <v>152</v>
      </c>
    </row>
    <row r="529" spans="1:27" ht="13.2" hidden="1" x14ac:dyDescent="0.25">
      <c r="A529" s="15" t="s">
        <v>614</v>
      </c>
      <c r="C529" s="16" t="s">
        <v>25</v>
      </c>
      <c r="D529" s="16" t="s">
        <v>26</v>
      </c>
      <c r="E529" s="16" t="s">
        <v>9686</v>
      </c>
      <c r="F529" s="18" t="s">
        <v>9687</v>
      </c>
      <c r="G529" s="16">
        <v>2</v>
      </c>
      <c r="H529" s="19" t="s">
        <v>9688</v>
      </c>
      <c r="I529" t="str">
        <f t="shared" si="4"/>
        <v>Hoodie 3D #V - AOP UNISEX HOODIE / 2XL / All Print</v>
      </c>
      <c r="J529" s="20" t="s">
        <v>9689</v>
      </c>
      <c r="K529" s="20" t="s">
        <v>9690</v>
      </c>
      <c r="L529" s="20" t="s">
        <v>9691</v>
      </c>
      <c r="M529" s="16"/>
      <c r="O529" s="1" t="s">
        <v>9692</v>
      </c>
      <c r="P529" s="18">
        <v>14719</v>
      </c>
      <c r="Q529" s="16" t="s">
        <v>305</v>
      </c>
      <c r="R529" s="16" t="s">
        <v>35</v>
      </c>
      <c r="S529" s="16">
        <v>7162291433</v>
      </c>
      <c r="T529" s="16" t="s">
        <v>306</v>
      </c>
    </row>
    <row r="530" spans="1:27" ht="13.2" hidden="1" x14ac:dyDescent="0.25">
      <c r="A530" s="15" t="s">
        <v>110</v>
      </c>
      <c r="C530" s="16" t="s">
        <v>25</v>
      </c>
      <c r="D530" s="16" t="s">
        <v>26</v>
      </c>
      <c r="E530" s="16" t="s">
        <v>9686</v>
      </c>
      <c r="F530" s="18" t="s">
        <v>9687</v>
      </c>
      <c r="G530" s="16">
        <v>1</v>
      </c>
      <c r="H530" s="19" t="s">
        <v>9693</v>
      </c>
      <c r="I530" t="str">
        <f t="shared" si="4"/>
        <v>Hoodie 3D #V - 4XL / HOODIE RAGLAN SLEEVE / All Print</v>
      </c>
      <c r="J530" s="20" t="s">
        <v>9694</v>
      </c>
      <c r="K530" s="20" t="s">
        <v>9690</v>
      </c>
      <c r="L530" s="20" t="s">
        <v>9691</v>
      </c>
      <c r="M530" s="16"/>
      <c r="O530" s="1" t="s">
        <v>9692</v>
      </c>
      <c r="P530" s="18">
        <v>14719</v>
      </c>
      <c r="Q530" s="16" t="s">
        <v>305</v>
      </c>
      <c r="R530" s="16" t="s">
        <v>35</v>
      </c>
      <c r="S530" s="16">
        <v>7162291433</v>
      </c>
      <c r="T530" s="16" t="s">
        <v>306</v>
      </c>
    </row>
    <row r="531" spans="1:27" ht="13.2" hidden="1" x14ac:dyDescent="0.25">
      <c r="A531" s="28" t="s">
        <v>5607</v>
      </c>
      <c r="C531" s="16" t="s">
        <v>61</v>
      </c>
      <c r="D531" s="16" t="s">
        <v>26</v>
      </c>
      <c r="E531" s="16" t="s">
        <v>9695</v>
      </c>
      <c r="F531" s="18" t="s">
        <v>8538</v>
      </c>
      <c r="G531" s="16">
        <v>1</v>
      </c>
      <c r="H531" s="19" t="s">
        <v>9696</v>
      </c>
      <c r="I531" t="str">
        <f t="shared" si="4"/>
        <v>Joggers #KV - AOP Unisex Joggers / L / All Print</v>
      </c>
      <c r="J531" s="20" t="s">
        <v>2255</v>
      </c>
      <c r="K531" s="20" t="s">
        <v>9697</v>
      </c>
      <c r="L531" s="20" t="s">
        <v>8540</v>
      </c>
      <c r="M531" s="16"/>
      <c r="O531" s="1" t="s">
        <v>5628</v>
      </c>
      <c r="P531" s="18">
        <v>57201</v>
      </c>
      <c r="Q531" s="16" t="s">
        <v>2733</v>
      </c>
      <c r="R531" s="16" t="s">
        <v>35</v>
      </c>
      <c r="S531" s="16">
        <v>6058846162</v>
      </c>
      <c r="T531" s="16" t="s">
        <v>2734</v>
      </c>
    </row>
    <row r="532" spans="1:27" ht="13.2" hidden="1" x14ac:dyDescent="0.25">
      <c r="A532" s="28" t="s">
        <v>5607</v>
      </c>
      <c r="C532" s="16" t="s">
        <v>202</v>
      </c>
      <c r="D532" s="16" t="s">
        <v>26</v>
      </c>
      <c r="E532" s="16" t="s">
        <v>9698</v>
      </c>
      <c r="F532" s="18" t="s">
        <v>9699</v>
      </c>
      <c r="G532" s="16">
        <v>1</v>
      </c>
      <c r="H532" s="19" t="s">
        <v>9700</v>
      </c>
      <c r="I532" t="str">
        <f t="shared" si="4"/>
        <v>L / Brown</v>
      </c>
      <c r="J532" s="20" t="s">
        <v>9701</v>
      </c>
      <c r="K532" s="20" t="s">
        <v>9702</v>
      </c>
      <c r="L532" s="20" t="s">
        <v>9703</v>
      </c>
      <c r="M532" s="16"/>
      <c r="O532" s="1" t="s">
        <v>9704</v>
      </c>
      <c r="P532" s="18">
        <v>97013</v>
      </c>
      <c r="Q532" s="16" t="s">
        <v>1653</v>
      </c>
      <c r="R532" s="16" t="s">
        <v>35</v>
      </c>
      <c r="S532" s="16">
        <v>5032504681</v>
      </c>
      <c r="T532" s="16" t="s">
        <v>1654</v>
      </c>
    </row>
    <row r="533" spans="1:27" ht="13.2" hidden="1" x14ac:dyDescent="0.25">
      <c r="A533" s="15" t="s">
        <v>110</v>
      </c>
      <c r="C533" s="16" t="s">
        <v>25</v>
      </c>
      <c r="D533" s="17" t="s">
        <v>26</v>
      </c>
      <c r="E533" s="16" t="s">
        <v>9705</v>
      </c>
      <c r="F533" s="18" t="s">
        <v>9706</v>
      </c>
      <c r="G533" s="16">
        <v>1</v>
      </c>
      <c r="H533" s="19" t="s">
        <v>9707</v>
      </c>
      <c r="I533" t="str">
        <f t="shared" si="4"/>
        <v>AOP UNISEX HOODIE / 2XL / All Print</v>
      </c>
      <c r="J533" s="20" t="s">
        <v>9708</v>
      </c>
      <c r="K533" s="20" t="s">
        <v>9709</v>
      </c>
      <c r="L533" s="20" t="s">
        <v>9710</v>
      </c>
      <c r="M533" s="16"/>
      <c r="O533" s="1" t="s">
        <v>7253</v>
      </c>
      <c r="P533" s="18">
        <v>17057</v>
      </c>
      <c r="Q533" s="16" t="s">
        <v>422</v>
      </c>
      <c r="R533" s="16" t="s">
        <v>35</v>
      </c>
      <c r="S533" s="16" t="s">
        <v>9711</v>
      </c>
      <c r="T533" s="16" t="s">
        <v>423</v>
      </c>
    </row>
    <row r="534" spans="1:27" ht="13.2" hidden="1" x14ac:dyDescent="0.25">
      <c r="A534" s="22" t="s">
        <v>309</v>
      </c>
      <c r="B534" s="3"/>
      <c r="C534" s="23" t="s">
        <v>25</v>
      </c>
      <c r="D534" s="23" t="s">
        <v>9712</v>
      </c>
      <c r="E534" s="23" t="s">
        <v>9705</v>
      </c>
      <c r="F534" s="24" t="s">
        <v>9706</v>
      </c>
      <c r="G534" s="23">
        <v>1</v>
      </c>
      <c r="H534" s="25" t="s">
        <v>9713</v>
      </c>
      <c r="I534" s="3" t="str">
        <f t="shared" si="4"/>
        <v>HOODIE RAGLAN SLEEVE / S / All Print</v>
      </c>
      <c r="J534" s="26" t="s">
        <v>9714</v>
      </c>
      <c r="K534" s="26" t="s">
        <v>9709</v>
      </c>
      <c r="L534" s="26" t="s">
        <v>9710</v>
      </c>
      <c r="M534" s="23"/>
      <c r="N534" s="3"/>
      <c r="O534" s="27" t="s">
        <v>7253</v>
      </c>
      <c r="P534" s="24">
        <v>17057</v>
      </c>
      <c r="Q534" s="23" t="s">
        <v>422</v>
      </c>
      <c r="R534" s="23" t="s">
        <v>35</v>
      </c>
      <c r="S534" s="23" t="s">
        <v>9711</v>
      </c>
      <c r="T534" s="23" t="s">
        <v>423</v>
      </c>
      <c r="U534" s="3"/>
      <c r="V534" s="3"/>
      <c r="W534" s="3"/>
      <c r="X534" s="3"/>
      <c r="Y534" s="3"/>
      <c r="Z534" s="3"/>
      <c r="AA534" s="3"/>
    </row>
    <row r="535" spans="1:27" ht="13.2" hidden="1" x14ac:dyDescent="0.25">
      <c r="A535" s="28" t="s">
        <v>5607</v>
      </c>
      <c r="C535" s="16" t="s">
        <v>61</v>
      </c>
      <c r="D535" s="16" t="s">
        <v>26</v>
      </c>
      <c r="E535" s="16" t="s">
        <v>9715</v>
      </c>
      <c r="F535" s="18" t="s">
        <v>9716</v>
      </c>
      <c r="G535" s="16">
        <v>1</v>
      </c>
      <c r="H535" s="19" t="s">
        <v>9717</v>
      </c>
      <c r="I535" t="str">
        <f t="shared" si="4"/>
        <v>L / Full Print</v>
      </c>
      <c r="J535" s="45">
        <v>1000000000000000</v>
      </c>
      <c r="K535" s="20" t="s">
        <v>9718</v>
      </c>
      <c r="L535" s="20" t="s">
        <v>9719</v>
      </c>
      <c r="M535" s="16"/>
      <c r="O535" s="1" t="s">
        <v>9720</v>
      </c>
      <c r="P535" s="18">
        <v>14802</v>
      </c>
      <c r="Q535" s="16" t="s">
        <v>305</v>
      </c>
      <c r="R535" s="16" t="s">
        <v>35</v>
      </c>
      <c r="S535" s="16">
        <v>7162892543</v>
      </c>
      <c r="T535" s="16" t="s">
        <v>306</v>
      </c>
    </row>
    <row r="536" spans="1:27" ht="13.2" hidden="1" x14ac:dyDescent="0.25">
      <c r="A536" s="28" t="s">
        <v>5607</v>
      </c>
      <c r="C536" s="16" t="s">
        <v>61</v>
      </c>
      <c r="D536" s="16" t="s">
        <v>26</v>
      </c>
      <c r="E536" s="16" t="s">
        <v>9721</v>
      </c>
      <c r="F536" s="18" t="s">
        <v>9722</v>
      </c>
      <c r="G536" s="16">
        <v>1</v>
      </c>
      <c r="H536" s="19" t="s">
        <v>4381</v>
      </c>
      <c r="I536" t="str">
        <f t="shared" si="4"/>
        <v>M / Full Print</v>
      </c>
      <c r="J536" s="45">
        <v>1000000000000000</v>
      </c>
      <c r="K536" s="20" t="s">
        <v>9723</v>
      </c>
      <c r="L536" s="20" t="s">
        <v>9724</v>
      </c>
      <c r="M536" s="16"/>
      <c r="O536" s="1" t="s">
        <v>9720</v>
      </c>
      <c r="P536" s="18">
        <v>14802</v>
      </c>
      <c r="Q536" s="16" t="s">
        <v>305</v>
      </c>
      <c r="R536" s="16" t="s">
        <v>35</v>
      </c>
      <c r="S536" s="16">
        <v>5857738097</v>
      </c>
      <c r="T536" s="16" t="s">
        <v>306</v>
      </c>
    </row>
    <row r="537" spans="1:27" ht="13.2" x14ac:dyDescent="0.25">
      <c r="A537" s="32" t="s">
        <v>456</v>
      </c>
      <c r="C537" s="16" t="s">
        <v>61</v>
      </c>
      <c r="D537" s="16" t="s">
        <v>26</v>
      </c>
      <c r="E537" s="16" t="s">
        <v>9725</v>
      </c>
      <c r="F537" s="18" t="s">
        <v>9726</v>
      </c>
      <c r="G537" s="16">
        <v>1</v>
      </c>
      <c r="H537" s="19" t="s">
        <v>952</v>
      </c>
      <c r="I537" t="str">
        <f t="shared" si="4"/>
        <v>Men / 12 / Blue</v>
      </c>
      <c r="J537" s="20" t="s">
        <v>460</v>
      </c>
      <c r="K537" s="20" t="s">
        <v>9727</v>
      </c>
      <c r="L537" s="20" t="s">
        <v>9728</v>
      </c>
      <c r="M537" s="16"/>
      <c r="O537" s="1" t="s">
        <v>2149</v>
      </c>
      <c r="P537" s="18">
        <v>34203</v>
      </c>
      <c r="Q537" s="16" t="s">
        <v>46</v>
      </c>
      <c r="R537" s="16" t="s">
        <v>35</v>
      </c>
      <c r="S537" s="16" t="s">
        <v>9729</v>
      </c>
      <c r="T537" s="16" t="s">
        <v>47</v>
      </c>
    </row>
    <row r="538" spans="1:27" ht="13.2" hidden="1" x14ac:dyDescent="0.25">
      <c r="A538" s="15" t="s">
        <v>110</v>
      </c>
      <c r="C538" s="16" t="s">
        <v>25</v>
      </c>
      <c r="D538" s="16" t="s">
        <v>26</v>
      </c>
      <c r="E538" s="16" t="s">
        <v>9730</v>
      </c>
      <c r="F538" s="18" t="s">
        <v>9731</v>
      </c>
      <c r="G538" s="16">
        <v>1</v>
      </c>
      <c r="H538" s="19" t="s">
        <v>9732</v>
      </c>
      <c r="I538" t="str">
        <f t="shared" si="4"/>
        <v>HOODIE RAGLAN SLEEVE / XL / ALL PRINT</v>
      </c>
      <c r="J538" s="20" t="s">
        <v>495</v>
      </c>
      <c r="K538" s="20" t="s">
        <v>9733</v>
      </c>
      <c r="L538" s="20" t="s">
        <v>9734</v>
      </c>
      <c r="M538" s="16"/>
      <c r="O538" s="1" t="s">
        <v>9735</v>
      </c>
      <c r="P538" s="18">
        <v>28905</v>
      </c>
      <c r="Q538" s="16" t="s">
        <v>1374</v>
      </c>
      <c r="R538" s="16" t="s">
        <v>35</v>
      </c>
      <c r="S538" s="16">
        <v>8285419892</v>
      </c>
      <c r="T538" s="16" t="s">
        <v>1375</v>
      </c>
    </row>
    <row r="539" spans="1:27" ht="13.2" hidden="1" x14ac:dyDescent="0.25">
      <c r="A539" s="21" t="s">
        <v>5623</v>
      </c>
      <c r="C539" s="16" t="s">
        <v>25</v>
      </c>
      <c r="D539" s="17" t="s">
        <v>26</v>
      </c>
      <c r="E539" s="16" t="s">
        <v>9736</v>
      </c>
      <c r="F539" s="18" t="s">
        <v>9737</v>
      </c>
      <c r="G539" s="16">
        <v>1</v>
      </c>
      <c r="H539" s="19" t="s">
        <v>9738</v>
      </c>
      <c r="I539" t="str">
        <f t="shared" si="4"/>
        <v>hirt 2D #HD - XL / Black</v>
      </c>
      <c r="J539" s="20" t="s">
        <v>6043</v>
      </c>
      <c r="K539" s="20" t="s">
        <v>9739</v>
      </c>
      <c r="L539" s="20" t="s">
        <v>9740</v>
      </c>
      <c r="M539" s="16"/>
      <c r="O539" s="1" t="s">
        <v>9741</v>
      </c>
      <c r="P539" s="18">
        <v>63901</v>
      </c>
      <c r="Q539" s="16" t="s">
        <v>34</v>
      </c>
      <c r="R539" s="16" t="s">
        <v>35</v>
      </c>
      <c r="S539" s="16">
        <v>5737183266</v>
      </c>
      <c r="T539" s="16" t="s">
        <v>36</v>
      </c>
    </row>
    <row r="540" spans="1:27" ht="13.2" hidden="1" x14ac:dyDescent="0.25">
      <c r="A540" s="32" t="s">
        <v>60</v>
      </c>
      <c r="C540" s="16" t="s">
        <v>25</v>
      </c>
      <c r="D540" s="16" t="s">
        <v>26</v>
      </c>
      <c r="E540" s="16" t="s">
        <v>9742</v>
      </c>
      <c r="F540" s="18" t="s">
        <v>9743</v>
      </c>
      <c r="G540" s="16">
        <v>1</v>
      </c>
      <c r="H540" s="19" t="s">
        <v>9744</v>
      </c>
      <c r="I540" t="str">
        <f t="shared" si="4"/>
        <v>hirt - hoodie 3D #011221l - UNISEX T-SHIRT 3D / S / All print</v>
      </c>
      <c r="J540" s="20" t="s">
        <v>1290</v>
      </c>
      <c r="K540" s="20" t="s">
        <v>9745</v>
      </c>
      <c r="L540" s="20" t="s">
        <v>9746</v>
      </c>
      <c r="M540" s="16"/>
      <c r="O540" s="1" t="s">
        <v>3414</v>
      </c>
      <c r="P540" s="18">
        <v>79701</v>
      </c>
      <c r="Q540" s="16" t="s">
        <v>151</v>
      </c>
      <c r="R540" s="16" t="s">
        <v>35</v>
      </c>
      <c r="S540" s="16">
        <v>4326648496</v>
      </c>
      <c r="T540" s="16" t="s">
        <v>152</v>
      </c>
    </row>
    <row r="541" spans="1:27" ht="13.2" x14ac:dyDescent="0.25">
      <c r="A541" s="28" t="s">
        <v>74</v>
      </c>
      <c r="C541" s="16" t="s">
        <v>61</v>
      </c>
      <c r="D541" s="16" t="s">
        <v>26</v>
      </c>
      <c r="E541" s="16" t="s">
        <v>9747</v>
      </c>
      <c r="F541" s="18" t="s">
        <v>9748</v>
      </c>
      <c r="G541" s="16">
        <v>1</v>
      </c>
      <c r="H541" s="19" t="s">
        <v>507</v>
      </c>
      <c r="I541" t="str">
        <f t="shared" si="4"/>
        <v>Men / 11 / Black</v>
      </c>
      <c r="J541" s="20" t="s">
        <v>78</v>
      </c>
      <c r="K541" s="20" t="s">
        <v>9749</v>
      </c>
      <c r="L541" s="20" t="s">
        <v>9750</v>
      </c>
      <c r="M541" s="16"/>
      <c r="O541" s="1" t="s">
        <v>1347</v>
      </c>
      <c r="P541" s="18">
        <v>30157</v>
      </c>
      <c r="Q541" s="16" t="s">
        <v>286</v>
      </c>
      <c r="R541" s="16" t="s">
        <v>35</v>
      </c>
      <c r="S541" s="16">
        <v>6786729559</v>
      </c>
      <c r="T541" s="16" t="s">
        <v>287</v>
      </c>
    </row>
    <row r="542" spans="1:27" ht="13.2" hidden="1" x14ac:dyDescent="0.25">
      <c r="A542" s="28" t="s">
        <v>5607</v>
      </c>
      <c r="C542" s="16" t="s">
        <v>61</v>
      </c>
      <c r="D542" s="16" t="s">
        <v>26</v>
      </c>
      <c r="E542" s="16" t="s">
        <v>9751</v>
      </c>
      <c r="F542" s="18" t="s">
        <v>9752</v>
      </c>
      <c r="G542" s="16">
        <v>1</v>
      </c>
      <c r="H542" s="19" t="s">
        <v>9753</v>
      </c>
      <c r="I542" t="str">
        <f t="shared" si="4"/>
        <v>3XL / Full Print</v>
      </c>
      <c r="J542" s="45">
        <v>1000000000000000</v>
      </c>
      <c r="K542" s="20" t="s">
        <v>9754</v>
      </c>
      <c r="L542" s="20" t="s">
        <v>9724</v>
      </c>
      <c r="M542" s="16"/>
      <c r="O542" s="1" t="s">
        <v>9720</v>
      </c>
      <c r="P542" s="18">
        <v>14802</v>
      </c>
      <c r="Q542" s="16" t="s">
        <v>305</v>
      </c>
      <c r="R542" s="16" t="s">
        <v>35</v>
      </c>
      <c r="S542" s="16">
        <v>5187051887</v>
      </c>
      <c r="T542" s="16" t="s">
        <v>306</v>
      </c>
    </row>
    <row r="543" spans="1:27" ht="13.2" hidden="1" x14ac:dyDescent="0.25">
      <c r="A543" s="28" t="s">
        <v>5607</v>
      </c>
      <c r="C543" s="16" t="s">
        <v>25</v>
      </c>
      <c r="D543" s="16" t="s">
        <v>26</v>
      </c>
      <c r="E543" s="16" t="s">
        <v>9755</v>
      </c>
      <c r="F543" s="18" t="s">
        <v>9756</v>
      </c>
      <c r="G543" s="16">
        <v>1</v>
      </c>
      <c r="H543" s="19" t="s">
        <v>9757</v>
      </c>
      <c r="I543" t="str">
        <f t="shared" si="4"/>
        <v>HOODIE RAGLAN SLEEVE ZIP-UP / L / All Print</v>
      </c>
      <c r="J543" s="20" t="s">
        <v>9758</v>
      </c>
      <c r="K543" s="20" t="s">
        <v>9759</v>
      </c>
      <c r="L543" s="20" t="s">
        <v>9760</v>
      </c>
      <c r="M543" s="16"/>
      <c r="O543" s="1" t="s">
        <v>9761</v>
      </c>
      <c r="P543" s="18">
        <v>16602</v>
      </c>
      <c r="Q543" s="16" t="s">
        <v>422</v>
      </c>
      <c r="R543" s="16" t="s">
        <v>35</v>
      </c>
      <c r="S543" s="16">
        <v>18142443373</v>
      </c>
      <c r="T543" s="16" t="s">
        <v>423</v>
      </c>
    </row>
    <row r="544" spans="1:27" ht="13.2" hidden="1" x14ac:dyDescent="0.25">
      <c r="A544" s="28" t="s">
        <v>5607</v>
      </c>
      <c r="C544" s="16" t="s">
        <v>25</v>
      </c>
      <c r="D544" s="17" t="s">
        <v>26</v>
      </c>
      <c r="E544" s="16" t="s">
        <v>9762</v>
      </c>
      <c r="F544" s="18" t="s">
        <v>9763</v>
      </c>
      <c r="G544" s="16">
        <v>1</v>
      </c>
      <c r="H544" s="19" t="s">
        <v>9764</v>
      </c>
      <c r="I544" t="str">
        <f t="shared" si="4"/>
        <v>HOODIE RAGLAN SLEEVE ZIP-UP / L / All Print</v>
      </c>
      <c r="J544" s="20" t="s">
        <v>9765</v>
      </c>
      <c r="K544" s="20" t="s">
        <v>9766</v>
      </c>
      <c r="L544" s="20" t="s">
        <v>9767</v>
      </c>
      <c r="M544" s="16"/>
      <c r="O544" s="1" t="s">
        <v>9768</v>
      </c>
      <c r="P544" s="18">
        <v>73529</v>
      </c>
      <c r="Q544" s="16" t="s">
        <v>713</v>
      </c>
      <c r="R544" s="16" t="s">
        <v>35</v>
      </c>
      <c r="S544" s="16">
        <v>5804394017</v>
      </c>
      <c r="T544" s="16" t="s">
        <v>714</v>
      </c>
    </row>
    <row r="545" spans="1:20" ht="13.2" hidden="1" x14ac:dyDescent="0.25">
      <c r="A545" s="29" t="s">
        <v>386</v>
      </c>
      <c r="C545" s="16" t="s">
        <v>61</v>
      </c>
      <c r="D545" s="16" t="s">
        <v>26</v>
      </c>
      <c r="E545" s="16" t="s">
        <v>9769</v>
      </c>
      <c r="F545" s="18" t="s">
        <v>9770</v>
      </c>
      <c r="G545" s="16">
        <v>1</v>
      </c>
      <c r="H545" s="19" t="s">
        <v>9771</v>
      </c>
      <c r="I545" t="str">
        <f t="shared" si="4"/>
        <v>Legging 3D #310521H - LEGGING / XL / All Print</v>
      </c>
      <c r="J545" s="20" t="s">
        <v>9772</v>
      </c>
      <c r="K545" s="20" t="s">
        <v>9773</v>
      </c>
      <c r="L545" s="20" t="s">
        <v>9774</v>
      </c>
      <c r="M545" s="16"/>
      <c r="O545" s="1" t="s">
        <v>9775</v>
      </c>
      <c r="P545" s="18">
        <v>29687</v>
      </c>
      <c r="Q545" s="16" t="s">
        <v>129</v>
      </c>
      <c r="R545" s="16" t="s">
        <v>35</v>
      </c>
      <c r="S545" s="16">
        <v>8647471640</v>
      </c>
      <c r="T545" s="16" t="s">
        <v>130</v>
      </c>
    </row>
    <row r="546" spans="1:20" ht="13.2" hidden="1" x14ac:dyDescent="0.25">
      <c r="A546" s="29" t="s">
        <v>386</v>
      </c>
      <c r="C546" s="16" t="s">
        <v>61</v>
      </c>
      <c r="D546" s="16" t="s">
        <v>26</v>
      </c>
      <c r="E546" s="16" t="s">
        <v>9769</v>
      </c>
      <c r="F546" s="18" t="s">
        <v>9770</v>
      </c>
      <c r="G546" s="16">
        <v>1</v>
      </c>
      <c r="H546" s="19" t="s">
        <v>9776</v>
      </c>
      <c r="I546" t="str">
        <f t="shared" si="4"/>
        <v>Legging 3D #310521H - TANK TOP / XL / All Print</v>
      </c>
      <c r="J546" s="20" t="s">
        <v>9777</v>
      </c>
      <c r="K546" s="20" t="s">
        <v>9773</v>
      </c>
      <c r="L546" s="20" t="s">
        <v>9774</v>
      </c>
      <c r="M546" s="16"/>
      <c r="O546" s="1" t="s">
        <v>9775</v>
      </c>
      <c r="P546" s="18">
        <v>29687</v>
      </c>
      <c r="Q546" s="16" t="s">
        <v>129</v>
      </c>
      <c r="R546" s="16" t="s">
        <v>35</v>
      </c>
      <c r="S546" s="16">
        <v>8647471640</v>
      </c>
      <c r="T546" s="16" t="s">
        <v>130</v>
      </c>
    </row>
    <row r="547" spans="1:20" ht="13.2" hidden="1" x14ac:dyDescent="0.25">
      <c r="A547" s="28" t="s">
        <v>5607</v>
      </c>
      <c r="C547" s="16" t="s">
        <v>25</v>
      </c>
      <c r="D547" s="16" t="s">
        <v>26</v>
      </c>
      <c r="E547" s="16" t="s">
        <v>9778</v>
      </c>
      <c r="F547" s="18" t="s">
        <v>9779</v>
      </c>
      <c r="G547" s="16">
        <v>1</v>
      </c>
      <c r="H547" s="19" t="s">
        <v>9780</v>
      </c>
      <c r="I547" t="str">
        <f t="shared" si="4"/>
        <v>Legging 3D #KV - HOODIE RAGLAN SLEEVE / 3XL / All Print</v>
      </c>
      <c r="J547" s="45">
        <v>1000000000000000</v>
      </c>
      <c r="K547" s="20" t="s">
        <v>9781</v>
      </c>
      <c r="L547" s="20" t="s">
        <v>9782</v>
      </c>
      <c r="M547" s="16"/>
      <c r="O547" s="1" t="s">
        <v>1337</v>
      </c>
      <c r="P547" s="18">
        <v>39307</v>
      </c>
      <c r="Q547" s="16" t="s">
        <v>2504</v>
      </c>
      <c r="R547" s="16" t="s">
        <v>35</v>
      </c>
      <c r="S547" s="16">
        <v>6015951876</v>
      </c>
      <c r="T547" s="16" t="s">
        <v>2505</v>
      </c>
    </row>
    <row r="548" spans="1:20" ht="13.2" hidden="1" x14ac:dyDescent="0.25">
      <c r="A548" s="15" t="s">
        <v>24</v>
      </c>
      <c r="C548" s="16" t="s">
        <v>25</v>
      </c>
      <c r="D548" s="17" t="s">
        <v>26</v>
      </c>
      <c r="E548" s="16" t="s">
        <v>9778</v>
      </c>
      <c r="F548" s="18" t="s">
        <v>9779</v>
      </c>
      <c r="G548" s="16">
        <v>1</v>
      </c>
      <c r="H548" s="19" t="s">
        <v>9783</v>
      </c>
      <c r="I548" t="str">
        <f t="shared" si="4"/>
        <v>Exciting - Interesting pink hoodie - joggers #v - HOODIE RAGLAN SLEEVE / 3XL / All Print</v>
      </c>
      <c r="J548" s="20" t="s">
        <v>9784</v>
      </c>
      <c r="K548" s="20" t="s">
        <v>9781</v>
      </c>
      <c r="L548" s="20" t="s">
        <v>9782</v>
      </c>
      <c r="M548" s="16"/>
      <c r="O548" s="1" t="s">
        <v>1337</v>
      </c>
      <c r="P548" s="18">
        <v>39307</v>
      </c>
      <c r="Q548" s="16" t="s">
        <v>2504</v>
      </c>
      <c r="R548" s="16" t="s">
        <v>35</v>
      </c>
      <c r="S548" s="16">
        <v>6015951876</v>
      </c>
      <c r="T548" s="16" t="s">
        <v>2505</v>
      </c>
    </row>
    <row r="549" spans="1:20" ht="13.2" hidden="1" x14ac:dyDescent="0.25">
      <c r="A549" s="15" t="s">
        <v>110</v>
      </c>
      <c r="C549" s="16" t="s">
        <v>25</v>
      </c>
      <c r="D549" s="16" t="s">
        <v>3450</v>
      </c>
      <c r="E549" s="16" t="s">
        <v>9785</v>
      </c>
      <c r="F549" s="18" t="s">
        <v>9786</v>
      </c>
      <c r="G549" s="16">
        <v>1</v>
      </c>
      <c r="H549" s="19" t="s">
        <v>9787</v>
      </c>
      <c r="I549" t="str">
        <f t="shared" si="4"/>
        <v>HOODIE RAGLAN SLEEVE / 2XL / All Print</v>
      </c>
      <c r="J549" s="20" t="s">
        <v>1312</v>
      </c>
      <c r="K549" s="20" t="s">
        <v>9788</v>
      </c>
      <c r="L549" s="20" t="s">
        <v>9789</v>
      </c>
      <c r="M549" s="16" t="s">
        <v>9790</v>
      </c>
      <c r="O549" s="1" t="s">
        <v>9352</v>
      </c>
      <c r="P549" s="18">
        <v>98229</v>
      </c>
      <c r="Q549" s="16" t="s">
        <v>189</v>
      </c>
      <c r="R549" s="16" t="s">
        <v>35</v>
      </c>
      <c r="S549" s="16">
        <v>3608241027</v>
      </c>
      <c r="T549" s="16" t="s">
        <v>190</v>
      </c>
    </row>
    <row r="550" spans="1:20" ht="13.2" hidden="1" x14ac:dyDescent="0.25">
      <c r="A550" s="15" t="s">
        <v>24</v>
      </c>
      <c r="C550" s="16" t="s">
        <v>25</v>
      </c>
      <c r="D550" s="17" t="s">
        <v>26</v>
      </c>
      <c r="E550" s="16" t="s">
        <v>9791</v>
      </c>
      <c r="F550" s="18" t="s">
        <v>9792</v>
      </c>
      <c r="G550" s="16">
        <v>1</v>
      </c>
      <c r="H550" s="19" t="s">
        <v>9793</v>
      </c>
      <c r="I550" t="str">
        <f t="shared" si="4"/>
        <v>Legging 3D - HOODIE RAGLAN SLEEVE / 4XL / All Print</v>
      </c>
      <c r="J550" s="20" t="s">
        <v>9794</v>
      </c>
      <c r="K550" s="20" t="s">
        <v>9795</v>
      </c>
      <c r="L550" s="20" t="s">
        <v>9796</v>
      </c>
      <c r="M550" s="16"/>
      <c r="O550" s="1" t="s">
        <v>9797</v>
      </c>
      <c r="P550" s="18">
        <v>57701</v>
      </c>
      <c r="Q550" s="16" t="s">
        <v>2733</v>
      </c>
      <c r="R550" s="16" t="s">
        <v>35</v>
      </c>
      <c r="S550" s="16">
        <v>16058909710</v>
      </c>
      <c r="T550" s="16" t="s">
        <v>2734</v>
      </c>
    </row>
    <row r="551" spans="1:20" ht="13.2" hidden="1" x14ac:dyDescent="0.25">
      <c r="A551" s="15" t="s">
        <v>24</v>
      </c>
      <c r="C551" s="16" t="s">
        <v>25</v>
      </c>
      <c r="D551" s="17" t="s">
        <v>26</v>
      </c>
      <c r="E551" s="16" t="s">
        <v>9791</v>
      </c>
      <c r="F551" s="18" t="s">
        <v>9792</v>
      </c>
      <c r="G551" s="16">
        <v>1</v>
      </c>
      <c r="H551" s="19" t="s">
        <v>9798</v>
      </c>
      <c r="I551" t="str">
        <f t="shared" si="4"/>
        <v>Legging 3D - LEGGING / 3XL / All Print</v>
      </c>
      <c r="J551" s="20" t="s">
        <v>9799</v>
      </c>
      <c r="K551" s="20" t="s">
        <v>9795</v>
      </c>
      <c r="L551" s="20" t="s">
        <v>9796</v>
      </c>
      <c r="M551" s="16"/>
      <c r="O551" s="1" t="s">
        <v>9797</v>
      </c>
      <c r="P551" s="18">
        <v>57701</v>
      </c>
      <c r="Q551" s="16" t="s">
        <v>2733</v>
      </c>
      <c r="R551" s="16" t="s">
        <v>35</v>
      </c>
      <c r="S551" s="16">
        <v>16058909710</v>
      </c>
      <c r="T551" s="16" t="s">
        <v>2734</v>
      </c>
    </row>
    <row r="552" spans="1:20" ht="13.2" hidden="1" x14ac:dyDescent="0.25">
      <c r="A552" s="15" t="s">
        <v>24</v>
      </c>
      <c r="C552" s="16" t="s">
        <v>25</v>
      </c>
      <c r="D552" s="16" t="s">
        <v>26</v>
      </c>
      <c r="E552" s="16" t="s">
        <v>9800</v>
      </c>
      <c r="F552" s="18" t="s">
        <v>9801</v>
      </c>
      <c r="G552" s="16">
        <v>1</v>
      </c>
      <c r="H552" s="19" t="s">
        <v>6971</v>
      </c>
      <c r="I552" t="str">
        <f t="shared" si="4"/>
        <v>AOP Unisex Raglan Hoodie / L / Full print</v>
      </c>
      <c r="J552" s="20" t="s">
        <v>1201</v>
      </c>
      <c r="K552" s="20" t="s">
        <v>9802</v>
      </c>
      <c r="L552" s="20" t="s">
        <v>9803</v>
      </c>
      <c r="M552" s="16"/>
      <c r="O552" s="1" t="s">
        <v>9804</v>
      </c>
      <c r="P552" s="18">
        <v>20785</v>
      </c>
      <c r="Q552" s="16" t="s">
        <v>636</v>
      </c>
      <c r="R552" s="16" t="s">
        <v>35</v>
      </c>
      <c r="S552" s="16">
        <v>2405074066</v>
      </c>
      <c r="T552" s="16" t="s">
        <v>637</v>
      </c>
    </row>
    <row r="553" spans="1:20" ht="13.2" hidden="1" x14ac:dyDescent="0.25">
      <c r="A553" s="28" t="s">
        <v>5607</v>
      </c>
      <c r="C553" s="16" t="s">
        <v>25</v>
      </c>
      <c r="D553" s="17" t="s">
        <v>26</v>
      </c>
      <c r="E553" s="16" t="s">
        <v>9805</v>
      </c>
      <c r="F553" s="18" t="s">
        <v>9553</v>
      </c>
      <c r="G553" s="16">
        <v>1</v>
      </c>
      <c r="H553" s="19" t="s">
        <v>9806</v>
      </c>
      <c r="I553" t="str">
        <f t="shared" si="4"/>
        <v>AOP Unisex Raglan Hoodie / XL / All print</v>
      </c>
      <c r="J553" s="20" t="s">
        <v>808</v>
      </c>
      <c r="K553" s="20" t="s">
        <v>9555</v>
      </c>
      <c r="L553" s="20" t="s">
        <v>9556</v>
      </c>
      <c r="M553" s="16"/>
      <c r="O553" s="1" t="s">
        <v>1611</v>
      </c>
      <c r="P553" s="18">
        <v>95687</v>
      </c>
      <c r="Q553" s="16" t="s">
        <v>546</v>
      </c>
      <c r="R553" s="16" t="s">
        <v>35</v>
      </c>
      <c r="S553" s="16">
        <v>7073665871</v>
      </c>
      <c r="T553" s="16" t="s">
        <v>547</v>
      </c>
    </row>
    <row r="554" spans="1:20" ht="13.2" hidden="1" x14ac:dyDescent="0.25">
      <c r="A554" s="28" t="s">
        <v>5607</v>
      </c>
      <c r="C554" s="16" t="s">
        <v>61</v>
      </c>
      <c r="D554" s="16" t="s">
        <v>26</v>
      </c>
      <c r="E554" s="16" t="s">
        <v>9807</v>
      </c>
      <c r="F554" s="18" t="s">
        <v>9808</v>
      </c>
      <c r="G554" s="16">
        <v>1</v>
      </c>
      <c r="H554" s="19" t="s">
        <v>9809</v>
      </c>
      <c r="I554" t="str">
        <f t="shared" si="4"/>
        <v>AOP Unisex Raglan Hoodie / M / All Print</v>
      </c>
      <c r="J554" s="20" t="s">
        <v>7917</v>
      </c>
      <c r="K554" s="20" t="s">
        <v>9810</v>
      </c>
      <c r="L554" s="20" t="s">
        <v>9811</v>
      </c>
      <c r="M554" s="16"/>
      <c r="O554" s="1" t="s">
        <v>9812</v>
      </c>
      <c r="P554" s="18">
        <v>94965</v>
      </c>
      <c r="Q554" s="16" t="s">
        <v>546</v>
      </c>
      <c r="R554" s="16" t="s">
        <v>35</v>
      </c>
      <c r="S554" s="16">
        <v>4155738716</v>
      </c>
      <c r="T554" s="16" t="s">
        <v>547</v>
      </c>
    </row>
    <row r="555" spans="1:20" ht="13.2" hidden="1" x14ac:dyDescent="0.25">
      <c r="A555" s="28" t="s">
        <v>5607</v>
      </c>
      <c r="C555" s="16" t="s">
        <v>61</v>
      </c>
      <c r="D555" s="16" t="s">
        <v>26</v>
      </c>
      <c r="E555" s="16" t="s">
        <v>9807</v>
      </c>
      <c r="F555" s="18" t="s">
        <v>9808</v>
      </c>
      <c r="G555" s="16">
        <v>1</v>
      </c>
      <c r="H555" s="19" t="s">
        <v>9813</v>
      </c>
      <c r="I555" t="str">
        <f t="shared" si="4"/>
        <v>Joggers / L / All Print</v>
      </c>
      <c r="J555" s="20" t="s">
        <v>9814</v>
      </c>
      <c r="K555" s="20" t="s">
        <v>9810</v>
      </c>
      <c r="L555" s="20" t="s">
        <v>9811</v>
      </c>
      <c r="M555" s="16"/>
      <c r="O555" s="1" t="s">
        <v>9812</v>
      </c>
      <c r="P555" s="18">
        <v>94965</v>
      </c>
      <c r="Q555" s="16" t="s">
        <v>546</v>
      </c>
      <c r="R555" s="16" t="s">
        <v>35</v>
      </c>
      <c r="S555" s="16">
        <v>4155738716</v>
      </c>
      <c r="T555" s="16" t="s">
        <v>547</v>
      </c>
    </row>
    <row r="556" spans="1:20" ht="13.2" hidden="1" x14ac:dyDescent="0.25">
      <c r="A556" s="28" t="s">
        <v>5607</v>
      </c>
      <c r="C556" s="16" t="s">
        <v>61</v>
      </c>
      <c r="D556" s="16" t="s">
        <v>26</v>
      </c>
      <c r="E556" s="16" t="s">
        <v>9807</v>
      </c>
      <c r="F556" s="18" t="s">
        <v>9808</v>
      </c>
      <c r="G556" s="16">
        <v>1</v>
      </c>
      <c r="H556" s="19" t="s">
        <v>9815</v>
      </c>
      <c r="I556" t="str">
        <f t="shared" si="4"/>
        <v>AOP Unisex Raglan Hoodie / 2XL / All Print</v>
      </c>
      <c r="J556" s="20" t="s">
        <v>2283</v>
      </c>
      <c r="K556" s="20" t="s">
        <v>9810</v>
      </c>
      <c r="L556" s="20" t="s">
        <v>9811</v>
      </c>
      <c r="M556" s="16"/>
      <c r="O556" s="1" t="s">
        <v>9812</v>
      </c>
      <c r="P556" s="18">
        <v>94965</v>
      </c>
      <c r="Q556" s="16" t="s">
        <v>546</v>
      </c>
      <c r="R556" s="16" t="s">
        <v>35</v>
      </c>
      <c r="S556" s="16">
        <v>4155738716</v>
      </c>
      <c r="T556" s="16" t="s">
        <v>547</v>
      </c>
    </row>
    <row r="557" spans="1:20" ht="13.2" hidden="1" x14ac:dyDescent="0.25">
      <c r="A557" s="28" t="s">
        <v>5607</v>
      </c>
      <c r="C557" s="16" t="s">
        <v>61</v>
      </c>
      <c r="D557" s="16" t="s">
        <v>26</v>
      </c>
      <c r="E557" s="16" t="s">
        <v>9807</v>
      </c>
      <c r="F557" s="18" t="s">
        <v>9808</v>
      </c>
      <c r="G557" s="16">
        <v>1</v>
      </c>
      <c r="H557" s="19" t="s">
        <v>9816</v>
      </c>
      <c r="I557" t="str">
        <f t="shared" si="4"/>
        <v>Joggers / 2XL / All Print</v>
      </c>
      <c r="J557" s="20" t="s">
        <v>1559</v>
      </c>
      <c r="K557" s="20" t="s">
        <v>9810</v>
      </c>
      <c r="L557" s="20" t="s">
        <v>9811</v>
      </c>
      <c r="M557" s="16"/>
      <c r="O557" s="1" t="s">
        <v>9812</v>
      </c>
      <c r="P557" s="18">
        <v>94965</v>
      </c>
      <c r="Q557" s="16" t="s">
        <v>546</v>
      </c>
      <c r="R557" s="16" t="s">
        <v>35</v>
      </c>
      <c r="S557" s="16">
        <v>4155738716</v>
      </c>
      <c r="T557" s="16" t="s">
        <v>547</v>
      </c>
    </row>
    <row r="558" spans="1:20" ht="13.2" hidden="1" x14ac:dyDescent="0.25">
      <c r="A558" s="28" t="s">
        <v>5607</v>
      </c>
      <c r="C558" s="16" t="s">
        <v>25</v>
      </c>
      <c r="D558" s="18" t="s">
        <v>26</v>
      </c>
      <c r="E558" s="16" t="s">
        <v>9817</v>
      </c>
      <c r="F558" s="18" t="s">
        <v>9818</v>
      </c>
      <c r="G558" s="16">
        <v>1</v>
      </c>
      <c r="H558" s="19" t="s">
        <v>9819</v>
      </c>
      <c r="I558" t="str">
        <f t="shared" si="4"/>
        <v>hirt 3D #KV - L / Full Print</v>
      </c>
      <c r="J558" s="20" t="s">
        <v>2241</v>
      </c>
      <c r="K558" s="20" t="s">
        <v>9820</v>
      </c>
      <c r="L558" s="20" t="s">
        <v>9821</v>
      </c>
      <c r="M558" s="16"/>
      <c r="O558" s="1" t="s">
        <v>1422</v>
      </c>
      <c r="P558" s="18">
        <v>44483</v>
      </c>
      <c r="Q558" s="16" t="s">
        <v>105</v>
      </c>
      <c r="R558" s="16" t="s">
        <v>35</v>
      </c>
      <c r="S558" s="16">
        <v>3306472881</v>
      </c>
      <c r="T558" s="16" t="s">
        <v>107</v>
      </c>
    </row>
    <row r="559" spans="1:20" ht="13.2" hidden="1" x14ac:dyDescent="0.25">
      <c r="A559" s="21" t="s">
        <v>761</v>
      </c>
      <c r="C559" s="16" t="s">
        <v>25</v>
      </c>
      <c r="D559" s="16" t="s">
        <v>26</v>
      </c>
      <c r="E559" s="16" t="s">
        <v>9822</v>
      </c>
      <c r="F559" s="18" t="s">
        <v>9823</v>
      </c>
      <c r="G559" s="16">
        <v>1</v>
      </c>
      <c r="H559" s="19" t="s">
        <v>9824</v>
      </c>
      <c r="I559" t="str">
        <f t="shared" si="4"/>
        <v>AOP UNISEX HOODIE / S / All Print</v>
      </c>
      <c r="J559" s="20" t="s">
        <v>9825</v>
      </c>
      <c r="K559" s="20" t="s">
        <v>9826</v>
      </c>
      <c r="L559" s="20" t="s">
        <v>9827</v>
      </c>
      <c r="M559" s="16" t="s">
        <v>9828</v>
      </c>
      <c r="O559" s="1" t="s">
        <v>3779</v>
      </c>
      <c r="P559" s="18">
        <v>94606</v>
      </c>
      <c r="Q559" s="16" t="s">
        <v>546</v>
      </c>
      <c r="R559" s="16" t="s">
        <v>35</v>
      </c>
      <c r="S559" s="16">
        <v>5108603012</v>
      </c>
      <c r="T559" s="16" t="s">
        <v>547</v>
      </c>
    </row>
    <row r="560" spans="1:20" ht="13.2" hidden="1" x14ac:dyDescent="0.25">
      <c r="A560" s="21" t="s">
        <v>761</v>
      </c>
      <c r="C560" s="16" t="s">
        <v>25</v>
      </c>
      <c r="D560" s="16" t="s">
        <v>26</v>
      </c>
      <c r="E560" s="16" t="s">
        <v>9822</v>
      </c>
      <c r="F560" s="18" t="s">
        <v>9823</v>
      </c>
      <c r="G560" s="16">
        <v>1</v>
      </c>
      <c r="H560" s="19" t="s">
        <v>9824</v>
      </c>
      <c r="I560" t="str">
        <f t="shared" si="4"/>
        <v>AOP UNISEX HOODIE / S / All Print</v>
      </c>
      <c r="J560" s="20" t="s">
        <v>9825</v>
      </c>
      <c r="K560" s="20" t="s">
        <v>9826</v>
      </c>
      <c r="L560" s="20" t="s">
        <v>9827</v>
      </c>
      <c r="M560" s="16" t="s">
        <v>9828</v>
      </c>
      <c r="O560" s="1" t="s">
        <v>3779</v>
      </c>
      <c r="P560" s="18">
        <v>94606</v>
      </c>
      <c r="Q560" s="16" t="s">
        <v>546</v>
      </c>
      <c r="R560" s="16" t="s">
        <v>35</v>
      </c>
      <c r="S560" s="16">
        <v>5108603012</v>
      </c>
      <c r="T560" s="16" t="s">
        <v>547</v>
      </c>
    </row>
    <row r="561" spans="1:20" ht="13.2" hidden="1" x14ac:dyDescent="0.25">
      <c r="A561" s="28" t="s">
        <v>5607</v>
      </c>
      <c r="C561" s="16" t="s">
        <v>202</v>
      </c>
      <c r="D561" s="16" t="s">
        <v>26</v>
      </c>
      <c r="E561" s="16" t="s">
        <v>9829</v>
      </c>
      <c r="F561" s="18" t="s">
        <v>9830</v>
      </c>
      <c r="G561" s="16">
        <v>1</v>
      </c>
      <c r="H561" s="19" t="s">
        <v>9831</v>
      </c>
      <c r="I561" t="str">
        <f t="shared" si="4"/>
        <v>S / Black</v>
      </c>
      <c r="J561" s="20" t="s">
        <v>9832</v>
      </c>
      <c r="K561" s="20" t="s">
        <v>9833</v>
      </c>
      <c r="L561" s="20" t="s">
        <v>9834</v>
      </c>
      <c r="M561" s="16"/>
      <c r="O561" s="1" t="s">
        <v>9835</v>
      </c>
      <c r="P561" s="18">
        <v>6351</v>
      </c>
      <c r="Q561" s="16" t="s">
        <v>82</v>
      </c>
      <c r="R561" s="16" t="s">
        <v>35</v>
      </c>
      <c r="S561" s="16">
        <v>8604488675</v>
      </c>
      <c r="T561" s="16" t="s">
        <v>83</v>
      </c>
    </row>
    <row r="562" spans="1:20" ht="13.2" hidden="1" x14ac:dyDescent="0.25">
      <c r="A562" s="28" t="s">
        <v>5607</v>
      </c>
      <c r="C562" s="16" t="s">
        <v>191</v>
      </c>
      <c r="D562" s="17" t="s">
        <v>26</v>
      </c>
      <c r="E562" s="16" t="s">
        <v>9836</v>
      </c>
      <c r="F562" s="18" t="s">
        <v>9837</v>
      </c>
      <c r="G562" s="16">
        <v>1</v>
      </c>
      <c r="H562" s="19" t="s">
        <v>9838</v>
      </c>
      <c r="I562" t="str">
        <f t="shared" si="4"/>
        <v>24X36in</v>
      </c>
      <c r="J562" s="20" t="s">
        <v>866</v>
      </c>
      <c r="K562" s="20" t="s">
        <v>9839</v>
      </c>
      <c r="L562" s="20" t="s">
        <v>9840</v>
      </c>
      <c r="M562" s="16" t="s">
        <v>9841</v>
      </c>
      <c r="O562" s="1" t="s">
        <v>9842</v>
      </c>
      <c r="P562" s="18">
        <v>33304</v>
      </c>
      <c r="Q562" s="16" t="s">
        <v>46</v>
      </c>
      <c r="R562" s="16" t="s">
        <v>35</v>
      </c>
      <c r="S562" s="16">
        <v>6184205680</v>
      </c>
      <c r="T562" s="16" t="s">
        <v>47</v>
      </c>
    </row>
    <row r="563" spans="1:20" ht="13.2" x14ac:dyDescent="0.25">
      <c r="A563" s="29" t="s">
        <v>201</v>
      </c>
      <c r="C563" s="16" t="s">
        <v>61</v>
      </c>
      <c r="D563" s="16" t="s">
        <v>26</v>
      </c>
      <c r="E563" s="16" t="s">
        <v>9843</v>
      </c>
      <c r="F563" s="18" t="s">
        <v>9844</v>
      </c>
      <c r="G563" s="16">
        <v>1</v>
      </c>
      <c r="H563" s="19" t="s">
        <v>9845</v>
      </c>
      <c r="I563" t="str">
        <f t="shared" si="4"/>
        <v>Joggers 3D #181221Xh - Joggers / 3XL / All Print</v>
      </c>
      <c r="J563" s="20" t="s">
        <v>9846</v>
      </c>
      <c r="K563" s="20" t="s">
        <v>9847</v>
      </c>
      <c r="L563" s="20" t="s">
        <v>9848</v>
      </c>
      <c r="M563" s="16"/>
      <c r="O563" s="1" t="s">
        <v>9849</v>
      </c>
      <c r="P563" s="18">
        <v>22903</v>
      </c>
      <c r="Q563" s="16" t="s">
        <v>169</v>
      </c>
      <c r="R563" s="16" t="s">
        <v>35</v>
      </c>
      <c r="S563" s="16">
        <v>14345669625</v>
      </c>
      <c r="T563" s="16" t="s">
        <v>170</v>
      </c>
    </row>
    <row r="564" spans="1:20" ht="13.2" x14ac:dyDescent="0.25">
      <c r="A564" s="29" t="s">
        <v>201</v>
      </c>
      <c r="C564" s="16" t="s">
        <v>61</v>
      </c>
      <c r="D564" s="16" t="s">
        <v>26</v>
      </c>
      <c r="E564" s="16" t="s">
        <v>9843</v>
      </c>
      <c r="F564" s="18" t="s">
        <v>9844</v>
      </c>
      <c r="G564" s="16">
        <v>1</v>
      </c>
      <c r="H564" s="19" t="s">
        <v>9850</v>
      </c>
      <c r="I564" t="str">
        <f t="shared" si="4"/>
        <v>Unisex Joggers / 3XL / all print</v>
      </c>
      <c r="J564" s="20" t="s">
        <v>9851</v>
      </c>
      <c r="K564" s="20" t="s">
        <v>9847</v>
      </c>
      <c r="L564" s="20" t="s">
        <v>9848</v>
      </c>
      <c r="M564" s="16"/>
      <c r="O564" s="1" t="s">
        <v>9849</v>
      </c>
      <c r="P564" s="18">
        <v>22903</v>
      </c>
      <c r="Q564" s="16" t="s">
        <v>169</v>
      </c>
      <c r="R564" s="16" t="s">
        <v>35</v>
      </c>
      <c r="S564" s="16">
        <v>14345669625</v>
      </c>
      <c r="T564" s="16" t="s">
        <v>170</v>
      </c>
    </row>
    <row r="565" spans="1:20" ht="13.2" hidden="1" x14ac:dyDescent="0.25">
      <c r="A565" s="28" t="s">
        <v>5607</v>
      </c>
      <c r="C565" s="16" t="s">
        <v>25</v>
      </c>
      <c r="D565" s="16" t="s">
        <v>26</v>
      </c>
      <c r="E565" s="16" t="s">
        <v>9852</v>
      </c>
      <c r="F565" s="18" t="s">
        <v>9853</v>
      </c>
      <c r="G565" s="16">
        <v>1</v>
      </c>
      <c r="H565" s="19" t="s">
        <v>9854</v>
      </c>
      <c r="I565" t="str">
        <f t="shared" si="4"/>
        <v>5XL / Full Print</v>
      </c>
      <c r="J565" s="20" t="s">
        <v>9855</v>
      </c>
      <c r="K565" s="20" t="s">
        <v>9856</v>
      </c>
      <c r="L565" s="20" t="s">
        <v>9857</v>
      </c>
      <c r="M565" s="16"/>
      <c r="O565" s="1" t="s">
        <v>9858</v>
      </c>
      <c r="P565" s="18">
        <v>76357</v>
      </c>
      <c r="Q565" s="16" t="s">
        <v>151</v>
      </c>
      <c r="R565" s="16" t="s">
        <v>35</v>
      </c>
      <c r="S565" s="16">
        <v>9407336563</v>
      </c>
      <c r="T565" s="16" t="s">
        <v>152</v>
      </c>
    </row>
    <row r="566" spans="1:20" ht="13.2" hidden="1" x14ac:dyDescent="0.25">
      <c r="A566" s="28" t="s">
        <v>120</v>
      </c>
      <c r="C566" s="16" t="s">
        <v>25</v>
      </c>
      <c r="D566" s="18" t="s">
        <v>26</v>
      </c>
      <c r="E566" s="16" t="s">
        <v>9852</v>
      </c>
      <c r="F566" s="18" t="s">
        <v>9853</v>
      </c>
      <c r="G566" s="16">
        <v>1</v>
      </c>
      <c r="H566" s="19" t="s">
        <v>9859</v>
      </c>
      <c r="I566" t="str">
        <f t="shared" si="4"/>
        <v>5XL / Full Print</v>
      </c>
      <c r="J566" s="20" t="s">
        <v>9860</v>
      </c>
      <c r="K566" s="20" t="s">
        <v>9856</v>
      </c>
      <c r="L566" s="20" t="s">
        <v>9857</v>
      </c>
      <c r="M566" s="16"/>
      <c r="O566" s="1" t="s">
        <v>9858</v>
      </c>
      <c r="P566" s="18">
        <v>76357</v>
      </c>
      <c r="Q566" s="16" t="s">
        <v>151</v>
      </c>
      <c r="R566" s="16" t="s">
        <v>35</v>
      </c>
      <c r="S566" s="16">
        <v>9407336563</v>
      </c>
      <c r="T566" s="16" t="s">
        <v>152</v>
      </c>
    </row>
    <row r="567" spans="1:20" ht="13.2" hidden="1" x14ac:dyDescent="0.25">
      <c r="A567" s="32" t="s">
        <v>60</v>
      </c>
      <c r="C567" s="16" t="s">
        <v>61</v>
      </c>
      <c r="D567" s="16" t="s">
        <v>26</v>
      </c>
      <c r="E567" s="16" t="s">
        <v>9861</v>
      </c>
      <c r="F567" s="18" t="s">
        <v>9862</v>
      </c>
      <c r="G567" s="16">
        <v>1</v>
      </c>
      <c r="H567" s="19" t="s">
        <v>9863</v>
      </c>
      <c r="I567" t="str">
        <f t="shared" si="4"/>
        <v>3XL / Full Print</v>
      </c>
      <c r="J567" s="20" t="s">
        <v>97</v>
      </c>
      <c r="K567" s="20" t="s">
        <v>9864</v>
      </c>
      <c r="L567" s="20" t="s">
        <v>9865</v>
      </c>
      <c r="M567" s="16"/>
      <c r="O567" s="1" t="s">
        <v>5150</v>
      </c>
      <c r="P567" s="18">
        <v>95834</v>
      </c>
      <c r="Q567" s="16" t="s">
        <v>546</v>
      </c>
      <c r="R567" s="16" t="s">
        <v>35</v>
      </c>
      <c r="S567" s="16">
        <v>9165142348</v>
      </c>
      <c r="T567" s="16" t="s">
        <v>547</v>
      </c>
    </row>
    <row r="568" spans="1:20" ht="13.2" hidden="1" x14ac:dyDescent="0.25">
      <c r="A568" s="32" t="s">
        <v>60</v>
      </c>
      <c r="C568" s="16" t="s">
        <v>25</v>
      </c>
      <c r="D568" s="16" t="s">
        <v>26</v>
      </c>
      <c r="E568" s="16" t="s">
        <v>9866</v>
      </c>
      <c r="F568" s="18" t="s">
        <v>9867</v>
      </c>
      <c r="G568" s="16">
        <v>1</v>
      </c>
      <c r="H568" s="19" t="s">
        <v>849</v>
      </c>
      <c r="I568" t="str">
        <f t="shared" si="4"/>
        <v>hirt - hoodie 3D #l - UNISEX T-SHIRT 3D / XL / All print</v>
      </c>
      <c r="J568" s="20" t="s">
        <v>808</v>
      </c>
      <c r="K568" s="20" t="s">
        <v>9868</v>
      </c>
      <c r="L568" s="20" t="s">
        <v>9869</v>
      </c>
      <c r="M568" s="16" t="s">
        <v>9870</v>
      </c>
      <c r="O568" s="1" t="s">
        <v>3857</v>
      </c>
      <c r="P568" s="18">
        <v>66062</v>
      </c>
      <c r="Q568" s="16" t="s">
        <v>339</v>
      </c>
      <c r="R568" s="16" t="s">
        <v>35</v>
      </c>
      <c r="S568" s="16">
        <v>7857649330</v>
      </c>
      <c r="T568" s="16" t="s">
        <v>340</v>
      </c>
    </row>
    <row r="569" spans="1:20" ht="13.2" hidden="1" x14ac:dyDescent="0.25">
      <c r="A569" s="29" t="s">
        <v>86</v>
      </c>
      <c r="C569" s="16" t="s">
        <v>25</v>
      </c>
      <c r="D569" s="16" t="s">
        <v>26</v>
      </c>
      <c r="E569" s="16" t="s">
        <v>9871</v>
      </c>
      <c r="F569" s="18" t="s">
        <v>9872</v>
      </c>
      <c r="G569" s="16">
        <v>1</v>
      </c>
      <c r="H569" s="19" t="s">
        <v>9873</v>
      </c>
      <c r="I569" t="str">
        <f t="shared" si="4"/>
        <v>Classic Unisex Hoodie / S / Black</v>
      </c>
      <c r="J569" s="20" t="s">
        <v>6984</v>
      </c>
      <c r="K569" s="20" t="s">
        <v>9874</v>
      </c>
      <c r="L569" s="20" t="s">
        <v>9875</v>
      </c>
      <c r="M569" s="16"/>
      <c r="O569" s="1" t="s">
        <v>1661</v>
      </c>
      <c r="P569" s="18">
        <v>46814</v>
      </c>
      <c r="Q569" s="16" t="s">
        <v>57</v>
      </c>
      <c r="R569" s="16" t="s">
        <v>35</v>
      </c>
      <c r="S569" s="16">
        <v>2604143401</v>
      </c>
      <c r="T569" s="16" t="s">
        <v>59</v>
      </c>
    </row>
    <row r="570" spans="1:20" ht="13.2" hidden="1" x14ac:dyDescent="0.25">
      <c r="A570" s="15" t="s">
        <v>110</v>
      </c>
      <c r="C570" s="16" t="s">
        <v>61</v>
      </c>
      <c r="D570" s="16" t="s">
        <v>26</v>
      </c>
      <c r="E570" s="16" t="s">
        <v>9876</v>
      </c>
      <c r="F570" s="18" t="s">
        <v>9877</v>
      </c>
      <c r="G570" s="16">
        <v>1</v>
      </c>
      <c r="H570" s="19" t="s">
        <v>9878</v>
      </c>
      <c r="I570" t="str">
        <f t="shared" si="4"/>
        <v>L 19.5" x W 18.7" / All print</v>
      </c>
      <c r="J570" s="20" t="s">
        <v>9879</v>
      </c>
      <c r="K570" s="20" t="s">
        <v>9880</v>
      </c>
      <c r="L570" s="20" t="s">
        <v>9881</v>
      </c>
      <c r="M570" s="16"/>
      <c r="O570" s="1" t="s">
        <v>594</v>
      </c>
      <c r="P570" s="18">
        <v>34711</v>
      </c>
      <c r="Q570" s="16" t="s">
        <v>46</v>
      </c>
      <c r="R570" s="16" t="s">
        <v>35</v>
      </c>
      <c r="S570" s="16">
        <v>3212635014</v>
      </c>
      <c r="T570" s="16" t="s">
        <v>47</v>
      </c>
    </row>
    <row r="571" spans="1:20" ht="13.2" hidden="1" x14ac:dyDescent="0.25">
      <c r="A571" s="15" t="s">
        <v>110</v>
      </c>
      <c r="C571" s="16" t="s">
        <v>61</v>
      </c>
      <c r="D571" s="16" t="s">
        <v>26</v>
      </c>
      <c r="E571" s="16" t="s">
        <v>9882</v>
      </c>
      <c r="F571" s="18" t="s">
        <v>9883</v>
      </c>
      <c r="G571" s="16">
        <v>1</v>
      </c>
      <c r="H571" s="19" t="s">
        <v>9884</v>
      </c>
      <c r="I571" t="str">
        <f t="shared" si="4"/>
        <v>Joggers 3D #V - Joggers / M / All Print</v>
      </c>
      <c r="J571" s="20" t="s">
        <v>8025</v>
      </c>
      <c r="K571" s="20" t="s">
        <v>9885</v>
      </c>
      <c r="L571" s="20" t="s">
        <v>9886</v>
      </c>
      <c r="M571" s="16"/>
      <c r="O571" s="1" t="s">
        <v>575</v>
      </c>
      <c r="P571" s="18">
        <v>14227</v>
      </c>
      <c r="Q571" s="16" t="s">
        <v>305</v>
      </c>
      <c r="R571" s="16" t="s">
        <v>35</v>
      </c>
      <c r="S571" s="16">
        <v>7162566911</v>
      </c>
      <c r="T571" s="16" t="s">
        <v>306</v>
      </c>
    </row>
    <row r="572" spans="1:20" ht="13.2" hidden="1" x14ac:dyDescent="0.25">
      <c r="A572" s="29" t="s">
        <v>386</v>
      </c>
      <c r="C572" s="16" t="s">
        <v>25</v>
      </c>
      <c r="D572" s="18" t="s">
        <v>26</v>
      </c>
      <c r="E572" s="16" t="s">
        <v>9882</v>
      </c>
      <c r="F572" s="18" t="s">
        <v>9883</v>
      </c>
      <c r="G572" s="16">
        <v>1</v>
      </c>
      <c r="H572" s="19" t="s">
        <v>9887</v>
      </c>
      <c r="I572" t="str">
        <f t="shared" si="4"/>
        <v>hirt - M / Full Print</v>
      </c>
      <c r="J572" s="20" t="s">
        <v>1174</v>
      </c>
      <c r="K572" s="20" t="s">
        <v>9885</v>
      </c>
      <c r="L572" s="20" t="s">
        <v>9886</v>
      </c>
      <c r="M572" s="16"/>
      <c r="O572" s="1" t="s">
        <v>575</v>
      </c>
      <c r="P572" s="18">
        <v>14227</v>
      </c>
      <c r="Q572" s="16" t="s">
        <v>305</v>
      </c>
      <c r="R572" s="16" t="s">
        <v>35</v>
      </c>
      <c r="S572" s="16">
        <v>7162566911</v>
      </c>
      <c r="T572" s="16" t="s">
        <v>306</v>
      </c>
    </row>
    <row r="573" spans="1:20" ht="13.2" hidden="1" x14ac:dyDescent="0.25">
      <c r="A573" s="15" t="s">
        <v>24</v>
      </c>
      <c r="C573" s="16" t="s">
        <v>25</v>
      </c>
      <c r="D573" s="16" t="s">
        <v>26</v>
      </c>
      <c r="E573" s="16" t="s">
        <v>9882</v>
      </c>
      <c r="F573" s="18" t="s">
        <v>9883</v>
      </c>
      <c r="G573" s="16">
        <v>1</v>
      </c>
      <c r="H573" s="19" t="s">
        <v>9888</v>
      </c>
      <c r="I573" t="str">
        <f t="shared" si="4"/>
        <v>hirt 3D - M / Full Print</v>
      </c>
      <c r="J573" s="45">
        <v>1000000000000000</v>
      </c>
      <c r="K573" s="20" t="s">
        <v>9885</v>
      </c>
      <c r="L573" s="20" t="s">
        <v>9886</v>
      </c>
      <c r="M573" s="16"/>
      <c r="O573" s="1" t="s">
        <v>575</v>
      </c>
      <c r="P573" s="18">
        <v>14227</v>
      </c>
      <c r="Q573" s="16" t="s">
        <v>305</v>
      </c>
      <c r="R573" s="16" t="s">
        <v>35</v>
      </c>
      <c r="S573" s="16">
        <v>7162566911</v>
      </c>
      <c r="T573" s="16" t="s">
        <v>306</v>
      </c>
    </row>
    <row r="574" spans="1:20" ht="13.2" hidden="1" x14ac:dyDescent="0.25">
      <c r="A574" s="21" t="s">
        <v>263</v>
      </c>
      <c r="C574" s="16" t="s">
        <v>61</v>
      </c>
      <c r="D574" s="16" t="s">
        <v>26</v>
      </c>
      <c r="E574" s="16" t="s">
        <v>9889</v>
      </c>
      <c r="F574" s="18" t="s">
        <v>9890</v>
      </c>
      <c r="G574" s="16">
        <v>1</v>
      </c>
      <c r="H574" s="19" t="s">
        <v>9891</v>
      </c>
      <c r="I574" t="str">
        <f t="shared" si="4"/>
        <v>2XL / Full Print</v>
      </c>
      <c r="J574" s="20" t="s">
        <v>9433</v>
      </c>
      <c r="K574" s="20" t="s">
        <v>9892</v>
      </c>
      <c r="L574" s="20" t="s">
        <v>9893</v>
      </c>
      <c r="M574" s="16"/>
      <c r="O574" s="1" t="s">
        <v>9894</v>
      </c>
      <c r="P574" s="18">
        <v>89120</v>
      </c>
      <c r="Q574" s="16" t="s">
        <v>199</v>
      </c>
      <c r="R574" s="16" t="s">
        <v>35</v>
      </c>
      <c r="S574" s="16">
        <v>17024811665</v>
      </c>
      <c r="T574" s="16" t="s">
        <v>200</v>
      </c>
    </row>
    <row r="575" spans="1:20" ht="13.2" hidden="1" x14ac:dyDescent="0.25">
      <c r="A575" s="29" t="s">
        <v>86</v>
      </c>
      <c r="C575" s="16" t="s">
        <v>202</v>
      </c>
      <c r="D575" s="16" t="s">
        <v>26</v>
      </c>
      <c r="E575" s="16" t="s">
        <v>9895</v>
      </c>
      <c r="F575" s="18" t="s">
        <v>9896</v>
      </c>
      <c r="G575" s="16">
        <v>1</v>
      </c>
      <c r="H575" s="19" t="s">
        <v>7930</v>
      </c>
      <c r="I575" t="str">
        <f t="shared" si="4"/>
        <v>1pcs / All print</v>
      </c>
      <c r="J575" s="45">
        <v>1000000000000000</v>
      </c>
      <c r="K575" s="20" t="s">
        <v>9897</v>
      </c>
      <c r="L575" s="20" t="s">
        <v>9898</v>
      </c>
      <c r="M575" s="16"/>
      <c r="O575" s="1" t="s">
        <v>9899</v>
      </c>
      <c r="P575" s="18">
        <v>60176</v>
      </c>
      <c r="Q575" s="16" t="s">
        <v>69</v>
      </c>
      <c r="R575" s="16" t="s">
        <v>35</v>
      </c>
      <c r="S575" s="16">
        <v>7734900623</v>
      </c>
      <c r="T575" s="16" t="s">
        <v>71</v>
      </c>
    </row>
    <row r="576" spans="1:20" ht="13.2" x14ac:dyDescent="0.25">
      <c r="A576" s="29" t="s">
        <v>201</v>
      </c>
      <c r="C576" s="16" t="s">
        <v>25</v>
      </c>
      <c r="D576" s="16" t="s">
        <v>26</v>
      </c>
      <c r="E576" s="16" t="s">
        <v>9900</v>
      </c>
      <c r="F576" s="18" t="s">
        <v>9901</v>
      </c>
      <c r="G576" s="16">
        <v>1</v>
      </c>
      <c r="H576" s="19" t="s">
        <v>417</v>
      </c>
      <c r="I576" t="str">
        <f t="shared" si="4"/>
        <v>Joggers 3D #080122Xh - AOP Unisex Raglan Hoodie / XL / All Print</v>
      </c>
      <c r="J576" s="20" t="s">
        <v>418</v>
      </c>
      <c r="K576" s="20" t="s">
        <v>9902</v>
      </c>
      <c r="L576" s="20" t="s">
        <v>9903</v>
      </c>
      <c r="M576" s="16">
        <v>12</v>
      </c>
      <c r="O576" s="1" t="s">
        <v>9904</v>
      </c>
      <c r="P576" s="18">
        <v>23605</v>
      </c>
      <c r="Q576" s="16" t="s">
        <v>169</v>
      </c>
      <c r="R576" s="16" t="s">
        <v>35</v>
      </c>
      <c r="S576" s="16">
        <v>7579133512</v>
      </c>
      <c r="T576" s="16" t="s">
        <v>170</v>
      </c>
    </row>
    <row r="577" spans="1:20" ht="13.2" hidden="1" x14ac:dyDescent="0.25">
      <c r="A577" s="28" t="s">
        <v>5607</v>
      </c>
      <c r="C577" s="16" t="s">
        <v>25</v>
      </c>
      <c r="D577" s="18" t="s">
        <v>26</v>
      </c>
      <c r="E577" s="16" t="s">
        <v>9905</v>
      </c>
      <c r="F577" s="18" t="s">
        <v>9906</v>
      </c>
      <c r="G577" s="16">
        <v>1</v>
      </c>
      <c r="H577" s="19" t="s">
        <v>5725</v>
      </c>
      <c r="I577" t="str">
        <f t="shared" si="4"/>
        <v>AOP Unisex Raglan Hoodie / L / All print</v>
      </c>
      <c r="J577" s="20" t="s">
        <v>888</v>
      </c>
      <c r="K577" s="20" t="s">
        <v>9907</v>
      </c>
      <c r="L577" s="20" t="s">
        <v>9908</v>
      </c>
      <c r="M577" s="16"/>
      <c r="O577" s="1" t="s">
        <v>4131</v>
      </c>
      <c r="P577" s="18">
        <v>3582</v>
      </c>
      <c r="Q577" s="16" t="s">
        <v>295</v>
      </c>
      <c r="R577" s="16" t="s">
        <v>35</v>
      </c>
      <c r="S577" s="16">
        <v>8024616962</v>
      </c>
      <c r="T577" s="16" t="s">
        <v>296</v>
      </c>
    </row>
    <row r="578" spans="1:20" ht="13.2" hidden="1" x14ac:dyDescent="0.25">
      <c r="A578" s="28" t="s">
        <v>5607</v>
      </c>
      <c r="C578" s="16" t="s">
        <v>25</v>
      </c>
      <c r="D578" s="16" t="s">
        <v>26</v>
      </c>
      <c r="E578" s="16" t="s">
        <v>9909</v>
      </c>
      <c r="F578" s="18" t="s">
        <v>9910</v>
      </c>
      <c r="G578" s="16">
        <v>1</v>
      </c>
      <c r="H578" s="19" t="s">
        <v>8510</v>
      </c>
      <c r="I578" t="str">
        <f t="shared" si="4"/>
        <v>hirt 3d #KV - M / Full Print</v>
      </c>
      <c r="J578" s="20" t="s">
        <v>1218</v>
      </c>
      <c r="K578" s="20" t="s">
        <v>9911</v>
      </c>
      <c r="L578" s="20" t="s">
        <v>9912</v>
      </c>
      <c r="M578" s="16"/>
      <c r="O578" s="1" t="s">
        <v>9913</v>
      </c>
      <c r="P578" s="18">
        <v>75092</v>
      </c>
      <c r="Q578" s="16" t="s">
        <v>151</v>
      </c>
      <c r="R578" s="16" t="s">
        <v>35</v>
      </c>
      <c r="S578" s="16">
        <v>4692639805</v>
      </c>
      <c r="T578" s="16" t="s">
        <v>152</v>
      </c>
    </row>
    <row r="579" spans="1:20" ht="13.2" hidden="1" x14ac:dyDescent="0.25">
      <c r="A579" s="28" t="s">
        <v>524</v>
      </c>
      <c r="C579" s="16" t="s">
        <v>25</v>
      </c>
      <c r="D579" s="16" t="s">
        <v>26</v>
      </c>
      <c r="E579" s="16" t="s">
        <v>9914</v>
      </c>
      <c r="F579" s="18" t="s">
        <v>9915</v>
      </c>
      <c r="G579" s="16">
        <v>1</v>
      </c>
      <c r="H579" s="19" t="s">
        <v>9916</v>
      </c>
      <c r="I579" t="str">
        <f t="shared" si="4"/>
        <v>Spare Tire Cover With Backup Camera Hole / 32 inches / All print</v>
      </c>
      <c r="J579" s="20" t="s">
        <v>9917</v>
      </c>
      <c r="K579" s="20" t="s">
        <v>9918</v>
      </c>
      <c r="L579" s="20" t="s">
        <v>9919</v>
      </c>
      <c r="M579" s="16"/>
      <c r="O579" s="1" t="s">
        <v>9920</v>
      </c>
      <c r="P579" s="18">
        <v>45050</v>
      </c>
      <c r="Q579" s="16" t="s">
        <v>105</v>
      </c>
      <c r="R579" s="16" t="s">
        <v>35</v>
      </c>
      <c r="S579" s="16">
        <v>8022743399</v>
      </c>
      <c r="T579" s="16" t="s">
        <v>107</v>
      </c>
    </row>
    <row r="580" spans="1:20" ht="13.2" hidden="1" x14ac:dyDescent="0.25">
      <c r="A580" s="28" t="s">
        <v>5607</v>
      </c>
      <c r="C580" s="16" t="s">
        <v>25</v>
      </c>
      <c r="D580" s="16" t="s">
        <v>26</v>
      </c>
      <c r="E580" s="16" t="s">
        <v>9921</v>
      </c>
      <c r="F580" s="18" t="s">
        <v>9922</v>
      </c>
      <c r="G580" s="16">
        <v>1</v>
      </c>
      <c r="H580" s="19" t="s">
        <v>6583</v>
      </c>
      <c r="I580" t="str">
        <f t="shared" si="4"/>
        <v>hirt #KV - L / Full Print</v>
      </c>
      <c r="J580" s="20" t="s">
        <v>6584</v>
      </c>
      <c r="K580" s="20" t="s">
        <v>9923</v>
      </c>
      <c r="L580" s="20" t="s">
        <v>9924</v>
      </c>
      <c r="M580" s="16"/>
      <c r="O580" s="1" t="s">
        <v>1737</v>
      </c>
      <c r="P580" s="18">
        <v>33165</v>
      </c>
      <c r="Q580" s="16" t="s">
        <v>46</v>
      </c>
      <c r="R580" s="16" t="s">
        <v>35</v>
      </c>
      <c r="S580" s="16">
        <v>9543103225</v>
      </c>
      <c r="T580" s="16" t="s">
        <v>47</v>
      </c>
    </row>
    <row r="581" spans="1:20" ht="13.2" hidden="1" x14ac:dyDescent="0.25">
      <c r="A581" s="28" t="s">
        <v>5607</v>
      </c>
      <c r="C581" s="16" t="s">
        <v>25</v>
      </c>
      <c r="D581" s="18" t="s">
        <v>26</v>
      </c>
      <c r="E581" s="16" t="s">
        <v>9921</v>
      </c>
      <c r="F581" s="18" t="s">
        <v>9922</v>
      </c>
      <c r="G581" s="16">
        <v>1</v>
      </c>
      <c r="H581" s="19" t="s">
        <v>9925</v>
      </c>
      <c r="I581" t="str">
        <f t="shared" si="4"/>
        <v>HOODIE RAGLAN SLEEVE / S / All Print</v>
      </c>
      <c r="J581" s="20" t="s">
        <v>9926</v>
      </c>
      <c r="K581" s="20" t="s">
        <v>9923</v>
      </c>
      <c r="L581" s="20" t="s">
        <v>9924</v>
      </c>
      <c r="M581" s="16"/>
      <c r="O581" s="1" t="s">
        <v>1737</v>
      </c>
      <c r="P581" s="18">
        <v>33165</v>
      </c>
      <c r="Q581" s="16" t="s">
        <v>46</v>
      </c>
      <c r="R581" s="16" t="s">
        <v>35</v>
      </c>
      <c r="S581" s="16">
        <v>9543103225</v>
      </c>
      <c r="T581" s="16" t="s">
        <v>47</v>
      </c>
    </row>
    <row r="582" spans="1:20" ht="13.2" hidden="1" x14ac:dyDescent="0.25">
      <c r="A582" s="29" t="s">
        <v>86</v>
      </c>
      <c r="C582" s="16" t="s">
        <v>25</v>
      </c>
      <c r="D582" s="16" t="s">
        <v>26</v>
      </c>
      <c r="E582" s="16" t="s">
        <v>9927</v>
      </c>
      <c r="F582" s="18" t="s">
        <v>9928</v>
      </c>
      <c r="G582" s="16">
        <v>1</v>
      </c>
      <c r="H582" s="19" t="s">
        <v>4451</v>
      </c>
      <c r="I582" t="str">
        <f t="shared" si="4"/>
        <v>hirt 3d #231221h - XL / Full Print</v>
      </c>
      <c r="J582" s="20" t="s">
        <v>4449</v>
      </c>
      <c r="K582" s="20" t="s">
        <v>9929</v>
      </c>
      <c r="L582" s="20" t="s">
        <v>9930</v>
      </c>
      <c r="M582" s="16"/>
      <c r="O582" s="1" t="s">
        <v>9931</v>
      </c>
      <c r="P582" s="18">
        <v>54751</v>
      </c>
      <c r="Q582" s="16" t="s">
        <v>1115</v>
      </c>
      <c r="R582" s="16" t="s">
        <v>35</v>
      </c>
      <c r="S582" s="16">
        <v>7155051560</v>
      </c>
      <c r="T582" s="16" t="s">
        <v>1116</v>
      </c>
    </row>
    <row r="583" spans="1:20" ht="13.2" hidden="1" x14ac:dyDescent="0.25">
      <c r="A583" s="29" t="s">
        <v>86</v>
      </c>
      <c r="C583" s="16" t="s">
        <v>25</v>
      </c>
      <c r="D583" s="16" t="s">
        <v>26</v>
      </c>
      <c r="E583" s="16" t="s">
        <v>9927</v>
      </c>
      <c r="F583" s="18" t="s">
        <v>9928</v>
      </c>
      <c r="G583" s="16">
        <v>1</v>
      </c>
      <c r="H583" s="19" t="s">
        <v>4451</v>
      </c>
      <c r="I583" t="str">
        <f t="shared" si="4"/>
        <v>hirt 3d #231221h - XL / Full Print</v>
      </c>
      <c r="J583" s="20" t="s">
        <v>4449</v>
      </c>
      <c r="K583" s="20" t="s">
        <v>9929</v>
      </c>
      <c r="L583" s="20" t="s">
        <v>9930</v>
      </c>
      <c r="M583" s="16"/>
      <c r="O583" s="1" t="s">
        <v>9931</v>
      </c>
      <c r="P583" s="18">
        <v>54751</v>
      </c>
      <c r="Q583" s="16" t="s">
        <v>1115</v>
      </c>
      <c r="R583" s="16" t="s">
        <v>35</v>
      </c>
      <c r="S583" s="16">
        <v>7155051560</v>
      </c>
      <c r="T583" s="16" t="s">
        <v>1116</v>
      </c>
    </row>
    <row r="584" spans="1:20" ht="13.2" hidden="1" x14ac:dyDescent="0.25">
      <c r="A584" s="15" t="s">
        <v>24</v>
      </c>
      <c r="C584" s="16" t="s">
        <v>25</v>
      </c>
      <c r="D584" s="16" t="s">
        <v>26</v>
      </c>
      <c r="E584" s="16" t="s">
        <v>9932</v>
      </c>
      <c r="F584" s="18" t="s">
        <v>9933</v>
      </c>
      <c r="G584" s="16">
        <v>2</v>
      </c>
      <c r="H584" s="19" t="s">
        <v>9934</v>
      </c>
      <c r="I584" t="str">
        <f t="shared" si="4"/>
        <v>3XL / Full Print</v>
      </c>
      <c r="J584" s="20" t="s">
        <v>165</v>
      </c>
      <c r="K584" s="20" t="s">
        <v>9935</v>
      </c>
      <c r="L584" s="20" t="s">
        <v>9936</v>
      </c>
      <c r="M584" s="16" t="s">
        <v>9937</v>
      </c>
      <c r="O584" s="1" t="s">
        <v>9938</v>
      </c>
      <c r="P584" s="18">
        <v>7660</v>
      </c>
      <c r="Q584" s="16" t="s">
        <v>464</v>
      </c>
      <c r="R584" s="16" t="s">
        <v>35</v>
      </c>
      <c r="S584" s="16">
        <v>12016740078</v>
      </c>
      <c r="T584" s="16" t="s">
        <v>465</v>
      </c>
    </row>
    <row r="585" spans="1:20" ht="13.2" hidden="1" x14ac:dyDescent="0.25">
      <c r="A585" s="29" t="s">
        <v>86</v>
      </c>
      <c r="C585" s="16" t="s">
        <v>25</v>
      </c>
      <c r="D585" s="16" t="s">
        <v>26</v>
      </c>
      <c r="E585" s="16" t="s">
        <v>9932</v>
      </c>
      <c r="F585" s="18" t="s">
        <v>9933</v>
      </c>
      <c r="G585" s="16">
        <v>1</v>
      </c>
      <c r="H585" s="19" t="s">
        <v>9939</v>
      </c>
      <c r="I585" t="str">
        <f t="shared" si="4"/>
        <v>XL / Full Print</v>
      </c>
      <c r="J585" s="20" t="s">
        <v>165</v>
      </c>
      <c r="K585" s="20" t="s">
        <v>9935</v>
      </c>
      <c r="L585" s="20" t="s">
        <v>9936</v>
      </c>
      <c r="M585" s="16" t="s">
        <v>9937</v>
      </c>
      <c r="O585" s="1" t="s">
        <v>9938</v>
      </c>
      <c r="P585" s="18">
        <v>7660</v>
      </c>
      <c r="Q585" s="16" t="s">
        <v>464</v>
      </c>
      <c r="R585" s="16" t="s">
        <v>35</v>
      </c>
      <c r="S585" s="16">
        <v>12016740078</v>
      </c>
      <c r="T585" s="16" t="s">
        <v>465</v>
      </c>
    </row>
    <row r="586" spans="1:20" ht="13.2" hidden="1" x14ac:dyDescent="0.25">
      <c r="A586" s="15" t="s">
        <v>24</v>
      </c>
      <c r="C586" s="16" t="s">
        <v>25</v>
      </c>
      <c r="D586" s="16" t="s">
        <v>26</v>
      </c>
      <c r="E586" s="16" t="s">
        <v>9932</v>
      </c>
      <c r="F586" s="18" t="s">
        <v>9933</v>
      </c>
      <c r="G586" s="16">
        <v>1</v>
      </c>
      <c r="H586" s="19" t="s">
        <v>9940</v>
      </c>
      <c r="I586" t="str">
        <f t="shared" si="4"/>
        <v>5XL / Full Print</v>
      </c>
      <c r="J586" s="20" t="s">
        <v>165</v>
      </c>
      <c r="K586" s="20" t="s">
        <v>9935</v>
      </c>
      <c r="L586" s="20" t="s">
        <v>9936</v>
      </c>
      <c r="M586" s="16" t="s">
        <v>9937</v>
      </c>
      <c r="O586" s="1" t="s">
        <v>9938</v>
      </c>
      <c r="P586" s="18">
        <v>7660</v>
      </c>
      <c r="Q586" s="16" t="s">
        <v>464</v>
      </c>
      <c r="R586" s="16" t="s">
        <v>35</v>
      </c>
      <c r="S586" s="16">
        <v>12016740078</v>
      </c>
      <c r="T586" s="16" t="s">
        <v>465</v>
      </c>
    </row>
    <row r="587" spans="1:20" ht="13.2" hidden="1" x14ac:dyDescent="0.25">
      <c r="A587" s="28" t="s">
        <v>5607</v>
      </c>
      <c r="C587" s="16" t="s">
        <v>25</v>
      </c>
      <c r="D587" s="16" t="s">
        <v>26</v>
      </c>
      <c r="E587" s="16" t="s">
        <v>9941</v>
      </c>
      <c r="F587" s="18" t="s">
        <v>9942</v>
      </c>
      <c r="G587" s="16">
        <v>2</v>
      </c>
      <c r="H587" s="19" t="s">
        <v>9943</v>
      </c>
      <c r="I587" t="str">
        <f t="shared" si="4"/>
        <v>hirt #KV - Unisex Short Sleeve Classic Tee / BLACK / XL</v>
      </c>
      <c r="J587" s="20" t="s">
        <v>9944</v>
      </c>
      <c r="K587" s="20" t="s">
        <v>9945</v>
      </c>
      <c r="L587" s="20" t="s">
        <v>9946</v>
      </c>
      <c r="M587" s="16"/>
      <c r="O587" s="1" t="s">
        <v>9947</v>
      </c>
      <c r="P587" s="18">
        <v>3062</v>
      </c>
      <c r="Q587" s="16" t="s">
        <v>295</v>
      </c>
      <c r="R587" s="16" t="s">
        <v>35</v>
      </c>
      <c r="S587" s="16">
        <v>6037703792</v>
      </c>
      <c r="T587" s="16" t="s">
        <v>296</v>
      </c>
    </row>
    <row r="588" spans="1:20" ht="13.2" hidden="1" x14ac:dyDescent="0.25">
      <c r="A588" s="28" t="s">
        <v>5607</v>
      </c>
      <c r="C588" s="16" t="s">
        <v>25</v>
      </c>
      <c r="D588" s="16" t="s">
        <v>26</v>
      </c>
      <c r="E588" s="16" t="s">
        <v>9941</v>
      </c>
      <c r="F588" s="18" t="s">
        <v>9942</v>
      </c>
      <c r="G588" s="16">
        <v>1</v>
      </c>
      <c r="H588" s="19" t="s">
        <v>9948</v>
      </c>
      <c r="I588" t="str">
        <f t="shared" si="4"/>
        <v>hirt #KV - Unisex Short Sleeve Classic Tee / BLACK / S</v>
      </c>
      <c r="J588" s="20" t="s">
        <v>9949</v>
      </c>
      <c r="K588" s="20" t="s">
        <v>9945</v>
      </c>
      <c r="L588" s="20" t="s">
        <v>9946</v>
      </c>
      <c r="M588" s="16"/>
      <c r="O588" s="1" t="s">
        <v>9947</v>
      </c>
      <c r="P588" s="18">
        <v>3062</v>
      </c>
      <c r="Q588" s="16" t="s">
        <v>295</v>
      </c>
      <c r="R588" s="16" t="s">
        <v>35</v>
      </c>
      <c r="S588" s="16">
        <v>6037703792</v>
      </c>
      <c r="T588" s="16" t="s">
        <v>296</v>
      </c>
    </row>
    <row r="589" spans="1:20" ht="13.2" hidden="1" x14ac:dyDescent="0.25">
      <c r="A589" s="28" t="s">
        <v>5607</v>
      </c>
      <c r="C589" s="16" t="s">
        <v>25</v>
      </c>
      <c r="D589" s="18" t="s">
        <v>26</v>
      </c>
      <c r="E589" s="16" t="s">
        <v>9950</v>
      </c>
      <c r="F589" s="18" t="s">
        <v>9951</v>
      </c>
      <c r="G589" s="16">
        <v>1</v>
      </c>
      <c r="H589" s="19" t="s">
        <v>9952</v>
      </c>
      <c r="I589" t="str">
        <f t="shared" si="4"/>
        <v>AOP Unisex Raglan Hoodie / M / All print</v>
      </c>
      <c r="J589" s="20" t="s">
        <v>1386</v>
      </c>
      <c r="K589" s="20" t="s">
        <v>9953</v>
      </c>
      <c r="L589" s="20" t="s">
        <v>9954</v>
      </c>
      <c r="M589" s="16"/>
      <c r="O589" s="1" t="s">
        <v>4881</v>
      </c>
      <c r="P589" s="18">
        <v>84535</v>
      </c>
      <c r="Q589" s="16" t="s">
        <v>836</v>
      </c>
      <c r="R589" s="16" t="s">
        <v>35</v>
      </c>
      <c r="S589" s="16">
        <v>4352010537</v>
      </c>
      <c r="T589" s="16" t="s">
        <v>837</v>
      </c>
    </row>
    <row r="590" spans="1:20" ht="13.2" hidden="1" x14ac:dyDescent="0.25">
      <c r="A590" s="28" t="s">
        <v>5607</v>
      </c>
      <c r="C590" s="16" t="s">
        <v>191</v>
      </c>
      <c r="D590" s="17" t="s">
        <v>26</v>
      </c>
      <c r="E590" s="16" t="s">
        <v>9955</v>
      </c>
      <c r="F590" s="18" t="s">
        <v>9956</v>
      </c>
      <c r="G590" s="16">
        <v>1</v>
      </c>
      <c r="H590" s="19" t="s">
        <v>9957</v>
      </c>
      <c r="I590" t="str">
        <f t="shared" si="4"/>
        <v>24X36in</v>
      </c>
      <c r="J590" s="20" t="s">
        <v>866</v>
      </c>
      <c r="K590" s="20" t="s">
        <v>9958</v>
      </c>
      <c r="L590" s="20" t="s">
        <v>9959</v>
      </c>
      <c r="M590" s="16" t="s">
        <v>1869</v>
      </c>
      <c r="O590" s="1" t="s">
        <v>9960</v>
      </c>
      <c r="P590" s="18">
        <v>32792</v>
      </c>
      <c r="Q590" s="16" t="s">
        <v>46</v>
      </c>
      <c r="R590" s="16" t="s">
        <v>35</v>
      </c>
      <c r="S590" s="16">
        <v>4078791129</v>
      </c>
      <c r="T590" s="16" t="s">
        <v>47</v>
      </c>
    </row>
    <row r="591" spans="1:20" ht="13.2" hidden="1" x14ac:dyDescent="0.25">
      <c r="A591" s="21" t="s">
        <v>5623</v>
      </c>
      <c r="C591" s="16" t="s">
        <v>25</v>
      </c>
      <c r="D591" s="16" t="s">
        <v>26</v>
      </c>
      <c r="E591" s="16" t="s">
        <v>9961</v>
      </c>
      <c r="F591" s="18" t="s">
        <v>9962</v>
      </c>
      <c r="G591" s="16">
        <v>1</v>
      </c>
      <c r="H591" s="19" t="s">
        <v>9963</v>
      </c>
      <c r="I591" t="str">
        <f t="shared" si="4"/>
        <v>hirt #HD - XL / All Print</v>
      </c>
      <c r="J591" s="20" t="s">
        <v>6483</v>
      </c>
      <c r="K591" s="20" t="s">
        <v>9964</v>
      </c>
      <c r="L591" s="16" t="s">
        <v>9965</v>
      </c>
      <c r="N591" s="1"/>
      <c r="O591" s="18" t="s">
        <v>9966</v>
      </c>
      <c r="P591" s="16">
        <v>38901</v>
      </c>
      <c r="Q591" s="16" t="s">
        <v>2504</v>
      </c>
      <c r="R591" s="16" t="s">
        <v>35</v>
      </c>
      <c r="S591" s="16">
        <v>6624170081</v>
      </c>
      <c r="T591" s="1" t="s">
        <v>2505</v>
      </c>
    </row>
    <row r="592" spans="1:20" ht="13.2" hidden="1" x14ac:dyDescent="0.25">
      <c r="A592" s="21" t="s">
        <v>5623</v>
      </c>
      <c r="C592" s="16" t="s">
        <v>25</v>
      </c>
      <c r="D592" s="16" t="s">
        <v>26</v>
      </c>
      <c r="E592" s="16" t="s">
        <v>9961</v>
      </c>
      <c r="F592" s="18" t="s">
        <v>9962</v>
      </c>
      <c r="G592" s="16">
        <v>1</v>
      </c>
      <c r="H592" s="19" t="s">
        <v>9967</v>
      </c>
      <c r="I592" t="str">
        <f t="shared" si="4"/>
        <v>hirt #HD - 2XL / All Print</v>
      </c>
      <c r="J592" s="20" t="s">
        <v>2342</v>
      </c>
      <c r="K592" s="20" t="s">
        <v>9964</v>
      </c>
      <c r="L592" s="16" t="s">
        <v>9965</v>
      </c>
      <c r="N592" s="1"/>
      <c r="O592" s="18" t="s">
        <v>9966</v>
      </c>
      <c r="P592" s="16">
        <v>38901</v>
      </c>
      <c r="Q592" s="16" t="s">
        <v>2504</v>
      </c>
      <c r="R592" s="16" t="s">
        <v>35</v>
      </c>
      <c r="S592" s="16">
        <v>6624170081</v>
      </c>
      <c r="T592" s="1" t="s">
        <v>2505</v>
      </c>
    </row>
    <row r="593" spans="1:20" ht="13.2" hidden="1" x14ac:dyDescent="0.25">
      <c r="A593" s="21" t="s">
        <v>5623</v>
      </c>
      <c r="C593" s="16" t="s">
        <v>191</v>
      </c>
      <c r="D593" s="17" t="s">
        <v>26</v>
      </c>
      <c r="E593" s="16" t="s">
        <v>9968</v>
      </c>
      <c r="F593" s="18" t="s">
        <v>9969</v>
      </c>
      <c r="G593" s="16">
        <v>1</v>
      </c>
      <c r="H593" s="19" t="s">
        <v>9970</v>
      </c>
      <c r="I593" t="str">
        <f t="shared" si="4"/>
        <v>60x80 in</v>
      </c>
      <c r="J593" s="20" t="s">
        <v>686</v>
      </c>
      <c r="K593" s="20" t="s">
        <v>9971</v>
      </c>
      <c r="L593" s="16" t="s">
        <v>9972</v>
      </c>
      <c r="N593" s="1"/>
      <c r="O593" s="18" t="s">
        <v>9973</v>
      </c>
      <c r="P593" s="16">
        <v>75137</v>
      </c>
      <c r="Q593" s="16" t="s">
        <v>151</v>
      </c>
      <c r="R593" s="16" t="s">
        <v>35</v>
      </c>
      <c r="S593" s="16">
        <v>2146099790</v>
      </c>
      <c r="T593" s="1" t="s">
        <v>152</v>
      </c>
    </row>
    <row r="594" spans="1:20" ht="13.2" hidden="1" x14ac:dyDescent="0.25">
      <c r="A594" s="32" t="s">
        <v>60</v>
      </c>
      <c r="C594" s="16" t="s">
        <v>61</v>
      </c>
      <c r="D594" s="16" t="s">
        <v>26</v>
      </c>
      <c r="E594" s="16" t="s">
        <v>9974</v>
      </c>
      <c r="F594" s="18" t="s">
        <v>9975</v>
      </c>
      <c r="G594" s="16">
        <v>1</v>
      </c>
      <c r="H594" s="19" t="s">
        <v>1670</v>
      </c>
      <c r="I594" t="str">
        <f t="shared" si="4"/>
        <v>XL / Full Print</v>
      </c>
      <c r="J594" s="20" t="s">
        <v>1671</v>
      </c>
      <c r="K594" s="20" t="s">
        <v>9976</v>
      </c>
      <c r="L594" s="16" t="s">
        <v>9977</v>
      </c>
      <c r="N594" s="1"/>
      <c r="O594" s="18" t="s">
        <v>9978</v>
      </c>
      <c r="P594" s="16">
        <v>60448</v>
      </c>
      <c r="Q594" s="16" t="s">
        <v>69</v>
      </c>
      <c r="R594" s="16" t="s">
        <v>35</v>
      </c>
      <c r="S594" s="16">
        <v>7082848953</v>
      </c>
      <c r="T594" s="1" t="s">
        <v>71</v>
      </c>
    </row>
    <row r="595" spans="1:20" ht="13.2" x14ac:dyDescent="0.25">
      <c r="A595" s="15" t="s">
        <v>2359</v>
      </c>
      <c r="C595" s="16" t="s">
        <v>25</v>
      </c>
      <c r="D595" s="16" t="s">
        <v>9979</v>
      </c>
      <c r="E595" s="16" t="s">
        <v>9980</v>
      </c>
      <c r="F595" s="18" t="s">
        <v>9981</v>
      </c>
      <c r="G595" s="16">
        <v>1</v>
      </c>
      <c r="H595" s="19" t="s">
        <v>9982</v>
      </c>
      <c r="I595" t="str">
        <f t="shared" si="4"/>
        <v>All print / 30 inches / Spare Tire Cover with Print On Demand</v>
      </c>
      <c r="J595" s="20" t="s">
        <v>9983</v>
      </c>
      <c r="K595" s="20" t="s">
        <v>9984</v>
      </c>
      <c r="L595" s="16" t="s">
        <v>9985</v>
      </c>
      <c r="M595" s="1" t="s">
        <v>9986</v>
      </c>
      <c r="N595" s="1"/>
      <c r="O595" s="18" t="s">
        <v>9987</v>
      </c>
      <c r="P595" s="16">
        <v>97838</v>
      </c>
      <c r="Q595" s="16" t="s">
        <v>1653</v>
      </c>
      <c r="R595" s="16" t="s">
        <v>35</v>
      </c>
      <c r="S595" s="16">
        <v>5412152297</v>
      </c>
      <c r="T595" s="1" t="s">
        <v>1654</v>
      </c>
    </row>
    <row r="596" spans="1:20" ht="13.2" hidden="1" x14ac:dyDescent="0.25">
      <c r="A596" s="21" t="s">
        <v>761</v>
      </c>
      <c r="C596" s="16" t="s">
        <v>25</v>
      </c>
      <c r="D596" s="16" t="s">
        <v>26</v>
      </c>
      <c r="E596" s="16" t="s">
        <v>9988</v>
      </c>
      <c r="F596" s="18" t="s">
        <v>9989</v>
      </c>
      <c r="G596" s="16">
        <v>1</v>
      </c>
      <c r="H596" s="19" t="s">
        <v>9990</v>
      </c>
      <c r="I596" t="str">
        <f t="shared" si="4"/>
        <v>XL / Full Print</v>
      </c>
      <c r="J596" s="20" t="s">
        <v>9991</v>
      </c>
      <c r="K596" s="20" t="s">
        <v>9992</v>
      </c>
      <c r="L596" s="16" t="s">
        <v>9993</v>
      </c>
      <c r="N596" s="1"/>
      <c r="O596" s="18" t="s">
        <v>9994</v>
      </c>
      <c r="P596" s="16">
        <v>20132</v>
      </c>
      <c r="Q596" s="16" t="s">
        <v>169</v>
      </c>
      <c r="R596" s="16" t="s">
        <v>35</v>
      </c>
      <c r="S596" s="16">
        <v>5715102746</v>
      </c>
      <c r="T596" s="1" t="s">
        <v>170</v>
      </c>
    </row>
    <row r="597" spans="1:20" ht="13.2" x14ac:dyDescent="0.25">
      <c r="A597" s="29" t="s">
        <v>201</v>
      </c>
      <c r="C597" s="16" t="s">
        <v>25</v>
      </c>
      <c r="D597" s="16" t="s">
        <v>26</v>
      </c>
      <c r="E597" s="16" t="s">
        <v>9995</v>
      </c>
      <c r="F597" s="18" t="s">
        <v>9996</v>
      </c>
      <c r="G597" s="16">
        <v>1</v>
      </c>
      <c r="H597" s="19" t="s">
        <v>9997</v>
      </c>
      <c r="I597" t="str">
        <f t="shared" si="4"/>
        <v>L / Full Print</v>
      </c>
      <c r="J597" s="20" t="s">
        <v>874</v>
      </c>
      <c r="K597" s="20" t="s">
        <v>9998</v>
      </c>
      <c r="L597" s="16" t="s">
        <v>9999</v>
      </c>
      <c r="N597" s="1"/>
      <c r="O597" s="18" t="s">
        <v>10000</v>
      </c>
      <c r="P597" s="16">
        <v>40962</v>
      </c>
      <c r="Q597" s="16" t="s">
        <v>226</v>
      </c>
      <c r="R597" s="16" t="s">
        <v>35</v>
      </c>
      <c r="S597" s="16">
        <v>6065962944</v>
      </c>
      <c r="T597" s="1" t="s">
        <v>227</v>
      </c>
    </row>
    <row r="598" spans="1:20" ht="13.2" hidden="1" x14ac:dyDescent="0.25">
      <c r="A598" s="28" t="s">
        <v>246</v>
      </c>
      <c r="C598" s="16" t="s">
        <v>25</v>
      </c>
      <c r="D598" s="16" t="s">
        <v>26</v>
      </c>
      <c r="E598" s="16" t="s">
        <v>10001</v>
      </c>
      <c r="F598" s="18" t="s">
        <v>10002</v>
      </c>
      <c r="G598" s="16">
        <v>1</v>
      </c>
      <c r="H598" s="19" t="s">
        <v>10003</v>
      </c>
      <c r="I598" t="str">
        <f t="shared" si="4"/>
        <v>hirt - XL / Full Print</v>
      </c>
      <c r="J598" s="20" t="s">
        <v>10004</v>
      </c>
      <c r="K598" s="20" t="s">
        <v>10005</v>
      </c>
      <c r="L598" s="20" t="s">
        <v>10006</v>
      </c>
      <c r="M598" s="16"/>
      <c r="O598" s="1" t="s">
        <v>10007</v>
      </c>
      <c r="P598" s="18">
        <v>46385</v>
      </c>
      <c r="Q598" s="16" t="s">
        <v>57</v>
      </c>
      <c r="R598" s="16" t="s">
        <v>35</v>
      </c>
      <c r="S598" s="16">
        <v>7738188210</v>
      </c>
      <c r="T598" s="16" t="s">
        <v>59</v>
      </c>
    </row>
    <row r="599" spans="1:20" ht="13.2" x14ac:dyDescent="0.25">
      <c r="A599" s="29" t="s">
        <v>201</v>
      </c>
      <c r="C599" s="16" t="s">
        <v>61</v>
      </c>
      <c r="D599" s="16" t="s">
        <v>26</v>
      </c>
      <c r="E599" s="16" t="s">
        <v>10008</v>
      </c>
      <c r="F599" s="18" t="s">
        <v>10009</v>
      </c>
      <c r="G599" s="16">
        <v>1</v>
      </c>
      <c r="H599" s="19" t="s">
        <v>10010</v>
      </c>
      <c r="I599" t="str">
        <f t="shared" si="4"/>
        <v>Unisex Joggers / M / His Queen</v>
      </c>
      <c r="J599" s="20" t="s">
        <v>2847</v>
      </c>
      <c r="K599" s="20" t="s">
        <v>10011</v>
      </c>
      <c r="L599" s="20" t="s">
        <v>10012</v>
      </c>
      <c r="M599" s="16"/>
      <c r="O599" s="1" t="s">
        <v>870</v>
      </c>
      <c r="P599" s="18">
        <v>18102</v>
      </c>
      <c r="Q599" s="16" t="s">
        <v>422</v>
      </c>
      <c r="R599" s="16" t="s">
        <v>35</v>
      </c>
      <c r="S599" s="16">
        <v>4847473447</v>
      </c>
      <c r="T599" s="16" t="s">
        <v>423</v>
      </c>
    </row>
    <row r="600" spans="1:20" ht="13.2" x14ac:dyDescent="0.25">
      <c r="A600" s="29" t="s">
        <v>201</v>
      </c>
      <c r="C600" s="16" t="s">
        <v>61</v>
      </c>
      <c r="D600" s="16" t="s">
        <v>26</v>
      </c>
      <c r="E600" s="16" t="s">
        <v>10008</v>
      </c>
      <c r="F600" s="18" t="s">
        <v>10009</v>
      </c>
      <c r="G600" s="16">
        <v>1</v>
      </c>
      <c r="H600" s="19" t="s">
        <v>2161</v>
      </c>
      <c r="I600" t="str">
        <f t="shared" si="4"/>
        <v>Unisex Joggers / XL / Her King</v>
      </c>
      <c r="J600" s="20" t="s">
        <v>2162</v>
      </c>
      <c r="K600" s="20" t="s">
        <v>10011</v>
      </c>
      <c r="L600" s="20" t="s">
        <v>10012</v>
      </c>
      <c r="M600" s="16"/>
      <c r="O600" s="1" t="s">
        <v>870</v>
      </c>
      <c r="P600" s="18">
        <v>18102</v>
      </c>
      <c r="Q600" s="16" t="s">
        <v>422</v>
      </c>
      <c r="R600" s="16" t="s">
        <v>35</v>
      </c>
      <c r="S600" s="16">
        <v>4847473447</v>
      </c>
      <c r="T600" s="16" t="s">
        <v>423</v>
      </c>
    </row>
    <row r="601" spans="1:20" ht="13.2" x14ac:dyDescent="0.25">
      <c r="A601" s="15" t="s">
        <v>2359</v>
      </c>
      <c r="C601" s="16" t="s">
        <v>191</v>
      </c>
      <c r="D601" s="17" t="s">
        <v>26</v>
      </c>
      <c r="E601" s="16" t="s">
        <v>10013</v>
      </c>
      <c r="F601" s="18" t="s">
        <v>10014</v>
      </c>
      <c r="G601" s="16">
        <v>1</v>
      </c>
      <c r="H601" s="19" t="s">
        <v>2363</v>
      </c>
      <c r="I601" t="str">
        <f t="shared" si="4"/>
        <v>12X18in</v>
      </c>
      <c r="J601" s="20" t="s">
        <v>866</v>
      </c>
      <c r="K601" s="20" t="s">
        <v>10015</v>
      </c>
      <c r="L601" s="20" t="s">
        <v>10016</v>
      </c>
      <c r="M601" s="16"/>
      <c r="O601" s="1" t="s">
        <v>10017</v>
      </c>
      <c r="P601" s="18">
        <v>86301</v>
      </c>
      <c r="Q601" s="16" t="s">
        <v>447</v>
      </c>
      <c r="R601" s="16" t="s">
        <v>35</v>
      </c>
      <c r="S601" s="16">
        <v>9286077327</v>
      </c>
      <c r="T601" s="16" t="s">
        <v>448</v>
      </c>
    </row>
    <row r="602" spans="1:20" ht="13.2" hidden="1" x14ac:dyDescent="0.25">
      <c r="A602" s="15" t="s">
        <v>24</v>
      </c>
      <c r="C602" s="16" t="s">
        <v>25</v>
      </c>
      <c r="D602" s="16" t="s">
        <v>26</v>
      </c>
      <c r="E602" s="16" t="s">
        <v>10018</v>
      </c>
      <c r="F602" s="18" t="s">
        <v>10019</v>
      </c>
      <c r="G602" s="16">
        <v>1</v>
      </c>
      <c r="H602" s="19" t="s">
        <v>10020</v>
      </c>
      <c r="I602" t="str">
        <f t="shared" si="4"/>
        <v>Classic Unisex Hoodie / 5XL / Red</v>
      </c>
      <c r="J602" s="20" t="s">
        <v>10021</v>
      </c>
      <c r="K602" s="20" t="s">
        <v>10022</v>
      </c>
      <c r="L602" s="20" t="s">
        <v>10023</v>
      </c>
      <c r="M602" s="16">
        <v>2</v>
      </c>
      <c r="O602" s="1" t="s">
        <v>8278</v>
      </c>
      <c r="P602" s="18">
        <v>45207</v>
      </c>
      <c r="Q602" s="16" t="s">
        <v>105</v>
      </c>
      <c r="R602" s="16" t="s">
        <v>35</v>
      </c>
      <c r="S602" s="16">
        <v>5139082863</v>
      </c>
      <c r="T602" s="16" t="s">
        <v>107</v>
      </c>
    </row>
    <row r="603" spans="1:20" ht="13.2" hidden="1" x14ac:dyDescent="0.25">
      <c r="A603" s="15" t="s">
        <v>24</v>
      </c>
      <c r="C603" s="16" t="s">
        <v>25</v>
      </c>
      <c r="D603" s="16" t="s">
        <v>26</v>
      </c>
      <c r="E603" s="16" t="s">
        <v>10018</v>
      </c>
      <c r="F603" s="18" t="s">
        <v>10019</v>
      </c>
      <c r="G603" s="16">
        <v>1</v>
      </c>
      <c r="H603" s="19" t="s">
        <v>10024</v>
      </c>
      <c r="I603" t="str">
        <f t="shared" si="4"/>
        <v>Classic Unisex Hoodie / 2XL / Red</v>
      </c>
      <c r="J603" s="20" t="s">
        <v>10025</v>
      </c>
      <c r="K603" s="20" t="s">
        <v>10022</v>
      </c>
      <c r="L603" s="20" t="s">
        <v>10023</v>
      </c>
      <c r="M603" s="16">
        <v>2</v>
      </c>
      <c r="O603" s="1" t="s">
        <v>8278</v>
      </c>
      <c r="P603" s="18">
        <v>45207</v>
      </c>
      <c r="Q603" s="16" t="s">
        <v>105</v>
      </c>
      <c r="R603" s="16" t="s">
        <v>35</v>
      </c>
      <c r="S603" s="16">
        <v>5139082863</v>
      </c>
      <c r="T603" s="16" t="s">
        <v>107</v>
      </c>
    </row>
    <row r="604" spans="1:20" ht="13.2" hidden="1" x14ac:dyDescent="0.25">
      <c r="A604" s="15" t="s">
        <v>110</v>
      </c>
      <c r="C604" s="16" t="s">
        <v>61</v>
      </c>
      <c r="D604" s="16" t="s">
        <v>26</v>
      </c>
      <c r="E604" s="16" t="s">
        <v>10026</v>
      </c>
      <c r="F604" s="18" t="s">
        <v>10027</v>
      </c>
      <c r="G604" s="16">
        <v>1</v>
      </c>
      <c r="H604" s="19" t="s">
        <v>10028</v>
      </c>
      <c r="I604" t="str">
        <f t="shared" si="4"/>
        <v>Men / 14 / Black</v>
      </c>
      <c r="J604" s="20" t="s">
        <v>78</v>
      </c>
      <c r="K604" s="20" t="s">
        <v>10029</v>
      </c>
      <c r="L604" s="20" t="s">
        <v>10030</v>
      </c>
      <c r="M604" s="16"/>
      <c r="O604" s="1" t="s">
        <v>1935</v>
      </c>
      <c r="P604" s="18">
        <v>34471</v>
      </c>
      <c r="Q604" s="16" t="s">
        <v>46</v>
      </c>
      <c r="R604" s="16" t="s">
        <v>35</v>
      </c>
      <c r="S604" s="16">
        <v>3524084363</v>
      </c>
      <c r="T604" s="16" t="s">
        <v>47</v>
      </c>
    </row>
    <row r="605" spans="1:20" ht="13.2" hidden="1" x14ac:dyDescent="0.25">
      <c r="A605" s="15" t="s">
        <v>24</v>
      </c>
      <c r="C605" s="16" t="s">
        <v>25</v>
      </c>
      <c r="D605" s="16" t="s">
        <v>26</v>
      </c>
      <c r="E605" s="16" t="s">
        <v>10031</v>
      </c>
      <c r="F605" s="18" t="s">
        <v>10032</v>
      </c>
      <c r="G605" s="16">
        <v>1</v>
      </c>
      <c r="H605" s="19" t="s">
        <v>10033</v>
      </c>
      <c r="I605" t="str">
        <f t="shared" si="4"/>
        <v>HOODIE RAGLAN SLEEVE ZIP-UP / 5XL / All Print</v>
      </c>
      <c r="J605" s="20" t="s">
        <v>10034</v>
      </c>
      <c r="K605" s="20" t="s">
        <v>10035</v>
      </c>
      <c r="L605" s="20" t="s">
        <v>10036</v>
      </c>
      <c r="M605" s="16"/>
      <c r="O605" s="1" t="s">
        <v>10037</v>
      </c>
      <c r="P605" s="18">
        <v>62888</v>
      </c>
      <c r="Q605" s="16" t="s">
        <v>69</v>
      </c>
      <c r="R605" s="16" t="s">
        <v>35</v>
      </c>
      <c r="S605" s="16">
        <v>6185716039</v>
      </c>
      <c r="T605" s="16" t="s">
        <v>71</v>
      </c>
    </row>
    <row r="606" spans="1:20" ht="13.2" hidden="1" x14ac:dyDescent="0.25">
      <c r="A606" s="28" t="s">
        <v>246</v>
      </c>
      <c r="C606" s="16" t="s">
        <v>61</v>
      </c>
      <c r="D606" s="16" t="s">
        <v>26</v>
      </c>
      <c r="E606" s="16" t="s">
        <v>10031</v>
      </c>
      <c r="F606" s="18" t="s">
        <v>10032</v>
      </c>
      <c r="G606" s="16">
        <v>1</v>
      </c>
      <c r="H606" s="19" t="s">
        <v>3114</v>
      </c>
      <c r="I606" t="str">
        <f t="shared" si="4"/>
        <v>One size / All print</v>
      </c>
      <c r="J606" s="20" t="s">
        <v>3115</v>
      </c>
      <c r="K606" s="20" t="s">
        <v>10035</v>
      </c>
      <c r="L606" s="20" t="s">
        <v>10036</v>
      </c>
      <c r="M606" s="16"/>
      <c r="O606" s="1" t="s">
        <v>10037</v>
      </c>
      <c r="P606" s="18">
        <v>62888</v>
      </c>
      <c r="Q606" s="16" t="s">
        <v>69</v>
      </c>
      <c r="R606" s="16" t="s">
        <v>35</v>
      </c>
      <c r="S606" s="16">
        <v>6185716039</v>
      </c>
      <c r="T606" s="16" t="s">
        <v>71</v>
      </c>
    </row>
    <row r="607" spans="1:20" ht="13.2" hidden="1" x14ac:dyDescent="0.25">
      <c r="A607" s="28" t="s">
        <v>5607</v>
      </c>
      <c r="C607" s="16" t="s">
        <v>61</v>
      </c>
      <c r="D607" s="16" t="s">
        <v>26</v>
      </c>
      <c r="E607" s="16" t="s">
        <v>10038</v>
      </c>
      <c r="F607" s="18" t="s">
        <v>10039</v>
      </c>
      <c r="G607" s="16">
        <v>1</v>
      </c>
      <c r="H607" s="19" t="s">
        <v>10040</v>
      </c>
      <c r="I607" t="str">
        <f t="shared" si="4"/>
        <v>5XL / Full Print</v>
      </c>
      <c r="J607" s="20" t="s">
        <v>6549</v>
      </c>
      <c r="K607" s="20" t="s">
        <v>10041</v>
      </c>
      <c r="L607" s="20" t="s">
        <v>10042</v>
      </c>
      <c r="M607" s="16"/>
      <c r="O607" s="1" t="s">
        <v>510</v>
      </c>
      <c r="P607" s="18">
        <v>46219</v>
      </c>
      <c r="Q607" s="16" t="s">
        <v>57</v>
      </c>
      <c r="R607" s="16" t="s">
        <v>35</v>
      </c>
      <c r="S607" s="16">
        <v>3174296890</v>
      </c>
      <c r="T607" s="16" t="s">
        <v>59</v>
      </c>
    </row>
    <row r="608" spans="1:20" ht="13.2" hidden="1" x14ac:dyDescent="0.25">
      <c r="A608" s="28" t="s">
        <v>5607</v>
      </c>
      <c r="C608" s="16" t="s">
        <v>61</v>
      </c>
      <c r="D608" s="16" t="s">
        <v>26</v>
      </c>
      <c r="E608" s="16" t="s">
        <v>10038</v>
      </c>
      <c r="F608" s="18" t="s">
        <v>10039</v>
      </c>
      <c r="G608" s="16">
        <v>1</v>
      </c>
      <c r="H608" s="19" t="s">
        <v>6337</v>
      </c>
      <c r="I608" t="str">
        <f t="shared" si="4"/>
        <v>3XL / Full Print</v>
      </c>
      <c r="J608" s="20" t="s">
        <v>6338</v>
      </c>
      <c r="K608" s="20" t="s">
        <v>10041</v>
      </c>
      <c r="L608" s="20" t="s">
        <v>10042</v>
      </c>
      <c r="M608" s="16"/>
      <c r="O608" s="1" t="s">
        <v>510</v>
      </c>
      <c r="P608" s="18">
        <v>46219</v>
      </c>
      <c r="Q608" s="16" t="s">
        <v>57</v>
      </c>
      <c r="R608" s="16" t="s">
        <v>35</v>
      </c>
      <c r="S608" s="16">
        <v>3174296890</v>
      </c>
      <c r="T608" s="16" t="s">
        <v>59</v>
      </c>
    </row>
    <row r="609" spans="1:27" ht="13.2" hidden="1" x14ac:dyDescent="0.25">
      <c r="A609" s="28" t="s">
        <v>5607</v>
      </c>
      <c r="C609" s="16" t="s">
        <v>61</v>
      </c>
      <c r="D609" s="16" t="s">
        <v>26</v>
      </c>
      <c r="E609" s="16" t="s">
        <v>10038</v>
      </c>
      <c r="F609" s="18" t="s">
        <v>10039</v>
      </c>
      <c r="G609" s="16">
        <v>1</v>
      </c>
      <c r="H609" s="19" t="s">
        <v>6230</v>
      </c>
      <c r="I609" t="str">
        <f t="shared" si="4"/>
        <v>XL / Full Print</v>
      </c>
      <c r="J609" s="20" t="s">
        <v>3624</v>
      </c>
      <c r="K609" s="20" t="s">
        <v>10041</v>
      </c>
      <c r="L609" s="20" t="s">
        <v>10042</v>
      </c>
      <c r="M609" s="16"/>
      <c r="O609" s="1" t="s">
        <v>510</v>
      </c>
      <c r="P609" s="18">
        <v>46219</v>
      </c>
      <c r="Q609" s="16" t="s">
        <v>57</v>
      </c>
      <c r="R609" s="16" t="s">
        <v>35</v>
      </c>
      <c r="S609" s="16">
        <v>3174296890</v>
      </c>
      <c r="T609" s="16" t="s">
        <v>59</v>
      </c>
    </row>
    <row r="610" spans="1:27" ht="13.2" hidden="1" x14ac:dyDescent="0.25">
      <c r="A610" s="32" t="s">
        <v>309</v>
      </c>
      <c r="C610" s="16" t="s">
        <v>25</v>
      </c>
      <c r="D610" s="16" t="s">
        <v>26</v>
      </c>
      <c r="E610" s="16" t="s">
        <v>10038</v>
      </c>
      <c r="F610" s="18" t="s">
        <v>10039</v>
      </c>
      <c r="G610" s="16">
        <v>1</v>
      </c>
      <c r="H610" s="19" t="s">
        <v>10043</v>
      </c>
      <c r="I610" t="str">
        <f t="shared" si="4"/>
        <v>2XL / Full Print</v>
      </c>
      <c r="J610" s="20" t="s">
        <v>10044</v>
      </c>
      <c r="K610" s="20" t="s">
        <v>10041</v>
      </c>
      <c r="L610" s="20" t="s">
        <v>10042</v>
      </c>
      <c r="M610" s="16"/>
      <c r="O610" s="1" t="s">
        <v>510</v>
      </c>
      <c r="P610" s="18">
        <v>46219</v>
      </c>
      <c r="Q610" s="16" t="s">
        <v>57</v>
      </c>
      <c r="R610" s="16" t="s">
        <v>35</v>
      </c>
      <c r="S610" s="16">
        <v>3174296890</v>
      </c>
      <c r="T610" s="16" t="s">
        <v>59</v>
      </c>
    </row>
    <row r="611" spans="1:27" ht="13.2" hidden="1" x14ac:dyDescent="0.25">
      <c r="A611" s="28" t="s">
        <v>5607</v>
      </c>
      <c r="C611" s="16" t="s">
        <v>25</v>
      </c>
      <c r="D611" s="16" t="s">
        <v>26</v>
      </c>
      <c r="E611" s="16" t="s">
        <v>10045</v>
      </c>
      <c r="F611" s="18" t="s">
        <v>10046</v>
      </c>
      <c r="G611" s="16">
        <v>1</v>
      </c>
      <c r="H611" s="19" t="s">
        <v>9500</v>
      </c>
      <c r="I611" t="str">
        <f t="shared" si="4"/>
        <v>AOP UNISEX HOODIE / XL / All Print</v>
      </c>
      <c r="J611" s="20" t="s">
        <v>9501</v>
      </c>
      <c r="K611" s="20" t="s">
        <v>10047</v>
      </c>
      <c r="L611" s="20" t="s">
        <v>10048</v>
      </c>
      <c r="M611" s="16"/>
      <c r="O611" s="1" t="s">
        <v>10049</v>
      </c>
      <c r="P611" s="18">
        <v>16001</v>
      </c>
      <c r="Q611" s="16" t="s">
        <v>422</v>
      </c>
      <c r="R611" s="16" t="s">
        <v>35</v>
      </c>
      <c r="S611" s="16">
        <v>4129199357</v>
      </c>
      <c r="T611" s="16" t="s">
        <v>423</v>
      </c>
    </row>
    <row r="612" spans="1:27" ht="13.2" hidden="1" x14ac:dyDescent="0.25">
      <c r="A612" s="29" t="s">
        <v>86</v>
      </c>
      <c r="C612" s="16" t="s">
        <v>61</v>
      </c>
      <c r="D612" s="16" t="s">
        <v>26</v>
      </c>
      <c r="E612" s="16" t="s">
        <v>10050</v>
      </c>
      <c r="F612" s="18" t="s">
        <v>10051</v>
      </c>
      <c r="G612" s="16">
        <v>1</v>
      </c>
      <c r="H612" s="19" t="s">
        <v>10052</v>
      </c>
      <c r="I612" t="str">
        <f t="shared" si="4"/>
        <v>Joggers #91221h - AOP Unisex Joggers / S / All Print</v>
      </c>
      <c r="J612" s="20" t="s">
        <v>4691</v>
      </c>
      <c r="K612" s="20" t="s">
        <v>10053</v>
      </c>
      <c r="L612" s="20" t="s">
        <v>10054</v>
      </c>
      <c r="M612" s="16"/>
      <c r="O612" s="1" t="s">
        <v>10055</v>
      </c>
      <c r="P612" s="18">
        <v>31210</v>
      </c>
      <c r="Q612" s="16" t="s">
        <v>286</v>
      </c>
      <c r="R612" s="16" t="s">
        <v>35</v>
      </c>
      <c r="S612" s="16">
        <v>4044346934</v>
      </c>
      <c r="T612" s="16" t="s">
        <v>287</v>
      </c>
    </row>
    <row r="613" spans="1:27" ht="13.2" hidden="1" x14ac:dyDescent="0.25">
      <c r="A613" s="29" t="s">
        <v>86</v>
      </c>
      <c r="C613" s="16" t="s">
        <v>61</v>
      </c>
      <c r="D613" s="16" t="s">
        <v>26</v>
      </c>
      <c r="E613" s="16" t="s">
        <v>10050</v>
      </c>
      <c r="F613" s="18" t="s">
        <v>10051</v>
      </c>
      <c r="G613" s="16">
        <v>1</v>
      </c>
      <c r="H613" s="19" t="s">
        <v>10056</v>
      </c>
      <c r="I613" t="str">
        <f t="shared" si="4"/>
        <v>Joggers #91221h - AOP Unisex Raglan Zip Hoodie / S / All Print</v>
      </c>
      <c r="J613" s="20" t="s">
        <v>10057</v>
      </c>
      <c r="K613" s="20" t="s">
        <v>10053</v>
      </c>
      <c r="L613" s="20" t="s">
        <v>10054</v>
      </c>
      <c r="M613" s="16"/>
      <c r="O613" s="1" t="s">
        <v>10055</v>
      </c>
      <c r="P613" s="18">
        <v>31210</v>
      </c>
      <c r="Q613" s="16" t="s">
        <v>286</v>
      </c>
      <c r="R613" s="16" t="s">
        <v>35</v>
      </c>
      <c r="S613" s="16">
        <v>4044346934</v>
      </c>
      <c r="T613" s="16" t="s">
        <v>287</v>
      </c>
    </row>
    <row r="614" spans="1:27" ht="13.2" hidden="1" x14ac:dyDescent="0.25">
      <c r="A614" s="15" t="s">
        <v>24</v>
      </c>
      <c r="C614" s="16" t="s">
        <v>61</v>
      </c>
      <c r="D614" s="16" t="s">
        <v>26</v>
      </c>
      <c r="E614" s="16" t="s">
        <v>10058</v>
      </c>
      <c r="F614" s="18" t="s">
        <v>10059</v>
      </c>
      <c r="G614" s="16">
        <v>1</v>
      </c>
      <c r="H614" s="19" t="s">
        <v>10060</v>
      </c>
      <c r="I614" t="str">
        <f t="shared" si="4"/>
        <v>2XL / Full Print</v>
      </c>
      <c r="J614" s="1" t="s">
        <v>10061</v>
      </c>
      <c r="K614" s="20" t="s">
        <v>10062</v>
      </c>
      <c r="L614" s="20" t="s">
        <v>10063</v>
      </c>
      <c r="M614" s="16"/>
      <c r="O614" s="1" t="s">
        <v>2358</v>
      </c>
      <c r="P614" s="18">
        <v>85201</v>
      </c>
      <c r="Q614" s="16" t="s">
        <v>447</v>
      </c>
      <c r="R614" s="16" t="s">
        <v>35</v>
      </c>
      <c r="S614" s="16">
        <v>4805248345</v>
      </c>
      <c r="T614" s="16" t="s">
        <v>448</v>
      </c>
    </row>
    <row r="615" spans="1:27" ht="13.2" hidden="1" x14ac:dyDescent="0.25">
      <c r="A615" s="28" t="s">
        <v>5607</v>
      </c>
      <c r="C615" s="16" t="s">
        <v>25</v>
      </c>
      <c r="D615" s="18" t="s">
        <v>26</v>
      </c>
      <c r="E615" s="16" t="s">
        <v>10064</v>
      </c>
      <c r="F615" s="18" t="s">
        <v>10065</v>
      </c>
      <c r="G615" s="16">
        <v>1</v>
      </c>
      <c r="H615" s="19" t="s">
        <v>3601</v>
      </c>
      <c r="I615" t="str">
        <f t="shared" si="4"/>
        <v>AOP Unisex Raglan Hoodie / M / All print</v>
      </c>
      <c r="J615" s="20" t="s">
        <v>3602</v>
      </c>
      <c r="K615" s="20" t="s">
        <v>10066</v>
      </c>
      <c r="L615" s="20" t="s">
        <v>10067</v>
      </c>
      <c r="M615" s="16"/>
      <c r="O615" s="1" t="s">
        <v>10068</v>
      </c>
      <c r="P615" s="18">
        <v>53081</v>
      </c>
      <c r="Q615" s="16" t="s">
        <v>1115</v>
      </c>
      <c r="R615" s="16" t="s">
        <v>35</v>
      </c>
      <c r="S615" s="16">
        <v>9208306023</v>
      </c>
      <c r="T615" s="16" t="s">
        <v>1116</v>
      </c>
    </row>
    <row r="616" spans="1:27" ht="13.2" hidden="1" x14ac:dyDescent="0.25">
      <c r="A616" s="28" t="s">
        <v>5607</v>
      </c>
      <c r="C616" s="16" t="s">
        <v>25</v>
      </c>
      <c r="D616" s="18" t="s">
        <v>26</v>
      </c>
      <c r="E616" s="16" t="s">
        <v>10064</v>
      </c>
      <c r="F616" s="18" t="s">
        <v>10065</v>
      </c>
      <c r="G616" s="16">
        <v>1</v>
      </c>
      <c r="H616" s="19" t="s">
        <v>3871</v>
      </c>
      <c r="I616" t="str">
        <f t="shared" si="4"/>
        <v>AOP Unisex Raglan Hoodie / XL / All print</v>
      </c>
      <c r="J616" s="20" t="s">
        <v>3872</v>
      </c>
      <c r="K616" s="20" t="s">
        <v>10066</v>
      </c>
      <c r="L616" s="20" t="s">
        <v>10067</v>
      </c>
      <c r="M616" s="16"/>
      <c r="O616" s="1" t="s">
        <v>10068</v>
      </c>
      <c r="P616" s="18">
        <v>53081</v>
      </c>
      <c r="Q616" s="16" t="s">
        <v>1115</v>
      </c>
      <c r="R616" s="16" t="s">
        <v>35</v>
      </c>
      <c r="S616" s="16">
        <v>9208306023</v>
      </c>
      <c r="T616" s="16" t="s">
        <v>1116</v>
      </c>
    </row>
    <row r="617" spans="1:27" ht="13.2" x14ac:dyDescent="0.25">
      <c r="A617" s="28" t="s">
        <v>10069</v>
      </c>
      <c r="C617" s="16" t="s">
        <v>61</v>
      </c>
      <c r="D617" s="16" t="s">
        <v>26</v>
      </c>
      <c r="E617" s="16" t="s">
        <v>10070</v>
      </c>
      <c r="F617" s="18" t="s">
        <v>10071</v>
      </c>
      <c r="G617" s="16">
        <v>1</v>
      </c>
      <c r="H617" s="19" t="s">
        <v>10072</v>
      </c>
      <c r="I617" t="str">
        <f t="shared" si="4"/>
        <v>Women / 7 / Black</v>
      </c>
      <c r="J617" s="20" t="s">
        <v>78</v>
      </c>
      <c r="K617" s="20" t="s">
        <v>10073</v>
      </c>
      <c r="L617" s="20" t="s">
        <v>10074</v>
      </c>
      <c r="M617" s="16"/>
      <c r="O617" s="1" t="s">
        <v>10075</v>
      </c>
      <c r="P617" s="18">
        <v>76039</v>
      </c>
      <c r="Q617" s="16" t="s">
        <v>151</v>
      </c>
      <c r="R617" s="16" t="s">
        <v>35</v>
      </c>
      <c r="S617" s="16">
        <v>8175226008</v>
      </c>
      <c r="T617" s="16" t="s">
        <v>152</v>
      </c>
    </row>
    <row r="618" spans="1:27" ht="13.2" hidden="1" x14ac:dyDescent="0.25">
      <c r="A618" s="55"/>
      <c r="B618" s="56"/>
      <c r="C618" s="57"/>
      <c r="D618" s="57"/>
      <c r="E618" s="57"/>
      <c r="F618" s="58"/>
      <c r="G618" s="57"/>
      <c r="H618" s="59"/>
      <c r="I618" s="60"/>
      <c r="J618" s="60"/>
      <c r="K618" s="60"/>
      <c r="L618" s="57"/>
      <c r="M618" s="56"/>
      <c r="N618" s="61"/>
      <c r="O618" s="58"/>
      <c r="P618" s="57"/>
      <c r="Q618" s="57"/>
      <c r="R618" s="57"/>
      <c r="S618" s="57"/>
      <c r="T618" s="56"/>
      <c r="U618" s="56"/>
      <c r="V618" s="56"/>
      <c r="W618" s="56"/>
      <c r="X618" s="56"/>
      <c r="Y618" s="56"/>
      <c r="Z618" s="56"/>
      <c r="AA618" s="56"/>
    </row>
    <row r="619" spans="1:27" ht="13.2" hidden="1" x14ac:dyDescent="0.25">
      <c r="A619" s="9"/>
      <c r="C619" s="16"/>
      <c r="D619" s="16"/>
      <c r="E619" s="16"/>
      <c r="F619" s="18"/>
      <c r="G619" s="16"/>
      <c r="H619" s="19"/>
      <c r="I619" s="20"/>
      <c r="J619" s="20"/>
      <c r="K619" s="20"/>
      <c r="L619" s="16"/>
      <c r="N619" s="1"/>
      <c r="O619" s="18"/>
      <c r="P619" s="16"/>
      <c r="Q619" s="16"/>
      <c r="R619" s="16"/>
      <c r="S619" s="16"/>
    </row>
    <row r="620" spans="1:27" ht="13.2" hidden="1" x14ac:dyDescent="0.25">
      <c r="A620" s="9"/>
      <c r="C620" s="16"/>
      <c r="D620" s="16"/>
      <c r="E620" s="16"/>
      <c r="F620" s="18"/>
      <c r="G620" s="16"/>
      <c r="H620" s="19"/>
      <c r="I620" s="20"/>
      <c r="J620" s="20"/>
      <c r="K620" s="20"/>
      <c r="L620" s="16"/>
      <c r="N620" s="1"/>
      <c r="O620" s="18"/>
      <c r="P620" s="16"/>
      <c r="Q620" s="16"/>
      <c r="R620" s="16"/>
      <c r="S620" s="16"/>
    </row>
    <row r="621" spans="1:27" ht="13.2" hidden="1" x14ac:dyDescent="0.25">
      <c r="A621" s="9"/>
      <c r="B621" s="62">
        <v>44617</v>
      </c>
      <c r="C621" s="16"/>
      <c r="D621" s="16"/>
      <c r="E621" s="16"/>
      <c r="F621" s="18"/>
      <c r="G621" s="16"/>
      <c r="H621" s="19"/>
      <c r="I621" s="20"/>
      <c r="J621" s="20"/>
      <c r="K621" s="20"/>
      <c r="L621" s="16"/>
      <c r="N621" s="1"/>
      <c r="O621" s="18"/>
      <c r="P621" s="16"/>
      <c r="Q621" s="16"/>
      <c r="R621" s="16"/>
      <c r="S621" s="16"/>
    </row>
    <row r="622" spans="1:27" ht="13.2" hidden="1" x14ac:dyDescent="0.25">
      <c r="A622" s="15" t="s">
        <v>24</v>
      </c>
      <c r="C622" s="16" t="s">
        <v>61</v>
      </c>
      <c r="D622" s="16" t="s">
        <v>26</v>
      </c>
      <c r="E622" s="16" t="s">
        <v>10076</v>
      </c>
      <c r="F622" s="18" t="s">
        <v>10077</v>
      </c>
      <c r="G622" s="16">
        <v>1</v>
      </c>
      <c r="H622" s="19" t="s">
        <v>10078</v>
      </c>
      <c r="I622" t="str">
        <f t="shared" ref="I622:I737" si="5">RIGHT(H622,LEN(H622) - (FIND("-",H622) + 1))</f>
        <v>L / Full Print</v>
      </c>
      <c r="J622" s="20" t="s">
        <v>97</v>
      </c>
      <c r="K622" s="20" t="s">
        <v>10079</v>
      </c>
      <c r="L622" s="16" t="s">
        <v>10080</v>
      </c>
      <c r="N622" s="1"/>
      <c r="O622" s="18" t="s">
        <v>10081</v>
      </c>
      <c r="P622" s="16">
        <v>30297</v>
      </c>
      <c r="Q622" s="16" t="s">
        <v>286</v>
      </c>
      <c r="R622" s="16" t="s">
        <v>35</v>
      </c>
      <c r="S622" s="16">
        <v>6783878547</v>
      </c>
      <c r="T622" s="1" t="s">
        <v>287</v>
      </c>
    </row>
    <row r="623" spans="1:27" ht="13.2" hidden="1" x14ac:dyDescent="0.25">
      <c r="A623" s="15" t="s">
        <v>24</v>
      </c>
      <c r="C623" s="16" t="s">
        <v>61</v>
      </c>
      <c r="D623" s="16" t="s">
        <v>26</v>
      </c>
      <c r="E623" s="16" t="s">
        <v>10076</v>
      </c>
      <c r="F623" s="18" t="s">
        <v>10077</v>
      </c>
      <c r="G623" s="16">
        <v>1</v>
      </c>
      <c r="H623" s="19" t="s">
        <v>10082</v>
      </c>
      <c r="I623" t="str">
        <f t="shared" si="5"/>
        <v>L / Full Print</v>
      </c>
      <c r="J623" s="20" t="s">
        <v>97</v>
      </c>
      <c r="K623" s="20" t="s">
        <v>10079</v>
      </c>
      <c r="L623" s="16" t="s">
        <v>10080</v>
      </c>
      <c r="N623" s="1"/>
      <c r="O623" s="18" t="s">
        <v>10081</v>
      </c>
      <c r="P623" s="16">
        <v>30297</v>
      </c>
      <c r="Q623" s="16" t="s">
        <v>286</v>
      </c>
      <c r="R623" s="16" t="s">
        <v>35</v>
      </c>
      <c r="S623" s="16">
        <v>6783878547</v>
      </c>
      <c r="T623" s="1" t="s">
        <v>287</v>
      </c>
    </row>
    <row r="624" spans="1:27" ht="13.2" hidden="1" x14ac:dyDescent="0.25">
      <c r="A624" s="15" t="s">
        <v>24</v>
      </c>
      <c r="C624" s="16" t="s">
        <v>25</v>
      </c>
      <c r="D624" s="16" t="s">
        <v>26</v>
      </c>
      <c r="E624" s="16" t="s">
        <v>10083</v>
      </c>
      <c r="F624" s="18" t="s">
        <v>10019</v>
      </c>
      <c r="G624" s="16">
        <v>1</v>
      </c>
      <c r="H624" s="19" t="s">
        <v>10024</v>
      </c>
      <c r="I624" t="str">
        <f t="shared" si="5"/>
        <v>Classic Unisex Hoodie / 2XL / Red</v>
      </c>
      <c r="J624" s="20" t="s">
        <v>10025</v>
      </c>
      <c r="K624" s="20" t="s">
        <v>10022</v>
      </c>
      <c r="L624" s="16" t="s">
        <v>10023</v>
      </c>
      <c r="M624" s="1">
        <v>2</v>
      </c>
      <c r="N624" s="1"/>
      <c r="O624" s="18" t="s">
        <v>8278</v>
      </c>
      <c r="P624" s="16">
        <v>45207</v>
      </c>
      <c r="Q624" s="16" t="s">
        <v>105</v>
      </c>
      <c r="R624" s="16" t="s">
        <v>35</v>
      </c>
      <c r="S624" s="16">
        <v>5139082863</v>
      </c>
      <c r="T624" s="1" t="s">
        <v>107</v>
      </c>
    </row>
    <row r="625" spans="1:20" ht="13.2" hidden="1" x14ac:dyDescent="0.25">
      <c r="A625" s="29" t="s">
        <v>386</v>
      </c>
      <c r="C625" s="16" t="s">
        <v>61</v>
      </c>
      <c r="D625" s="16" t="s">
        <v>26</v>
      </c>
      <c r="E625" s="16" t="s">
        <v>10084</v>
      </c>
      <c r="F625" s="18" t="s">
        <v>10085</v>
      </c>
      <c r="G625" s="16">
        <v>1</v>
      </c>
      <c r="H625" s="19" t="s">
        <v>3149</v>
      </c>
      <c r="I625" t="str">
        <f t="shared" si="5"/>
        <v>L / Full Print</v>
      </c>
      <c r="J625" s="20" t="s">
        <v>3150</v>
      </c>
      <c r="K625" s="20" t="s">
        <v>10086</v>
      </c>
      <c r="L625" s="16" t="s">
        <v>10087</v>
      </c>
      <c r="N625" s="1"/>
      <c r="O625" s="18" t="s">
        <v>68</v>
      </c>
      <c r="P625" s="16">
        <v>60643</v>
      </c>
      <c r="Q625" s="16" t="s">
        <v>69</v>
      </c>
      <c r="R625" s="16" t="s">
        <v>35</v>
      </c>
      <c r="S625" s="16">
        <v>3123200722</v>
      </c>
      <c r="T625" s="1" t="s">
        <v>71</v>
      </c>
    </row>
    <row r="626" spans="1:20" ht="13.2" hidden="1" x14ac:dyDescent="0.25">
      <c r="A626" s="29" t="s">
        <v>386</v>
      </c>
      <c r="C626" s="16" t="s">
        <v>61</v>
      </c>
      <c r="D626" s="16" t="s">
        <v>26</v>
      </c>
      <c r="E626" s="16" t="s">
        <v>10084</v>
      </c>
      <c r="F626" s="18" t="s">
        <v>10085</v>
      </c>
      <c r="G626" s="16">
        <v>1</v>
      </c>
      <c r="H626" s="19" t="s">
        <v>3149</v>
      </c>
      <c r="I626" t="str">
        <f t="shared" si="5"/>
        <v>L / Full Print</v>
      </c>
      <c r="J626" s="20" t="s">
        <v>3150</v>
      </c>
      <c r="K626" s="20" t="s">
        <v>10086</v>
      </c>
      <c r="L626" s="16" t="s">
        <v>10087</v>
      </c>
      <c r="N626" s="1"/>
      <c r="O626" s="18" t="s">
        <v>68</v>
      </c>
      <c r="P626" s="16">
        <v>60643</v>
      </c>
      <c r="Q626" s="16" t="s">
        <v>69</v>
      </c>
      <c r="R626" s="16" t="s">
        <v>35</v>
      </c>
      <c r="S626" s="16">
        <v>3123200722</v>
      </c>
      <c r="T626" s="1" t="s">
        <v>71</v>
      </c>
    </row>
    <row r="627" spans="1:20" ht="13.2" hidden="1" x14ac:dyDescent="0.25">
      <c r="A627" s="15" t="s">
        <v>24</v>
      </c>
      <c r="C627" s="16" t="s">
        <v>25</v>
      </c>
      <c r="D627" s="16" t="s">
        <v>26</v>
      </c>
      <c r="E627" s="16" t="s">
        <v>10088</v>
      </c>
      <c r="F627" s="18" t="s">
        <v>10089</v>
      </c>
      <c r="G627" s="16">
        <v>1</v>
      </c>
      <c r="H627" s="19" t="s">
        <v>10090</v>
      </c>
      <c r="I627" t="str">
        <f t="shared" si="5"/>
        <v>AOP Unisex Raglan Hoodie / 2XL / Black</v>
      </c>
      <c r="J627" s="20" t="s">
        <v>5640</v>
      </c>
      <c r="K627" s="20" t="s">
        <v>10091</v>
      </c>
      <c r="L627" s="16" t="s">
        <v>10092</v>
      </c>
      <c r="N627" s="1"/>
      <c r="O627" s="18" t="s">
        <v>757</v>
      </c>
      <c r="P627" s="16">
        <v>19143</v>
      </c>
      <c r="Q627" s="16" t="s">
        <v>422</v>
      </c>
      <c r="R627" s="16" t="s">
        <v>35</v>
      </c>
      <c r="S627" s="16">
        <v>2677704877</v>
      </c>
      <c r="T627" s="1" t="s">
        <v>423</v>
      </c>
    </row>
    <row r="628" spans="1:20" ht="13.2" hidden="1" x14ac:dyDescent="0.25">
      <c r="A628" s="15" t="s">
        <v>8231</v>
      </c>
      <c r="C628" s="17" t="s">
        <v>202</v>
      </c>
      <c r="D628" s="17" t="s">
        <v>26</v>
      </c>
      <c r="E628" s="17" t="s">
        <v>10093</v>
      </c>
      <c r="F628" s="42" t="s">
        <v>10094</v>
      </c>
      <c r="G628" s="17">
        <v>1</v>
      </c>
      <c r="H628" s="19" t="s">
        <v>10095</v>
      </c>
      <c r="I628" t="str">
        <f t="shared" si="5"/>
        <v>1pcs / All print</v>
      </c>
      <c r="J628" s="20" t="s">
        <v>10096</v>
      </c>
      <c r="K628" s="20" t="s">
        <v>10097</v>
      </c>
      <c r="L628" s="16" t="s">
        <v>10098</v>
      </c>
      <c r="N628" s="1"/>
      <c r="O628" s="18" t="s">
        <v>10099</v>
      </c>
      <c r="P628" s="16">
        <v>67335</v>
      </c>
      <c r="Q628" s="16" t="s">
        <v>339</v>
      </c>
      <c r="R628" s="16" t="s">
        <v>35</v>
      </c>
      <c r="S628" s="16">
        <v>16204321536</v>
      </c>
      <c r="T628" s="1" t="s">
        <v>340</v>
      </c>
    </row>
    <row r="629" spans="1:20" ht="13.2" hidden="1" x14ac:dyDescent="0.25">
      <c r="A629" s="21" t="s">
        <v>761</v>
      </c>
      <c r="C629" s="16" t="s">
        <v>191</v>
      </c>
      <c r="D629" s="17" t="s">
        <v>26</v>
      </c>
      <c r="E629" s="16" t="s">
        <v>10100</v>
      </c>
      <c r="F629" s="18" t="s">
        <v>10101</v>
      </c>
      <c r="G629" s="16">
        <v>1</v>
      </c>
      <c r="H629" s="19" t="s">
        <v>10102</v>
      </c>
      <c r="I629" t="str">
        <f t="shared" si="5"/>
        <v>16X24in</v>
      </c>
      <c r="J629" s="20" t="s">
        <v>866</v>
      </c>
      <c r="K629" s="20" t="s">
        <v>10103</v>
      </c>
      <c r="L629" s="16" t="s">
        <v>10104</v>
      </c>
      <c r="N629" s="1"/>
      <c r="O629" s="18" t="s">
        <v>5150</v>
      </c>
      <c r="P629" s="16">
        <v>95864</v>
      </c>
      <c r="Q629" s="16" t="s">
        <v>546</v>
      </c>
      <c r="R629" s="16" t="s">
        <v>35</v>
      </c>
      <c r="S629" s="16">
        <v>9168926021</v>
      </c>
      <c r="T629" s="1" t="s">
        <v>547</v>
      </c>
    </row>
    <row r="630" spans="1:20" ht="13.2" hidden="1" x14ac:dyDescent="0.25">
      <c r="A630" s="28" t="s">
        <v>5607</v>
      </c>
      <c r="C630" s="16" t="s">
        <v>25</v>
      </c>
      <c r="D630" s="16" t="s">
        <v>26</v>
      </c>
      <c r="E630" s="16" t="s">
        <v>10105</v>
      </c>
      <c r="F630" s="18" t="s">
        <v>10106</v>
      </c>
      <c r="G630" s="16">
        <v>1</v>
      </c>
      <c r="H630" s="19" t="s">
        <v>10107</v>
      </c>
      <c r="I630" t="str">
        <f t="shared" si="5"/>
        <v>AOP Unisex Raglan Hoodie / 2XL / Military green</v>
      </c>
      <c r="J630" s="20" t="s">
        <v>927</v>
      </c>
      <c r="K630" s="20" t="s">
        <v>10108</v>
      </c>
      <c r="L630" s="16" t="s">
        <v>10109</v>
      </c>
      <c r="N630" s="1"/>
      <c r="O630" s="18" t="s">
        <v>10110</v>
      </c>
      <c r="P630" s="16">
        <v>72734</v>
      </c>
      <c r="Q630" s="16" t="s">
        <v>118</v>
      </c>
      <c r="R630" s="16" t="s">
        <v>35</v>
      </c>
      <c r="S630" s="16">
        <v>4792281269</v>
      </c>
      <c r="T630" s="1" t="s">
        <v>119</v>
      </c>
    </row>
    <row r="631" spans="1:20" ht="13.2" hidden="1" x14ac:dyDescent="0.25">
      <c r="A631" s="29" t="s">
        <v>8211</v>
      </c>
      <c r="C631" s="16" t="s">
        <v>25</v>
      </c>
      <c r="D631" s="16" t="s">
        <v>26</v>
      </c>
      <c r="E631" s="16" t="s">
        <v>10111</v>
      </c>
      <c r="F631" s="18" t="s">
        <v>10112</v>
      </c>
      <c r="G631" s="16">
        <v>1</v>
      </c>
      <c r="H631" s="19" t="s">
        <v>10113</v>
      </c>
      <c r="I631" t="str">
        <f t="shared" si="5"/>
        <v>HOODIE RAGLAN SLEEVE / 2XL / All Print</v>
      </c>
      <c r="J631" s="20" t="s">
        <v>1312</v>
      </c>
      <c r="K631" s="20" t="s">
        <v>10114</v>
      </c>
      <c r="L631" s="16" t="s">
        <v>10115</v>
      </c>
      <c r="N631" s="1"/>
      <c r="O631" s="18" t="s">
        <v>10116</v>
      </c>
      <c r="P631" s="16">
        <v>49431</v>
      </c>
      <c r="Q631" s="16" t="s">
        <v>94</v>
      </c>
      <c r="R631" s="16" t="s">
        <v>35</v>
      </c>
      <c r="S631" s="16">
        <v>2313019024</v>
      </c>
      <c r="T631" s="1" t="s">
        <v>95</v>
      </c>
    </row>
    <row r="632" spans="1:20" ht="13.2" hidden="1" x14ac:dyDescent="0.25">
      <c r="A632" s="29" t="s">
        <v>8211</v>
      </c>
      <c r="C632" s="16" t="s">
        <v>25</v>
      </c>
      <c r="D632" s="16" t="s">
        <v>26</v>
      </c>
      <c r="E632" s="16" t="s">
        <v>10111</v>
      </c>
      <c r="F632" s="18" t="s">
        <v>10112</v>
      </c>
      <c r="G632" s="16">
        <v>1</v>
      </c>
      <c r="H632" s="19" t="s">
        <v>10117</v>
      </c>
      <c r="I632" t="str">
        <f t="shared" si="5"/>
        <v>HOODIE RAGLAN SLEEVE / 2XL / All Print</v>
      </c>
      <c r="J632" s="20" t="s">
        <v>1312</v>
      </c>
      <c r="K632" s="20" t="s">
        <v>10114</v>
      </c>
      <c r="L632" s="16" t="s">
        <v>10115</v>
      </c>
      <c r="N632" s="1"/>
      <c r="O632" s="18" t="s">
        <v>10116</v>
      </c>
      <c r="P632" s="16">
        <v>49431</v>
      </c>
      <c r="Q632" s="16" t="s">
        <v>94</v>
      </c>
      <c r="R632" s="16" t="s">
        <v>35</v>
      </c>
      <c r="S632" s="16">
        <v>2313019024</v>
      </c>
      <c r="T632" s="1" t="s">
        <v>95</v>
      </c>
    </row>
    <row r="633" spans="1:20" ht="13.2" hidden="1" x14ac:dyDescent="0.25">
      <c r="A633" s="21" t="s">
        <v>5623</v>
      </c>
      <c r="C633" s="16" t="s">
        <v>25</v>
      </c>
      <c r="D633" s="16" t="s">
        <v>26</v>
      </c>
      <c r="E633" s="16" t="s">
        <v>10118</v>
      </c>
      <c r="F633" s="18" t="s">
        <v>10119</v>
      </c>
      <c r="G633" s="16">
        <v>1</v>
      </c>
      <c r="H633" s="19" t="s">
        <v>10120</v>
      </c>
      <c r="I633" t="str">
        <f t="shared" si="5"/>
        <v>Default / All print</v>
      </c>
      <c r="J633" s="20" t="s">
        <v>1532</v>
      </c>
      <c r="K633" s="20" t="s">
        <v>10121</v>
      </c>
      <c r="L633" s="16" t="s">
        <v>10122</v>
      </c>
      <c r="N633" s="1"/>
      <c r="O633" s="18" t="s">
        <v>10123</v>
      </c>
      <c r="P633" s="16">
        <v>31326</v>
      </c>
      <c r="Q633" s="16" t="s">
        <v>286</v>
      </c>
      <c r="R633" s="16" t="s">
        <v>35</v>
      </c>
      <c r="S633" s="16">
        <v>9126654618</v>
      </c>
      <c r="T633" s="1" t="s">
        <v>287</v>
      </c>
    </row>
    <row r="634" spans="1:20" ht="13.2" hidden="1" x14ac:dyDescent="0.25">
      <c r="A634" s="21" t="s">
        <v>5623</v>
      </c>
      <c r="C634" s="16" t="s">
        <v>25</v>
      </c>
      <c r="D634" s="16" t="s">
        <v>26</v>
      </c>
      <c r="E634" s="16" t="s">
        <v>10118</v>
      </c>
      <c r="F634" s="18" t="s">
        <v>10119</v>
      </c>
      <c r="G634" s="16">
        <v>1</v>
      </c>
      <c r="H634" s="19" t="s">
        <v>10120</v>
      </c>
      <c r="I634" t="str">
        <f t="shared" si="5"/>
        <v>Default / All print</v>
      </c>
      <c r="J634" s="20" t="s">
        <v>1532</v>
      </c>
      <c r="K634" s="20" t="s">
        <v>10121</v>
      </c>
      <c r="L634" s="16" t="s">
        <v>10122</v>
      </c>
      <c r="N634" s="1"/>
      <c r="O634" s="18" t="s">
        <v>10123</v>
      </c>
      <c r="P634" s="16">
        <v>31326</v>
      </c>
      <c r="Q634" s="16" t="s">
        <v>286</v>
      </c>
      <c r="R634" s="16" t="s">
        <v>35</v>
      </c>
      <c r="S634" s="16">
        <v>9126654618</v>
      </c>
      <c r="T634" s="1" t="s">
        <v>287</v>
      </c>
    </row>
    <row r="635" spans="1:20" ht="13.2" hidden="1" x14ac:dyDescent="0.25">
      <c r="A635" s="21" t="s">
        <v>5623</v>
      </c>
      <c r="C635" s="16" t="s">
        <v>25</v>
      </c>
      <c r="D635" s="16" t="s">
        <v>26</v>
      </c>
      <c r="E635" s="16" t="s">
        <v>10118</v>
      </c>
      <c r="F635" s="18" t="s">
        <v>10119</v>
      </c>
      <c r="G635" s="16">
        <v>1</v>
      </c>
      <c r="H635" s="19" t="s">
        <v>10124</v>
      </c>
      <c r="I635" t="str">
        <f t="shared" si="5"/>
        <v>Default / All print</v>
      </c>
      <c r="J635" s="20" t="s">
        <v>1532</v>
      </c>
      <c r="K635" s="20" t="s">
        <v>10121</v>
      </c>
      <c r="L635" s="16" t="s">
        <v>10122</v>
      </c>
      <c r="N635" s="1"/>
      <c r="O635" s="18" t="s">
        <v>10123</v>
      </c>
      <c r="P635" s="16">
        <v>31326</v>
      </c>
      <c r="Q635" s="16" t="s">
        <v>286</v>
      </c>
      <c r="R635" s="16" t="s">
        <v>35</v>
      </c>
      <c r="S635" s="16">
        <v>9126654618</v>
      </c>
      <c r="T635" s="1" t="s">
        <v>287</v>
      </c>
    </row>
    <row r="636" spans="1:20" ht="13.2" hidden="1" x14ac:dyDescent="0.25">
      <c r="A636" s="15" t="s">
        <v>24</v>
      </c>
      <c r="C636" s="16" t="s">
        <v>61</v>
      </c>
      <c r="D636" s="16" t="s">
        <v>26</v>
      </c>
      <c r="E636" s="16" t="s">
        <v>10125</v>
      </c>
      <c r="F636" s="18" t="s">
        <v>10126</v>
      </c>
      <c r="G636" s="16">
        <v>1</v>
      </c>
      <c r="H636" s="19" t="s">
        <v>1733</v>
      </c>
      <c r="I636" t="str">
        <f t="shared" si="5"/>
        <v>A black king was born in Hoodie - Joggers #v - AOP Unisex Raglan Hoodie / L / All Print</v>
      </c>
      <c r="J636" s="20" t="s">
        <v>1734</v>
      </c>
      <c r="K636" s="20" t="s">
        <v>10127</v>
      </c>
      <c r="L636" s="16" t="s">
        <v>10128</v>
      </c>
      <c r="N636" s="1"/>
      <c r="O636" s="18" t="s">
        <v>10129</v>
      </c>
      <c r="P636" s="16">
        <v>14624</v>
      </c>
      <c r="Q636" s="16" t="s">
        <v>305</v>
      </c>
      <c r="R636" s="16" t="s">
        <v>35</v>
      </c>
      <c r="S636" s="16">
        <v>5853294567</v>
      </c>
      <c r="T636" s="1" t="s">
        <v>306</v>
      </c>
    </row>
    <row r="637" spans="1:20" ht="13.2" hidden="1" x14ac:dyDescent="0.25">
      <c r="A637" s="15" t="s">
        <v>24</v>
      </c>
      <c r="C637" s="16" t="s">
        <v>61</v>
      </c>
      <c r="D637" s="16" t="s">
        <v>26</v>
      </c>
      <c r="E637" s="16" t="s">
        <v>10125</v>
      </c>
      <c r="F637" s="18" t="s">
        <v>10126</v>
      </c>
      <c r="G637" s="16">
        <v>1</v>
      </c>
      <c r="H637" s="19" t="s">
        <v>2254</v>
      </c>
      <c r="I637" t="str">
        <f t="shared" si="5"/>
        <v>A black king was born in Hoodie - Joggers #v - AOP Unisex Joggers / L / All Print</v>
      </c>
      <c r="J637" s="20" t="s">
        <v>2255</v>
      </c>
      <c r="K637" s="20" t="s">
        <v>10127</v>
      </c>
      <c r="L637" s="16" t="s">
        <v>10128</v>
      </c>
      <c r="N637" s="1"/>
      <c r="O637" s="18" t="s">
        <v>10129</v>
      </c>
      <c r="P637" s="16">
        <v>14624</v>
      </c>
      <c r="Q637" s="16" t="s">
        <v>305</v>
      </c>
      <c r="R637" s="16" t="s">
        <v>35</v>
      </c>
      <c r="S637" s="16">
        <v>5853294567</v>
      </c>
      <c r="T637" s="1" t="s">
        <v>306</v>
      </c>
    </row>
    <row r="638" spans="1:20" ht="13.2" hidden="1" x14ac:dyDescent="0.25">
      <c r="A638" s="21" t="s">
        <v>761</v>
      </c>
      <c r="C638" s="16" t="s">
        <v>25</v>
      </c>
      <c r="D638" s="16" t="s">
        <v>26</v>
      </c>
      <c r="E638" s="16" t="s">
        <v>10130</v>
      </c>
      <c r="F638" s="18" t="s">
        <v>10131</v>
      </c>
      <c r="G638" s="16">
        <v>1</v>
      </c>
      <c r="H638" s="19" t="s">
        <v>10132</v>
      </c>
      <c r="I638" t="str">
        <f t="shared" si="5"/>
        <v>AOP UNISEX HOODIE / M / All Print</v>
      </c>
      <c r="J638" s="20" t="s">
        <v>10133</v>
      </c>
      <c r="K638" s="20" t="s">
        <v>10134</v>
      </c>
      <c r="L638" s="16" t="s">
        <v>10135</v>
      </c>
      <c r="M638" s="1">
        <v>347</v>
      </c>
      <c r="N638" s="1"/>
      <c r="O638" s="18" t="s">
        <v>1347</v>
      </c>
      <c r="P638" s="16">
        <v>75240</v>
      </c>
      <c r="Q638" s="16" t="s">
        <v>151</v>
      </c>
      <c r="R638" s="16" t="s">
        <v>35</v>
      </c>
      <c r="S638" s="16">
        <v>4692374342</v>
      </c>
      <c r="T638" s="1" t="s">
        <v>152</v>
      </c>
    </row>
    <row r="639" spans="1:20" ht="13.2" hidden="1" x14ac:dyDescent="0.25">
      <c r="A639" s="32" t="s">
        <v>309</v>
      </c>
      <c r="C639" s="16" t="s">
        <v>191</v>
      </c>
      <c r="D639" s="17" t="s">
        <v>26</v>
      </c>
      <c r="E639" s="16" t="s">
        <v>10136</v>
      </c>
      <c r="F639" s="18" t="s">
        <v>10137</v>
      </c>
      <c r="G639" s="16">
        <v>1</v>
      </c>
      <c r="H639" s="19" t="s">
        <v>10138</v>
      </c>
      <c r="I639" t="str">
        <f t="shared" si="5"/>
        <v>24X36in</v>
      </c>
      <c r="J639" s="20" t="s">
        <v>866</v>
      </c>
      <c r="K639" s="20" t="s">
        <v>10139</v>
      </c>
      <c r="L639" s="16" t="s">
        <v>10140</v>
      </c>
      <c r="M639" s="1">
        <v>4</v>
      </c>
      <c r="N639" s="1"/>
      <c r="O639" s="18" t="s">
        <v>877</v>
      </c>
      <c r="P639" s="16">
        <v>6704</v>
      </c>
      <c r="Q639" s="16" t="s">
        <v>82</v>
      </c>
      <c r="R639" s="16" t="s">
        <v>35</v>
      </c>
      <c r="S639" s="16">
        <v>8609303043</v>
      </c>
      <c r="T639" s="1" t="s">
        <v>83</v>
      </c>
    </row>
    <row r="640" spans="1:20" ht="13.2" hidden="1" x14ac:dyDescent="0.25">
      <c r="A640" s="28" t="s">
        <v>5607</v>
      </c>
      <c r="C640" s="16" t="s">
        <v>25</v>
      </c>
      <c r="D640" s="16" t="s">
        <v>26</v>
      </c>
      <c r="E640" s="16" t="s">
        <v>10141</v>
      </c>
      <c r="F640" s="18" t="s">
        <v>10142</v>
      </c>
      <c r="G640" s="16">
        <v>1</v>
      </c>
      <c r="H640" s="19" t="s">
        <v>10143</v>
      </c>
      <c r="I640" t="str">
        <f t="shared" si="5"/>
        <v>hirt 3D #KV - 4XL / Full Print</v>
      </c>
      <c r="J640" s="20" t="s">
        <v>10144</v>
      </c>
      <c r="K640" s="20" t="s">
        <v>10145</v>
      </c>
      <c r="L640" s="16" t="s">
        <v>10146</v>
      </c>
      <c r="N640" s="1"/>
      <c r="O640" s="18" t="s">
        <v>10147</v>
      </c>
      <c r="P640" s="16">
        <v>8215</v>
      </c>
      <c r="Q640" s="16" t="s">
        <v>464</v>
      </c>
      <c r="R640" s="16" t="s">
        <v>35</v>
      </c>
      <c r="S640" s="16">
        <v>6097095233</v>
      </c>
      <c r="T640" s="1" t="s">
        <v>465</v>
      </c>
    </row>
    <row r="641" spans="1:20" ht="13.2" hidden="1" x14ac:dyDescent="0.25">
      <c r="A641" s="15" t="s">
        <v>24</v>
      </c>
      <c r="C641" s="16" t="s">
        <v>25</v>
      </c>
      <c r="D641" s="16" t="s">
        <v>26</v>
      </c>
      <c r="E641" s="16" t="s">
        <v>10148</v>
      </c>
      <c r="F641" s="18" t="s">
        <v>10149</v>
      </c>
      <c r="G641" s="16">
        <v>1</v>
      </c>
      <c r="H641" s="19" t="s">
        <v>10150</v>
      </c>
      <c r="I641" t="str">
        <f t="shared" si="5"/>
        <v>HOODIE RAGLAN SLEEVE / XL / All print</v>
      </c>
      <c r="J641" s="20" t="s">
        <v>10151</v>
      </c>
      <c r="K641" s="20" t="s">
        <v>10152</v>
      </c>
      <c r="L641" s="16" t="s">
        <v>10153</v>
      </c>
      <c r="N641" s="1"/>
      <c r="O641" s="18" t="s">
        <v>10154</v>
      </c>
      <c r="P641" s="16">
        <v>49022</v>
      </c>
      <c r="Q641" s="16" t="s">
        <v>94</v>
      </c>
      <c r="R641" s="16" t="s">
        <v>35</v>
      </c>
      <c r="S641" s="16">
        <v>6309154825</v>
      </c>
      <c r="T641" s="1" t="s">
        <v>95</v>
      </c>
    </row>
    <row r="642" spans="1:20" ht="13.2" hidden="1" x14ac:dyDescent="0.25">
      <c r="A642" s="28" t="s">
        <v>5607</v>
      </c>
      <c r="C642" s="16" t="s">
        <v>191</v>
      </c>
      <c r="D642" s="17" t="s">
        <v>26</v>
      </c>
      <c r="E642" s="16" t="s">
        <v>10155</v>
      </c>
      <c r="F642" s="18" t="s">
        <v>10156</v>
      </c>
      <c r="G642" s="16">
        <v>1</v>
      </c>
      <c r="H642" s="19" t="s">
        <v>10157</v>
      </c>
      <c r="I642" t="str">
        <f t="shared" si="5"/>
        <v>16X24in</v>
      </c>
      <c r="J642" s="20" t="s">
        <v>866</v>
      </c>
      <c r="K642" s="20" t="s">
        <v>10158</v>
      </c>
      <c r="L642" s="16" t="s">
        <v>10159</v>
      </c>
      <c r="N642" s="1"/>
      <c r="O642" s="18" t="s">
        <v>10160</v>
      </c>
      <c r="P642" s="16">
        <v>23009</v>
      </c>
      <c r="Q642" s="16" t="s">
        <v>169</v>
      </c>
      <c r="R642" s="16" t="s">
        <v>35</v>
      </c>
      <c r="S642" s="16">
        <v>8044453720</v>
      </c>
      <c r="T642" s="1" t="s">
        <v>170</v>
      </c>
    </row>
    <row r="643" spans="1:20" ht="13.2" hidden="1" x14ac:dyDescent="0.25">
      <c r="A643" s="32" t="s">
        <v>6898</v>
      </c>
      <c r="C643" s="16" t="s">
        <v>202</v>
      </c>
      <c r="D643" s="16" t="s">
        <v>26</v>
      </c>
      <c r="E643" s="16" t="s">
        <v>10161</v>
      </c>
      <c r="F643" s="18" t="s">
        <v>10162</v>
      </c>
      <c r="G643" s="16">
        <v>1</v>
      </c>
      <c r="H643" s="19" t="s">
        <v>10163</v>
      </c>
      <c r="I643" t="str">
        <f t="shared" si="5"/>
        <v>US Twin</v>
      </c>
      <c r="J643" s="20" t="s">
        <v>765</v>
      </c>
      <c r="K643" s="20" t="s">
        <v>10164</v>
      </c>
      <c r="L643" s="16" t="s">
        <v>10165</v>
      </c>
      <c r="N643" s="1"/>
      <c r="O643" s="18" t="s">
        <v>2398</v>
      </c>
      <c r="P643" s="16">
        <v>13203</v>
      </c>
      <c r="Q643" s="16" t="s">
        <v>305</v>
      </c>
      <c r="R643" s="16" t="s">
        <v>35</v>
      </c>
      <c r="S643" s="16">
        <v>3155422526</v>
      </c>
      <c r="T643" s="1" t="s">
        <v>306</v>
      </c>
    </row>
    <row r="644" spans="1:20" ht="13.2" hidden="1" x14ac:dyDescent="0.25">
      <c r="A644" s="32" t="s">
        <v>6898</v>
      </c>
      <c r="C644" s="16" t="s">
        <v>202</v>
      </c>
      <c r="D644" s="16" t="s">
        <v>26</v>
      </c>
      <c r="E644" s="16" t="s">
        <v>10161</v>
      </c>
      <c r="F644" s="18" t="s">
        <v>10162</v>
      </c>
      <c r="G644" s="16">
        <v>1</v>
      </c>
      <c r="H644" s="19" t="s">
        <v>10163</v>
      </c>
      <c r="I644" t="str">
        <f t="shared" si="5"/>
        <v>US Twin</v>
      </c>
      <c r="J644" s="20" t="s">
        <v>765</v>
      </c>
      <c r="K644" s="20" t="s">
        <v>10164</v>
      </c>
      <c r="L644" s="16" t="s">
        <v>10165</v>
      </c>
      <c r="N644" s="1"/>
      <c r="O644" s="18" t="s">
        <v>2398</v>
      </c>
      <c r="P644" s="16">
        <v>13203</v>
      </c>
      <c r="Q644" s="16" t="s">
        <v>305</v>
      </c>
      <c r="R644" s="16" t="s">
        <v>35</v>
      </c>
      <c r="S644" s="16">
        <v>3155422526</v>
      </c>
      <c r="T644" s="1" t="s">
        <v>306</v>
      </c>
    </row>
    <row r="645" spans="1:20" ht="13.2" hidden="1" x14ac:dyDescent="0.25">
      <c r="A645" s="32" t="s">
        <v>6898</v>
      </c>
      <c r="C645" s="16" t="s">
        <v>202</v>
      </c>
      <c r="D645" s="16" t="s">
        <v>26</v>
      </c>
      <c r="E645" s="16" t="s">
        <v>10161</v>
      </c>
      <c r="F645" s="18" t="s">
        <v>10162</v>
      </c>
      <c r="G645" s="16">
        <v>1</v>
      </c>
      <c r="H645" s="19" t="s">
        <v>10163</v>
      </c>
      <c r="I645" t="str">
        <f t="shared" si="5"/>
        <v>US Twin</v>
      </c>
      <c r="J645" s="20" t="s">
        <v>765</v>
      </c>
      <c r="K645" s="20" t="s">
        <v>10164</v>
      </c>
      <c r="L645" s="16" t="s">
        <v>10165</v>
      </c>
      <c r="N645" s="1"/>
      <c r="O645" s="18" t="s">
        <v>2398</v>
      </c>
      <c r="P645" s="16">
        <v>13203</v>
      </c>
      <c r="Q645" s="16" t="s">
        <v>305</v>
      </c>
      <c r="R645" s="16" t="s">
        <v>35</v>
      </c>
      <c r="S645" s="16">
        <v>3155422526</v>
      </c>
      <c r="T645" s="1" t="s">
        <v>306</v>
      </c>
    </row>
    <row r="646" spans="1:20" ht="13.2" hidden="1" x14ac:dyDescent="0.25">
      <c r="A646" s="28" t="s">
        <v>5607</v>
      </c>
      <c r="C646" s="16" t="s">
        <v>61</v>
      </c>
      <c r="D646" s="16" t="s">
        <v>26</v>
      </c>
      <c r="E646" s="16" t="s">
        <v>10166</v>
      </c>
      <c r="F646" s="18" t="s">
        <v>10167</v>
      </c>
      <c r="G646" s="16">
        <v>1</v>
      </c>
      <c r="H646" s="19" t="s">
        <v>10168</v>
      </c>
      <c r="I646" t="str">
        <f t="shared" si="5"/>
        <v>All print / 12x12inch</v>
      </c>
      <c r="J646" s="20" t="s">
        <v>9308</v>
      </c>
      <c r="K646" s="20" t="s">
        <v>10169</v>
      </c>
      <c r="L646" s="16" t="s">
        <v>10170</v>
      </c>
      <c r="M646" s="1"/>
      <c r="N646" s="1"/>
      <c r="O646" s="18" t="s">
        <v>3690</v>
      </c>
      <c r="P646" s="16">
        <v>92879</v>
      </c>
      <c r="Q646" s="16" t="s">
        <v>546</v>
      </c>
      <c r="R646" s="16" t="s">
        <v>35</v>
      </c>
      <c r="S646" s="16">
        <v>9512855495</v>
      </c>
      <c r="T646" s="1" t="s">
        <v>547</v>
      </c>
    </row>
    <row r="647" spans="1:20" ht="13.2" hidden="1" x14ac:dyDescent="0.25">
      <c r="A647" s="28" t="s">
        <v>5607</v>
      </c>
      <c r="C647" s="16" t="s">
        <v>25</v>
      </c>
      <c r="D647" s="16" t="s">
        <v>26</v>
      </c>
      <c r="E647" s="16" t="s">
        <v>10171</v>
      </c>
      <c r="F647" s="18" t="s">
        <v>10172</v>
      </c>
      <c r="G647" s="16">
        <v>2</v>
      </c>
      <c r="H647" s="19" t="s">
        <v>10173</v>
      </c>
      <c r="I647" t="str">
        <f t="shared" si="5"/>
        <v>hirt 3D #KV - XL / Full print</v>
      </c>
      <c r="J647" s="20" t="s">
        <v>3437</v>
      </c>
      <c r="K647" s="20" t="s">
        <v>10174</v>
      </c>
      <c r="L647" s="16" t="s">
        <v>10175</v>
      </c>
      <c r="N647" s="1"/>
      <c r="O647" s="18" t="s">
        <v>10176</v>
      </c>
      <c r="P647" s="16">
        <v>47446</v>
      </c>
      <c r="Q647" s="16" t="s">
        <v>57</v>
      </c>
      <c r="R647" s="16" t="s">
        <v>35</v>
      </c>
      <c r="S647" s="16">
        <v>8126532279</v>
      </c>
      <c r="T647" s="1" t="s">
        <v>59</v>
      </c>
    </row>
    <row r="648" spans="1:20" ht="13.2" hidden="1" x14ac:dyDescent="0.25">
      <c r="A648" s="28" t="s">
        <v>5607</v>
      </c>
      <c r="C648" s="16" t="s">
        <v>25</v>
      </c>
      <c r="D648" s="16" t="s">
        <v>26</v>
      </c>
      <c r="E648" s="16" t="s">
        <v>10171</v>
      </c>
      <c r="F648" s="18" t="s">
        <v>10172</v>
      </c>
      <c r="G648" s="16">
        <v>1</v>
      </c>
      <c r="H648" s="19" t="s">
        <v>10177</v>
      </c>
      <c r="I648" t="str">
        <f t="shared" si="5"/>
        <v>hirt 3D #KV - L / Full print</v>
      </c>
      <c r="J648" s="20" t="s">
        <v>8900</v>
      </c>
      <c r="K648" s="20" t="s">
        <v>10174</v>
      </c>
      <c r="L648" s="16" t="s">
        <v>10175</v>
      </c>
      <c r="N648" s="1"/>
      <c r="O648" s="18" t="s">
        <v>10176</v>
      </c>
      <c r="P648" s="16">
        <v>47446</v>
      </c>
      <c r="Q648" s="16" t="s">
        <v>57</v>
      </c>
      <c r="R648" s="16" t="s">
        <v>35</v>
      </c>
      <c r="S648" s="16">
        <v>8126532279</v>
      </c>
      <c r="T648" s="1" t="s">
        <v>59</v>
      </c>
    </row>
    <row r="649" spans="1:20" ht="13.2" hidden="1" x14ac:dyDescent="0.25">
      <c r="A649" s="28" t="s">
        <v>5607</v>
      </c>
      <c r="C649" s="16" t="s">
        <v>25</v>
      </c>
      <c r="D649" s="16" t="s">
        <v>26</v>
      </c>
      <c r="E649" s="16" t="s">
        <v>10171</v>
      </c>
      <c r="F649" s="18" t="s">
        <v>10172</v>
      </c>
      <c r="G649" s="16">
        <v>1</v>
      </c>
      <c r="H649" s="19" t="s">
        <v>10178</v>
      </c>
      <c r="I649" t="str">
        <f t="shared" si="5"/>
        <v>hirt 3D #KV - 2XL / Full print</v>
      </c>
      <c r="J649" s="20" t="s">
        <v>10179</v>
      </c>
      <c r="K649" s="20" t="s">
        <v>10174</v>
      </c>
      <c r="L649" s="16" t="s">
        <v>10175</v>
      </c>
      <c r="N649" s="1"/>
      <c r="O649" s="18" t="s">
        <v>10176</v>
      </c>
      <c r="P649" s="16">
        <v>47446</v>
      </c>
      <c r="Q649" s="16" t="s">
        <v>57</v>
      </c>
      <c r="R649" s="16" t="s">
        <v>35</v>
      </c>
      <c r="S649" s="16">
        <v>8126532279</v>
      </c>
      <c r="T649" s="1" t="s">
        <v>59</v>
      </c>
    </row>
    <row r="650" spans="1:20" ht="13.2" hidden="1" x14ac:dyDescent="0.25">
      <c r="A650" s="29" t="s">
        <v>361</v>
      </c>
      <c r="C650" s="16" t="s">
        <v>25</v>
      </c>
      <c r="D650" s="16" t="s">
        <v>26</v>
      </c>
      <c r="E650" s="16" t="s">
        <v>10180</v>
      </c>
      <c r="F650" s="18" t="s">
        <v>10181</v>
      </c>
      <c r="G650" s="16">
        <v>1</v>
      </c>
      <c r="H650" s="19" t="s">
        <v>10182</v>
      </c>
      <c r="I650" t="str">
        <f t="shared" si="5"/>
        <v>HOODIE RAGLAN SLEEVE ZIP-UP / XL / All Print</v>
      </c>
      <c r="J650" s="20" t="s">
        <v>10183</v>
      </c>
      <c r="K650" s="20" t="s">
        <v>10184</v>
      </c>
      <c r="L650" s="16" t="s">
        <v>10185</v>
      </c>
      <c r="M650" s="1">
        <v>1207</v>
      </c>
      <c r="N650" s="1"/>
      <c r="O650" s="18" t="s">
        <v>5890</v>
      </c>
      <c r="P650" s="16">
        <v>55130</v>
      </c>
      <c r="Q650" s="16" t="s">
        <v>963</v>
      </c>
      <c r="R650" s="16" t="s">
        <v>35</v>
      </c>
      <c r="S650" s="16">
        <v>6123581654</v>
      </c>
      <c r="T650" s="1" t="s">
        <v>964</v>
      </c>
    </row>
    <row r="651" spans="1:20" ht="13.2" hidden="1" x14ac:dyDescent="0.25">
      <c r="A651" s="29" t="s">
        <v>361</v>
      </c>
      <c r="C651" s="16" t="s">
        <v>25</v>
      </c>
      <c r="D651" s="16" t="s">
        <v>26</v>
      </c>
      <c r="E651" s="16" t="s">
        <v>10180</v>
      </c>
      <c r="F651" s="18" t="s">
        <v>10181</v>
      </c>
      <c r="G651" s="16">
        <v>1</v>
      </c>
      <c r="H651" s="19" t="s">
        <v>10186</v>
      </c>
      <c r="I651" t="str">
        <f t="shared" si="5"/>
        <v>LEGGING / XL / All Print</v>
      </c>
      <c r="J651" s="20" t="s">
        <v>10187</v>
      </c>
      <c r="K651" s="20" t="s">
        <v>10184</v>
      </c>
      <c r="L651" s="16" t="s">
        <v>10185</v>
      </c>
      <c r="M651" s="1">
        <v>1207</v>
      </c>
      <c r="N651" s="1"/>
      <c r="O651" s="18" t="s">
        <v>5890</v>
      </c>
      <c r="P651" s="16">
        <v>55130</v>
      </c>
      <c r="Q651" s="16" t="s">
        <v>963</v>
      </c>
      <c r="R651" s="16" t="s">
        <v>35</v>
      </c>
      <c r="S651" s="16">
        <v>6123581654</v>
      </c>
      <c r="T651" s="1" t="s">
        <v>964</v>
      </c>
    </row>
    <row r="652" spans="1:20" ht="13.2" hidden="1" x14ac:dyDescent="0.25">
      <c r="A652" s="29" t="s">
        <v>86</v>
      </c>
      <c r="C652" s="16" t="s">
        <v>25</v>
      </c>
      <c r="D652" s="16" t="s">
        <v>26</v>
      </c>
      <c r="E652" s="16" t="s">
        <v>10188</v>
      </c>
      <c r="F652" s="18" t="s">
        <v>10189</v>
      </c>
      <c r="G652" s="16">
        <v>1</v>
      </c>
      <c r="H652" s="19" t="s">
        <v>6768</v>
      </c>
      <c r="I652" t="str">
        <f t="shared" si="5"/>
        <v>Spare Tire Cover / All print / 32 inches</v>
      </c>
      <c r="J652" s="20" t="s">
        <v>5084</v>
      </c>
      <c r="K652" s="20" t="s">
        <v>10190</v>
      </c>
      <c r="L652" s="16" t="s">
        <v>10191</v>
      </c>
      <c r="N652" s="1"/>
      <c r="O652" s="18" t="s">
        <v>10192</v>
      </c>
      <c r="P652" s="16">
        <v>29671</v>
      </c>
      <c r="Q652" s="16" t="s">
        <v>129</v>
      </c>
      <c r="R652" s="16" t="s">
        <v>35</v>
      </c>
      <c r="S652" s="16">
        <v>8648780113</v>
      </c>
      <c r="T652" s="1" t="s">
        <v>130</v>
      </c>
    </row>
    <row r="653" spans="1:20" ht="13.2" x14ac:dyDescent="0.25">
      <c r="A653" s="32" t="s">
        <v>456</v>
      </c>
      <c r="C653" s="16" t="s">
        <v>61</v>
      </c>
      <c r="D653" s="16" t="s">
        <v>26</v>
      </c>
      <c r="E653" s="16" t="s">
        <v>10193</v>
      </c>
      <c r="F653" s="18" t="s">
        <v>10194</v>
      </c>
      <c r="G653" s="16">
        <v>1</v>
      </c>
      <c r="H653" s="19" t="s">
        <v>10195</v>
      </c>
      <c r="I653" t="str">
        <f t="shared" si="5"/>
        <v>Women / 8 / White</v>
      </c>
      <c r="J653" s="20" t="s">
        <v>460</v>
      </c>
      <c r="K653" s="20" t="s">
        <v>10196</v>
      </c>
      <c r="L653" s="16" t="s">
        <v>10197</v>
      </c>
      <c r="N653" s="1"/>
      <c r="O653" s="18" t="s">
        <v>429</v>
      </c>
      <c r="P653" s="16">
        <v>27829</v>
      </c>
      <c r="Q653" s="16" t="s">
        <v>1374</v>
      </c>
      <c r="R653" s="16" t="s">
        <v>35</v>
      </c>
      <c r="S653" s="16">
        <v>9197095444</v>
      </c>
      <c r="T653" s="1" t="s">
        <v>1375</v>
      </c>
    </row>
    <row r="654" spans="1:20" ht="13.2" hidden="1" x14ac:dyDescent="0.25">
      <c r="A654" s="32" t="s">
        <v>60</v>
      </c>
      <c r="C654" s="16" t="s">
        <v>61</v>
      </c>
      <c r="D654" s="16" t="s">
        <v>26</v>
      </c>
      <c r="E654" s="16" t="s">
        <v>10198</v>
      </c>
      <c r="F654" s="18" t="s">
        <v>10199</v>
      </c>
      <c r="G654" s="16">
        <v>1</v>
      </c>
      <c r="H654" s="19" t="s">
        <v>8320</v>
      </c>
      <c r="I654" t="str">
        <f t="shared" si="5"/>
        <v>6XL / Full Print</v>
      </c>
      <c r="J654" s="20" t="s">
        <v>8321</v>
      </c>
      <c r="K654" s="20" t="s">
        <v>10200</v>
      </c>
      <c r="L654" s="16" t="s">
        <v>10201</v>
      </c>
      <c r="M654" s="1"/>
      <c r="N654" s="1"/>
      <c r="O654" s="18" t="s">
        <v>10202</v>
      </c>
      <c r="P654" s="16">
        <v>53588</v>
      </c>
      <c r="Q654" s="16" t="s">
        <v>1115</v>
      </c>
      <c r="R654" s="16" t="s">
        <v>35</v>
      </c>
      <c r="S654" s="16">
        <v>6083582849</v>
      </c>
      <c r="T654" s="1" t="s">
        <v>1116</v>
      </c>
    </row>
    <row r="655" spans="1:20" ht="13.2" hidden="1" x14ac:dyDescent="0.25">
      <c r="A655" s="28" t="s">
        <v>5607</v>
      </c>
      <c r="C655" s="16" t="s">
        <v>25</v>
      </c>
      <c r="D655" s="16" t="s">
        <v>26</v>
      </c>
      <c r="E655" s="16" t="s">
        <v>10203</v>
      </c>
      <c r="F655" s="18" t="s">
        <v>10204</v>
      </c>
      <c r="G655" s="16">
        <v>2</v>
      </c>
      <c r="H655" s="19" t="s">
        <v>10205</v>
      </c>
      <c r="I655" t="str">
        <f t="shared" si="5"/>
        <v>L / Full Print</v>
      </c>
      <c r="J655" s="20" t="s">
        <v>8584</v>
      </c>
      <c r="K655" s="20" t="s">
        <v>10206</v>
      </c>
      <c r="L655" s="16" t="s">
        <v>10207</v>
      </c>
      <c r="M655" s="1" t="s">
        <v>10208</v>
      </c>
      <c r="N655" s="1"/>
      <c r="O655" s="18" t="s">
        <v>10209</v>
      </c>
      <c r="P655" s="16">
        <v>55746</v>
      </c>
      <c r="Q655" s="16" t="s">
        <v>963</v>
      </c>
      <c r="R655" s="16" t="s">
        <v>35</v>
      </c>
      <c r="S655" s="16">
        <v>2189663553</v>
      </c>
      <c r="T655" s="1" t="s">
        <v>964</v>
      </c>
    </row>
    <row r="656" spans="1:20" ht="13.2" hidden="1" x14ac:dyDescent="0.25">
      <c r="A656" s="28" t="s">
        <v>5607</v>
      </c>
      <c r="C656" s="16" t="s">
        <v>25</v>
      </c>
      <c r="D656" s="16" t="s">
        <v>26</v>
      </c>
      <c r="E656" s="16" t="s">
        <v>10203</v>
      </c>
      <c r="F656" s="18" t="s">
        <v>10204</v>
      </c>
      <c r="G656" s="16">
        <v>2</v>
      </c>
      <c r="H656" s="19" t="s">
        <v>10210</v>
      </c>
      <c r="I656" t="str">
        <f t="shared" si="5"/>
        <v>2XL / Full Print</v>
      </c>
      <c r="J656" s="20" t="s">
        <v>4963</v>
      </c>
      <c r="K656" s="20" t="s">
        <v>10206</v>
      </c>
      <c r="L656" s="16" t="s">
        <v>10207</v>
      </c>
      <c r="M656" s="1" t="s">
        <v>10208</v>
      </c>
      <c r="N656" s="1"/>
      <c r="O656" s="18" t="s">
        <v>10209</v>
      </c>
      <c r="P656" s="16">
        <v>55746</v>
      </c>
      <c r="Q656" s="16" t="s">
        <v>963</v>
      </c>
      <c r="R656" s="16" t="s">
        <v>35</v>
      </c>
      <c r="S656" s="16">
        <v>2189663553</v>
      </c>
      <c r="T656" s="1" t="s">
        <v>964</v>
      </c>
    </row>
    <row r="657" spans="1:20" ht="13.2" x14ac:dyDescent="0.25">
      <c r="A657" s="29" t="s">
        <v>201</v>
      </c>
      <c r="C657" s="16" t="s">
        <v>202</v>
      </c>
      <c r="D657" s="16" t="s">
        <v>26</v>
      </c>
      <c r="E657" s="16" t="s">
        <v>10211</v>
      </c>
      <c r="F657" s="18" t="s">
        <v>10212</v>
      </c>
      <c r="G657" s="16">
        <v>1</v>
      </c>
      <c r="H657" s="19" t="s">
        <v>10213</v>
      </c>
      <c r="I657" t="str">
        <f t="shared" si="5"/>
        <v>M / Full Print</v>
      </c>
      <c r="J657" s="20" t="s">
        <v>7214</v>
      </c>
      <c r="K657" s="20" t="s">
        <v>10214</v>
      </c>
      <c r="L657" s="16" t="s">
        <v>10215</v>
      </c>
      <c r="N657" s="1"/>
      <c r="O657" s="18" t="s">
        <v>3229</v>
      </c>
      <c r="P657" s="16">
        <v>48180</v>
      </c>
      <c r="Q657" s="16" t="s">
        <v>94</v>
      </c>
      <c r="R657" s="16" t="s">
        <v>35</v>
      </c>
      <c r="S657" s="16">
        <v>7348289896</v>
      </c>
      <c r="T657" s="1" t="s">
        <v>95</v>
      </c>
    </row>
    <row r="658" spans="1:20" ht="13.2" hidden="1" x14ac:dyDescent="0.25">
      <c r="A658" s="28" t="s">
        <v>246</v>
      </c>
      <c r="C658" s="16" t="s">
        <v>25</v>
      </c>
      <c r="D658" s="16" t="s">
        <v>26</v>
      </c>
      <c r="E658" s="16" t="s">
        <v>10216</v>
      </c>
      <c r="F658" s="18" t="s">
        <v>10217</v>
      </c>
      <c r="G658" s="16">
        <v>1</v>
      </c>
      <c r="H658" s="19" t="s">
        <v>10218</v>
      </c>
      <c r="I658" t="str">
        <f t="shared" si="5"/>
        <v>XL / Full Print</v>
      </c>
      <c r="J658" s="20" t="s">
        <v>10219</v>
      </c>
      <c r="K658" s="20" t="s">
        <v>10220</v>
      </c>
      <c r="L658" s="16" t="s">
        <v>10221</v>
      </c>
      <c r="N658" s="1"/>
      <c r="O658" s="18" t="s">
        <v>10222</v>
      </c>
      <c r="P658" s="16">
        <v>50466</v>
      </c>
      <c r="Q658" s="16" t="s">
        <v>892</v>
      </c>
      <c r="R658" s="16" t="s">
        <v>35</v>
      </c>
      <c r="S658" s="16">
        <v>7126350091</v>
      </c>
      <c r="T658" s="1" t="s">
        <v>893</v>
      </c>
    </row>
    <row r="659" spans="1:20" ht="13.2" x14ac:dyDescent="0.25">
      <c r="A659" s="32" t="s">
        <v>456</v>
      </c>
      <c r="C659" s="16" t="s">
        <v>61</v>
      </c>
      <c r="D659" s="17" t="s">
        <v>26</v>
      </c>
      <c r="E659" s="16" t="s">
        <v>10223</v>
      </c>
      <c r="F659" s="18" t="s">
        <v>10224</v>
      </c>
      <c r="G659" s="16">
        <v>1</v>
      </c>
      <c r="H659" s="19" t="s">
        <v>10225</v>
      </c>
      <c r="I659" t="str">
        <f t="shared" si="5"/>
        <v>Women / 9 / white</v>
      </c>
      <c r="J659" s="20" t="s">
        <v>460</v>
      </c>
      <c r="K659" s="20" t="s">
        <v>10226</v>
      </c>
      <c r="L659" s="16" t="s">
        <v>10227</v>
      </c>
      <c r="N659" s="1"/>
      <c r="O659" s="18" t="s">
        <v>10228</v>
      </c>
      <c r="P659" s="16" t="s">
        <v>10229</v>
      </c>
      <c r="Q659" s="16" t="s">
        <v>69</v>
      </c>
      <c r="R659" s="16" t="s">
        <v>35</v>
      </c>
      <c r="S659" s="16">
        <v>3314524733</v>
      </c>
      <c r="T659" s="1" t="s">
        <v>71</v>
      </c>
    </row>
    <row r="660" spans="1:20" ht="13.2" hidden="1" x14ac:dyDescent="0.25">
      <c r="A660" s="15" t="s">
        <v>24</v>
      </c>
      <c r="C660" s="16" t="s">
        <v>25</v>
      </c>
      <c r="D660" s="16" t="s">
        <v>26</v>
      </c>
      <c r="E660" s="16" t="s">
        <v>10223</v>
      </c>
      <c r="F660" s="18" t="s">
        <v>10224</v>
      </c>
      <c r="G660" s="16">
        <v>1</v>
      </c>
      <c r="H660" s="19" t="s">
        <v>10230</v>
      </c>
      <c r="I660" t="str">
        <f t="shared" si="5"/>
        <v>God is bigger than Lion King Blue Black Hoodie 3D #v - HOODIE RAGLAN SLEEVE / 5XL / All Print</v>
      </c>
      <c r="J660" s="20" t="s">
        <v>1980</v>
      </c>
      <c r="K660" s="20" t="s">
        <v>10226</v>
      </c>
      <c r="L660" s="16" t="s">
        <v>10231</v>
      </c>
      <c r="M660" s="1" t="s">
        <v>2231</v>
      </c>
      <c r="N660" s="1"/>
      <c r="O660" s="18" t="s">
        <v>6125</v>
      </c>
      <c r="P660" s="16">
        <v>60505</v>
      </c>
      <c r="Q660" s="16" t="s">
        <v>69</v>
      </c>
      <c r="R660" s="16" t="s">
        <v>35</v>
      </c>
      <c r="S660" s="16">
        <v>3314524733</v>
      </c>
      <c r="T660" s="1" t="s">
        <v>71</v>
      </c>
    </row>
    <row r="661" spans="1:20" ht="13.2" hidden="1" x14ac:dyDescent="0.25">
      <c r="A661" s="15" t="s">
        <v>24</v>
      </c>
      <c r="C661" s="16" t="s">
        <v>25</v>
      </c>
      <c r="D661" s="16" t="s">
        <v>26</v>
      </c>
      <c r="E661" s="16" t="s">
        <v>10232</v>
      </c>
      <c r="F661" s="18" t="s">
        <v>10233</v>
      </c>
      <c r="G661" s="16">
        <v>1</v>
      </c>
      <c r="H661" s="19" t="s">
        <v>10234</v>
      </c>
      <c r="I661" t="str">
        <f t="shared" si="5"/>
        <v>AOP Unisex Raglan Hoodie / 4XL / All print</v>
      </c>
      <c r="J661" s="20" t="s">
        <v>10235</v>
      </c>
      <c r="K661" s="20" t="s">
        <v>10236</v>
      </c>
      <c r="L661" s="16" t="s">
        <v>10237</v>
      </c>
      <c r="N661" s="1"/>
      <c r="O661" s="18" t="s">
        <v>10238</v>
      </c>
      <c r="P661" s="16">
        <v>38651</v>
      </c>
      <c r="Q661" s="16" t="s">
        <v>2504</v>
      </c>
      <c r="R661" s="16" t="s">
        <v>35</v>
      </c>
      <c r="S661" s="16">
        <v>6624208096</v>
      </c>
      <c r="T661" s="1" t="s">
        <v>2505</v>
      </c>
    </row>
    <row r="662" spans="1:20" ht="13.2" hidden="1" x14ac:dyDescent="0.25">
      <c r="A662" s="29" t="s">
        <v>86</v>
      </c>
      <c r="C662" s="16" t="s">
        <v>25</v>
      </c>
      <c r="D662" s="16" t="s">
        <v>26</v>
      </c>
      <c r="E662" s="16" t="s">
        <v>10239</v>
      </c>
      <c r="F662" s="18" t="s">
        <v>10240</v>
      </c>
      <c r="G662" s="16">
        <v>1</v>
      </c>
      <c r="H662" s="19" t="s">
        <v>10241</v>
      </c>
      <c r="I662" t="str">
        <f t="shared" si="5"/>
        <v>HOODIE RAGLAN SLEEVE / L / All Print</v>
      </c>
      <c r="J662" s="20" t="s">
        <v>10242</v>
      </c>
      <c r="K662" s="20" t="s">
        <v>10243</v>
      </c>
      <c r="L662" s="16" t="s">
        <v>10244</v>
      </c>
      <c r="N662" s="1"/>
      <c r="O662" s="18" t="s">
        <v>10245</v>
      </c>
      <c r="P662" s="16">
        <v>72802</v>
      </c>
      <c r="Q662" s="16" t="s">
        <v>118</v>
      </c>
      <c r="R662" s="16" t="s">
        <v>35</v>
      </c>
      <c r="S662" s="16">
        <v>4798579181</v>
      </c>
      <c r="T662" s="1" t="s">
        <v>119</v>
      </c>
    </row>
    <row r="663" spans="1:20" ht="13.2" x14ac:dyDescent="0.25">
      <c r="A663" s="32" t="s">
        <v>456</v>
      </c>
      <c r="C663" s="16" t="s">
        <v>61</v>
      </c>
      <c r="D663" s="16" t="s">
        <v>26</v>
      </c>
      <c r="E663" s="16" t="s">
        <v>10246</v>
      </c>
      <c r="F663" s="18" t="s">
        <v>10247</v>
      </c>
      <c r="G663" s="16">
        <v>1</v>
      </c>
      <c r="H663" s="19" t="s">
        <v>10248</v>
      </c>
      <c r="I663" t="str">
        <f t="shared" si="5"/>
        <v>Women / 9 / Black</v>
      </c>
      <c r="J663" s="20" t="s">
        <v>78</v>
      </c>
      <c r="K663" s="20" t="s">
        <v>10249</v>
      </c>
      <c r="L663" s="16" t="s">
        <v>10250</v>
      </c>
      <c r="N663" s="1"/>
      <c r="O663" s="18" t="s">
        <v>10251</v>
      </c>
      <c r="P663" s="16">
        <v>5001</v>
      </c>
      <c r="Q663" s="16" t="s">
        <v>1877</v>
      </c>
      <c r="R663" s="16" t="s">
        <v>35</v>
      </c>
      <c r="S663" s="16">
        <v>8027388381</v>
      </c>
      <c r="T663" s="1" t="s">
        <v>1878</v>
      </c>
    </row>
    <row r="664" spans="1:20" ht="13.2" hidden="1" x14ac:dyDescent="0.25">
      <c r="A664" s="15" t="s">
        <v>614</v>
      </c>
      <c r="C664" s="16" t="s">
        <v>25</v>
      </c>
      <c r="D664" s="16" t="s">
        <v>26</v>
      </c>
      <c r="E664" s="16" t="s">
        <v>10252</v>
      </c>
      <c r="F664" s="18" t="s">
        <v>10253</v>
      </c>
      <c r="G664" s="16">
        <v>1</v>
      </c>
      <c r="H664" s="19" t="s">
        <v>10254</v>
      </c>
      <c r="I664" t="str">
        <f t="shared" si="5"/>
        <v>Month June Girl Birthday Hoodie 3D #24421V - AOP UNISEX HOODIE / XL / All Print</v>
      </c>
      <c r="J664" s="20" t="s">
        <v>10255</v>
      </c>
      <c r="K664" s="20" t="s">
        <v>10256</v>
      </c>
      <c r="L664" s="16" t="s">
        <v>10257</v>
      </c>
      <c r="N664" s="1"/>
      <c r="O664" s="18" t="s">
        <v>10258</v>
      </c>
      <c r="P664" s="16">
        <v>43130</v>
      </c>
      <c r="Q664" s="16" t="s">
        <v>105</v>
      </c>
      <c r="R664" s="16" t="s">
        <v>35</v>
      </c>
      <c r="S664" s="16">
        <v>7407770634</v>
      </c>
      <c r="T664" s="1" t="s">
        <v>107</v>
      </c>
    </row>
    <row r="665" spans="1:20" ht="13.2" hidden="1" x14ac:dyDescent="0.25">
      <c r="A665" s="21" t="s">
        <v>263</v>
      </c>
      <c r="C665" s="16" t="s">
        <v>61</v>
      </c>
      <c r="D665" s="17" t="s">
        <v>26</v>
      </c>
      <c r="E665" s="16" t="s">
        <v>10259</v>
      </c>
      <c r="F665" s="18" t="s">
        <v>10260</v>
      </c>
      <c r="G665" s="16">
        <v>1</v>
      </c>
      <c r="H665" s="19" t="s">
        <v>10261</v>
      </c>
      <c r="I665" t="str">
        <f t="shared" si="5"/>
        <v>L / Full Print</v>
      </c>
      <c r="J665" s="20" t="s">
        <v>10262</v>
      </c>
      <c r="K665" s="20" t="s">
        <v>10263</v>
      </c>
      <c r="L665" s="16" t="s">
        <v>10264</v>
      </c>
      <c r="N665" s="1"/>
      <c r="O665" s="18" t="s">
        <v>10265</v>
      </c>
      <c r="P665" s="16" t="s">
        <v>10266</v>
      </c>
      <c r="Q665" s="16" t="s">
        <v>151</v>
      </c>
      <c r="R665" s="16" t="s">
        <v>35</v>
      </c>
      <c r="S665" s="16">
        <v>9567403715</v>
      </c>
      <c r="T665" s="1" t="s">
        <v>152</v>
      </c>
    </row>
    <row r="666" spans="1:20" ht="13.2" hidden="1" x14ac:dyDescent="0.25">
      <c r="A666" s="15" t="s">
        <v>110</v>
      </c>
      <c r="C666" s="16" t="s">
        <v>25</v>
      </c>
      <c r="D666" s="16" t="s">
        <v>26</v>
      </c>
      <c r="E666" s="16" t="s">
        <v>10267</v>
      </c>
      <c r="F666" s="18" t="s">
        <v>9706</v>
      </c>
      <c r="G666" s="16">
        <v>1</v>
      </c>
      <c r="H666" s="19" t="s">
        <v>10268</v>
      </c>
      <c r="I666" t="str">
        <f t="shared" si="5"/>
        <v>AOP UNISEX HOODIE / 3XL / All Print</v>
      </c>
      <c r="J666" s="20" t="s">
        <v>10269</v>
      </c>
      <c r="K666" s="20" t="s">
        <v>9709</v>
      </c>
      <c r="L666" s="16" t="s">
        <v>9710</v>
      </c>
      <c r="M666" s="1" t="s">
        <v>10270</v>
      </c>
      <c r="N666" s="1"/>
      <c r="O666" s="18" t="s">
        <v>7253</v>
      </c>
      <c r="P666" s="16">
        <v>17057</v>
      </c>
      <c r="Q666" s="16" t="s">
        <v>422</v>
      </c>
      <c r="R666" s="16" t="s">
        <v>35</v>
      </c>
      <c r="S666" s="16" t="s">
        <v>9711</v>
      </c>
      <c r="T666" s="1" t="s">
        <v>423</v>
      </c>
    </row>
    <row r="667" spans="1:20" ht="13.2" hidden="1" x14ac:dyDescent="0.25">
      <c r="A667" s="21" t="s">
        <v>5623</v>
      </c>
      <c r="C667" s="16" t="s">
        <v>25</v>
      </c>
      <c r="D667" s="16" t="s">
        <v>26</v>
      </c>
      <c r="E667" s="16" t="s">
        <v>10271</v>
      </c>
      <c r="F667" s="18" t="s">
        <v>10272</v>
      </c>
      <c r="G667" s="16">
        <v>1</v>
      </c>
      <c r="H667" s="19" t="s">
        <v>41</v>
      </c>
      <c r="I667" t="str">
        <f t="shared" si="5"/>
        <v>AOP Unisex Raglan Hoodie / L / All print</v>
      </c>
      <c r="J667" s="20" t="s">
        <v>42</v>
      </c>
      <c r="K667" s="20" t="s">
        <v>10273</v>
      </c>
      <c r="L667" s="16" t="s">
        <v>10274</v>
      </c>
      <c r="N667" s="1"/>
      <c r="O667" s="18" t="s">
        <v>10275</v>
      </c>
      <c r="P667" s="16">
        <v>11730</v>
      </c>
      <c r="Q667" s="16" t="s">
        <v>305</v>
      </c>
      <c r="R667" s="16" t="s">
        <v>35</v>
      </c>
      <c r="S667" s="16">
        <v>6312913606</v>
      </c>
      <c r="T667" s="1" t="s">
        <v>306</v>
      </c>
    </row>
    <row r="668" spans="1:20" ht="13.2" hidden="1" x14ac:dyDescent="0.25">
      <c r="A668" s="21" t="s">
        <v>5623</v>
      </c>
      <c r="C668" s="16" t="s">
        <v>25</v>
      </c>
      <c r="D668" s="16" t="s">
        <v>26</v>
      </c>
      <c r="E668" s="16" t="s">
        <v>10271</v>
      </c>
      <c r="F668" s="18" t="s">
        <v>10272</v>
      </c>
      <c r="G668" s="16">
        <v>1</v>
      </c>
      <c r="H668" s="19" t="s">
        <v>10276</v>
      </c>
      <c r="I668" t="str">
        <f t="shared" si="5"/>
        <v>AOP Unisex Raglan Zip Hoodie / L / All print</v>
      </c>
      <c r="J668" s="20" t="s">
        <v>42</v>
      </c>
      <c r="K668" s="20" t="s">
        <v>10273</v>
      </c>
      <c r="L668" s="16" t="s">
        <v>10274</v>
      </c>
      <c r="N668" s="1"/>
      <c r="O668" s="18" t="s">
        <v>10275</v>
      </c>
      <c r="P668" s="16">
        <v>11730</v>
      </c>
      <c r="Q668" s="16" t="s">
        <v>305</v>
      </c>
      <c r="R668" s="16" t="s">
        <v>35</v>
      </c>
      <c r="S668" s="16">
        <v>6312913606</v>
      </c>
      <c r="T668" s="1" t="s">
        <v>306</v>
      </c>
    </row>
    <row r="669" spans="1:20" ht="13.2" hidden="1" x14ac:dyDescent="0.25">
      <c r="A669" s="21" t="s">
        <v>5623</v>
      </c>
      <c r="C669" s="16" t="s">
        <v>25</v>
      </c>
      <c r="D669" s="16" t="s">
        <v>26</v>
      </c>
      <c r="E669" s="16" t="s">
        <v>10277</v>
      </c>
      <c r="F669" s="18" t="s">
        <v>10278</v>
      </c>
      <c r="G669" s="16">
        <v>1</v>
      </c>
      <c r="H669" s="19" t="s">
        <v>2711</v>
      </c>
      <c r="I669" t="str">
        <f t="shared" si="5"/>
        <v>AOP Unisex Raglan Hoodie / 3XL / All print</v>
      </c>
      <c r="J669" s="20" t="s">
        <v>42</v>
      </c>
      <c r="K669" s="20" t="s">
        <v>10279</v>
      </c>
      <c r="L669" s="16" t="s">
        <v>10280</v>
      </c>
      <c r="N669" s="1"/>
      <c r="O669" s="18" t="s">
        <v>925</v>
      </c>
      <c r="P669" s="16">
        <v>44057</v>
      </c>
      <c r="Q669" s="16" t="s">
        <v>105</v>
      </c>
      <c r="R669" s="16" t="s">
        <v>35</v>
      </c>
      <c r="S669" s="16">
        <v>4409832085</v>
      </c>
      <c r="T669" s="1" t="s">
        <v>107</v>
      </c>
    </row>
    <row r="670" spans="1:20" ht="13.2" hidden="1" x14ac:dyDescent="0.25">
      <c r="A670" s="21" t="s">
        <v>5623</v>
      </c>
      <c r="C670" s="16" t="s">
        <v>25</v>
      </c>
      <c r="D670" s="16" t="s">
        <v>26</v>
      </c>
      <c r="E670" s="16" t="s">
        <v>10277</v>
      </c>
      <c r="F670" s="18" t="s">
        <v>10278</v>
      </c>
      <c r="G670" s="16">
        <v>1</v>
      </c>
      <c r="H670" s="19" t="s">
        <v>6270</v>
      </c>
      <c r="I670" t="str">
        <f t="shared" si="5"/>
        <v>AOP Unisex Raglan Hoodie / 2XL / All print</v>
      </c>
      <c r="J670" s="20" t="s">
        <v>42</v>
      </c>
      <c r="K670" s="20" t="s">
        <v>10279</v>
      </c>
      <c r="L670" s="16" t="s">
        <v>10280</v>
      </c>
      <c r="N670" s="1"/>
      <c r="O670" s="18" t="s">
        <v>925</v>
      </c>
      <c r="P670" s="16">
        <v>44057</v>
      </c>
      <c r="Q670" s="16" t="s">
        <v>105</v>
      </c>
      <c r="R670" s="16" t="s">
        <v>35</v>
      </c>
      <c r="S670" s="16">
        <v>4409832085</v>
      </c>
      <c r="T670" s="1" t="s">
        <v>107</v>
      </c>
    </row>
    <row r="671" spans="1:20" ht="13.2" hidden="1" x14ac:dyDescent="0.25">
      <c r="A671" s="29" t="s">
        <v>86</v>
      </c>
      <c r="C671" s="16" t="s">
        <v>25</v>
      </c>
      <c r="D671" s="16" t="s">
        <v>26</v>
      </c>
      <c r="E671" s="16" t="s">
        <v>10277</v>
      </c>
      <c r="F671" s="18" t="s">
        <v>10278</v>
      </c>
      <c r="G671" s="16">
        <v>1</v>
      </c>
      <c r="H671" s="19" t="s">
        <v>10281</v>
      </c>
      <c r="I671" t="str">
        <f t="shared" si="5"/>
        <v>We deliver for you t-shirt 3D #210222h - 3XL / Full Print</v>
      </c>
      <c r="J671" s="20" t="s">
        <v>6647</v>
      </c>
      <c r="K671" s="20" t="s">
        <v>10279</v>
      </c>
      <c r="L671" s="16" t="s">
        <v>10280</v>
      </c>
      <c r="N671" s="1"/>
      <c r="O671" s="18" t="s">
        <v>925</v>
      </c>
      <c r="P671" s="16">
        <v>44057</v>
      </c>
      <c r="Q671" s="16" t="s">
        <v>105</v>
      </c>
      <c r="R671" s="16" t="s">
        <v>35</v>
      </c>
      <c r="S671" s="16">
        <v>4409832085</v>
      </c>
      <c r="T671" s="1" t="s">
        <v>107</v>
      </c>
    </row>
    <row r="672" spans="1:20" ht="13.2" hidden="1" x14ac:dyDescent="0.25">
      <c r="A672" s="29" t="s">
        <v>86</v>
      </c>
      <c r="C672" s="16" t="s">
        <v>25</v>
      </c>
      <c r="D672" s="16" t="s">
        <v>26</v>
      </c>
      <c r="E672" s="16" t="s">
        <v>10277</v>
      </c>
      <c r="F672" s="18" t="s">
        <v>10278</v>
      </c>
      <c r="G672" s="16">
        <v>1</v>
      </c>
      <c r="H672" s="19" t="s">
        <v>10282</v>
      </c>
      <c r="I672" t="str">
        <f t="shared" si="5"/>
        <v>We deliver for you t-shirt 3D #210222h - 2XL / Full Print</v>
      </c>
      <c r="J672" s="20" t="s">
        <v>6647</v>
      </c>
      <c r="K672" s="20" t="s">
        <v>10279</v>
      </c>
      <c r="L672" s="16" t="s">
        <v>10280</v>
      </c>
      <c r="N672" s="1"/>
      <c r="O672" s="18" t="s">
        <v>925</v>
      </c>
      <c r="P672" s="16">
        <v>44057</v>
      </c>
      <c r="Q672" s="16" t="s">
        <v>105</v>
      </c>
      <c r="R672" s="16" t="s">
        <v>35</v>
      </c>
      <c r="S672" s="16">
        <v>4409832085</v>
      </c>
      <c r="T672" s="1" t="s">
        <v>107</v>
      </c>
    </row>
    <row r="673" spans="1:20" ht="13.2" hidden="1" x14ac:dyDescent="0.25">
      <c r="A673" s="21" t="s">
        <v>761</v>
      </c>
      <c r="C673" s="16" t="s">
        <v>25</v>
      </c>
      <c r="D673" s="16" t="s">
        <v>26</v>
      </c>
      <c r="E673" s="16" t="s">
        <v>10283</v>
      </c>
      <c r="F673" s="18" t="s">
        <v>8885</v>
      </c>
      <c r="G673" s="16">
        <v>1</v>
      </c>
      <c r="H673" s="19" t="s">
        <v>8886</v>
      </c>
      <c r="I673" t="str">
        <f t="shared" si="5"/>
        <v>AOP UNISEX HOODIE / 5XL / All Print</v>
      </c>
      <c r="J673" s="20" t="s">
        <v>8887</v>
      </c>
      <c r="K673" s="20" t="s">
        <v>8888</v>
      </c>
      <c r="L673" s="16" t="s">
        <v>8889</v>
      </c>
      <c r="N673" s="1"/>
      <c r="O673" s="18" t="s">
        <v>8890</v>
      </c>
      <c r="P673" s="16">
        <v>2375</v>
      </c>
      <c r="Q673" s="16" t="s">
        <v>359</v>
      </c>
      <c r="R673" s="16" t="s">
        <v>35</v>
      </c>
      <c r="S673" s="16">
        <v>5082411255</v>
      </c>
      <c r="T673" s="1" t="s">
        <v>360</v>
      </c>
    </row>
    <row r="674" spans="1:20" ht="13.2" hidden="1" x14ac:dyDescent="0.25">
      <c r="A674" s="28" t="s">
        <v>5607</v>
      </c>
      <c r="C674" s="16" t="s">
        <v>25</v>
      </c>
      <c r="D674" s="16" t="s">
        <v>26</v>
      </c>
      <c r="E674" s="16" t="s">
        <v>10284</v>
      </c>
      <c r="F674" s="18" t="s">
        <v>10285</v>
      </c>
      <c r="G674" s="16">
        <v>1</v>
      </c>
      <c r="H674" s="19" t="s">
        <v>10286</v>
      </c>
      <c r="I674" t="str">
        <f t="shared" si="5"/>
        <v>L / Full Print</v>
      </c>
      <c r="J674" s="20" t="s">
        <v>10287</v>
      </c>
      <c r="K674" s="20" t="s">
        <v>10288</v>
      </c>
      <c r="L674" s="16" t="s">
        <v>10289</v>
      </c>
      <c r="N674" s="1"/>
      <c r="O674" s="18" t="s">
        <v>10290</v>
      </c>
      <c r="P674" s="16">
        <v>33837</v>
      </c>
      <c r="Q674" s="16" t="s">
        <v>46</v>
      </c>
      <c r="R674" s="16" t="s">
        <v>35</v>
      </c>
      <c r="S674" s="16">
        <v>9169905129</v>
      </c>
      <c r="T674" s="1" t="s">
        <v>47</v>
      </c>
    </row>
    <row r="675" spans="1:20" ht="13.2" hidden="1" x14ac:dyDescent="0.25">
      <c r="A675" s="29" t="s">
        <v>86</v>
      </c>
      <c r="C675" s="16" t="s">
        <v>25</v>
      </c>
      <c r="D675" s="16" t="s">
        <v>26</v>
      </c>
      <c r="E675" s="16" t="s">
        <v>10291</v>
      </c>
      <c r="F675" s="18" t="s">
        <v>10292</v>
      </c>
      <c r="G675" s="16">
        <v>1</v>
      </c>
      <c r="H675" s="19" t="s">
        <v>5744</v>
      </c>
      <c r="I675" t="str">
        <f t="shared" si="5"/>
        <v>Spare Tire Cover / All print / 34 inches</v>
      </c>
      <c r="J675" s="20" t="s">
        <v>5084</v>
      </c>
      <c r="K675" s="20" t="s">
        <v>10293</v>
      </c>
      <c r="L675" s="16" t="s">
        <v>10294</v>
      </c>
      <c r="N675" s="1"/>
      <c r="O675" s="18" t="s">
        <v>10295</v>
      </c>
      <c r="P675" s="16">
        <v>92555</v>
      </c>
      <c r="Q675" s="16" t="s">
        <v>546</v>
      </c>
      <c r="R675" s="16" t="s">
        <v>35</v>
      </c>
      <c r="S675" s="16">
        <v>9513188399</v>
      </c>
      <c r="T675" s="1" t="s">
        <v>547</v>
      </c>
    </row>
    <row r="676" spans="1:20" ht="13.2" hidden="1" x14ac:dyDescent="0.25">
      <c r="A676" s="29" t="s">
        <v>86</v>
      </c>
      <c r="C676" s="16" t="s">
        <v>25</v>
      </c>
      <c r="D676" s="16" t="s">
        <v>26</v>
      </c>
      <c r="E676" s="16" t="s">
        <v>10296</v>
      </c>
      <c r="F676" s="18" t="s">
        <v>10297</v>
      </c>
      <c r="G676" s="16">
        <v>1</v>
      </c>
      <c r="H676" s="19" t="s">
        <v>10298</v>
      </c>
      <c r="I676" t="str">
        <f t="shared" si="5"/>
        <v>AOP Unisex Raglan Zip Hoodie / M / All print</v>
      </c>
      <c r="J676" s="20" t="s">
        <v>8093</v>
      </c>
      <c r="K676" s="20" t="s">
        <v>10299</v>
      </c>
      <c r="L676" s="16" t="s">
        <v>10300</v>
      </c>
      <c r="N676" s="1"/>
      <c r="O676" s="18" t="s">
        <v>10301</v>
      </c>
      <c r="P676" s="16">
        <v>63074</v>
      </c>
      <c r="Q676" s="16" t="s">
        <v>34</v>
      </c>
      <c r="R676" s="16" t="s">
        <v>35</v>
      </c>
      <c r="S676" s="16">
        <v>3143309774</v>
      </c>
      <c r="T676" s="1" t="s">
        <v>36</v>
      </c>
    </row>
    <row r="677" spans="1:20" ht="13.2" hidden="1" x14ac:dyDescent="0.25">
      <c r="A677" s="15" t="s">
        <v>24</v>
      </c>
      <c r="C677" s="16" t="s">
        <v>25</v>
      </c>
      <c r="D677" s="16" t="s">
        <v>26</v>
      </c>
      <c r="E677" s="16" t="s">
        <v>10302</v>
      </c>
      <c r="F677" s="18" t="s">
        <v>10303</v>
      </c>
      <c r="G677" s="16">
        <v>1</v>
      </c>
      <c r="H677" s="19" t="s">
        <v>10304</v>
      </c>
      <c r="I677" t="str">
        <f t="shared" si="5"/>
        <v>AOP Unisex Raglan Hoodie / XL / All print</v>
      </c>
      <c r="J677" s="20" t="s">
        <v>10305</v>
      </c>
      <c r="K677" s="20" t="s">
        <v>10306</v>
      </c>
      <c r="L677" s="16" t="s">
        <v>10307</v>
      </c>
      <c r="N677" s="1"/>
      <c r="O677" s="18" t="s">
        <v>10308</v>
      </c>
      <c r="P677" s="16">
        <v>12057</v>
      </c>
      <c r="Q677" s="16" t="s">
        <v>305</v>
      </c>
      <c r="R677" s="16" t="s">
        <v>35</v>
      </c>
      <c r="S677" s="16">
        <v>5184018421</v>
      </c>
      <c r="T677" s="1" t="s">
        <v>306</v>
      </c>
    </row>
    <row r="678" spans="1:20" ht="13.2" hidden="1" x14ac:dyDescent="0.25">
      <c r="A678" s="28" t="s">
        <v>5607</v>
      </c>
      <c r="C678" s="16" t="s">
        <v>25</v>
      </c>
      <c r="D678" s="16" t="s">
        <v>26</v>
      </c>
      <c r="E678" s="16" t="s">
        <v>10309</v>
      </c>
      <c r="F678" s="18" t="s">
        <v>10310</v>
      </c>
      <c r="G678" s="16">
        <v>1</v>
      </c>
      <c r="H678" s="19" t="s">
        <v>10311</v>
      </c>
      <c r="I678" t="str">
        <f t="shared" si="5"/>
        <v>hirt 3d #KV - XL / Full Print</v>
      </c>
      <c r="J678" s="20" t="s">
        <v>1218</v>
      </c>
      <c r="K678" s="20" t="s">
        <v>10312</v>
      </c>
      <c r="L678" s="16" t="s">
        <v>10313</v>
      </c>
      <c r="N678" s="1"/>
      <c r="O678" s="18" t="s">
        <v>10314</v>
      </c>
      <c r="P678" s="16">
        <v>85339</v>
      </c>
      <c r="Q678" s="16" t="s">
        <v>447</v>
      </c>
      <c r="R678" s="16" t="s">
        <v>35</v>
      </c>
      <c r="S678" s="16">
        <v>6024025321</v>
      </c>
      <c r="T678" s="1" t="s">
        <v>448</v>
      </c>
    </row>
    <row r="679" spans="1:20" ht="13.2" hidden="1" x14ac:dyDescent="0.25">
      <c r="A679" s="28" t="s">
        <v>5607</v>
      </c>
      <c r="C679" s="16" t="s">
        <v>202</v>
      </c>
      <c r="D679" s="16" t="s">
        <v>26</v>
      </c>
      <c r="E679" s="16" t="s">
        <v>10315</v>
      </c>
      <c r="F679" s="18" t="s">
        <v>10316</v>
      </c>
      <c r="G679" s="16">
        <v>1</v>
      </c>
      <c r="H679" s="19" t="s">
        <v>10317</v>
      </c>
      <c r="I679" t="str">
        <f t="shared" si="5"/>
        <v>Full Print / IP 7/8 Plus</v>
      </c>
      <c r="J679" s="20" t="s">
        <v>10318</v>
      </c>
      <c r="K679" s="20" t="s">
        <v>10319</v>
      </c>
      <c r="L679" s="16" t="s">
        <v>10320</v>
      </c>
      <c r="N679" s="1"/>
      <c r="O679" s="18" t="s">
        <v>10017</v>
      </c>
      <c r="P679" s="16">
        <v>86303</v>
      </c>
      <c r="Q679" s="16" t="s">
        <v>447</v>
      </c>
      <c r="R679" s="16" t="s">
        <v>35</v>
      </c>
      <c r="S679" s="16">
        <v>7023760710</v>
      </c>
      <c r="T679" s="1" t="s">
        <v>448</v>
      </c>
    </row>
    <row r="680" spans="1:20" ht="13.2" hidden="1" x14ac:dyDescent="0.25">
      <c r="A680" s="29" t="s">
        <v>86</v>
      </c>
      <c r="C680" s="16" t="s">
        <v>191</v>
      </c>
      <c r="D680" s="17" t="s">
        <v>26</v>
      </c>
      <c r="E680" s="16" t="s">
        <v>10321</v>
      </c>
      <c r="F680" s="18" t="s">
        <v>10322</v>
      </c>
      <c r="G680" s="16">
        <v>1</v>
      </c>
      <c r="H680" s="19" t="s">
        <v>10323</v>
      </c>
      <c r="I680" t="str">
        <f t="shared" si="5"/>
        <v>12X18in / Full print</v>
      </c>
      <c r="J680" s="20" t="s">
        <v>10324</v>
      </c>
      <c r="K680" s="20" t="s">
        <v>10325</v>
      </c>
      <c r="L680" s="16" t="s">
        <v>10326</v>
      </c>
      <c r="N680" s="1"/>
      <c r="O680" s="18" t="s">
        <v>10327</v>
      </c>
      <c r="P680" s="16">
        <v>11766</v>
      </c>
      <c r="Q680" s="16" t="s">
        <v>305</v>
      </c>
      <c r="R680" s="16" t="s">
        <v>35</v>
      </c>
      <c r="S680" s="16">
        <v>8607293433</v>
      </c>
      <c r="T680" s="1" t="s">
        <v>306</v>
      </c>
    </row>
    <row r="681" spans="1:20" ht="13.2" hidden="1" x14ac:dyDescent="0.25">
      <c r="A681" s="15" t="s">
        <v>24</v>
      </c>
      <c r="C681" s="16" t="s">
        <v>25</v>
      </c>
      <c r="D681" s="16" t="s">
        <v>26</v>
      </c>
      <c r="E681" s="16" t="s">
        <v>10328</v>
      </c>
      <c r="F681" s="18" t="s">
        <v>10329</v>
      </c>
      <c r="G681" s="16">
        <v>1</v>
      </c>
      <c r="H681" s="19" t="s">
        <v>10330</v>
      </c>
      <c r="I681" t="str">
        <f t="shared" si="5"/>
        <v>S / Full Print</v>
      </c>
      <c r="J681" s="20" t="s">
        <v>10331</v>
      </c>
      <c r="K681" s="20" t="s">
        <v>10332</v>
      </c>
      <c r="L681" s="16" t="s">
        <v>10333</v>
      </c>
      <c r="M681" s="1" t="s">
        <v>10334</v>
      </c>
      <c r="N681" s="1"/>
      <c r="O681" s="18" t="s">
        <v>5636</v>
      </c>
      <c r="P681" s="16">
        <v>8873</v>
      </c>
      <c r="Q681" s="16" t="s">
        <v>464</v>
      </c>
      <c r="R681" s="16" t="s">
        <v>35</v>
      </c>
      <c r="S681" s="16" t="s">
        <v>10335</v>
      </c>
      <c r="T681" s="1" t="s">
        <v>465</v>
      </c>
    </row>
    <row r="682" spans="1:20" ht="13.2" hidden="1" x14ac:dyDescent="0.25">
      <c r="A682" s="15" t="s">
        <v>24</v>
      </c>
      <c r="C682" s="16" t="s">
        <v>25</v>
      </c>
      <c r="D682" s="16" t="s">
        <v>26</v>
      </c>
      <c r="E682" s="16" t="s">
        <v>10328</v>
      </c>
      <c r="F682" s="18" t="s">
        <v>10329</v>
      </c>
      <c r="G682" s="16">
        <v>2</v>
      </c>
      <c r="H682" s="19" t="s">
        <v>10336</v>
      </c>
      <c r="I682" t="str">
        <f t="shared" si="5"/>
        <v>M / Full Print</v>
      </c>
      <c r="J682" s="20" t="s">
        <v>10337</v>
      </c>
      <c r="K682" s="20" t="s">
        <v>10332</v>
      </c>
      <c r="L682" s="16" t="s">
        <v>10333</v>
      </c>
      <c r="M682" s="1" t="s">
        <v>10334</v>
      </c>
      <c r="N682" s="1"/>
      <c r="O682" s="18" t="s">
        <v>5636</v>
      </c>
      <c r="P682" s="16">
        <v>8873</v>
      </c>
      <c r="Q682" s="16" t="s">
        <v>464</v>
      </c>
      <c r="R682" s="16" t="s">
        <v>35</v>
      </c>
      <c r="S682" s="16" t="s">
        <v>10335</v>
      </c>
      <c r="T682" s="1" t="s">
        <v>465</v>
      </c>
    </row>
    <row r="683" spans="1:20" ht="13.2" hidden="1" x14ac:dyDescent="0.25">
      <c r="A683" s="15" t="s">
        <v>24</v>
      </c>
      <c r="C683" s="16" t="s">
        <v>25</v>
      </c>
      <c r="D683" s="16" t="s">
        <v>26</v>
      </c>
      <c r="E683" s="16" t="s">
        <v>10328</v>
      </c>
      <c r="F683" s="18" t="s">
        <v>10329</v>
      </c>
      <c r="G683" s="16">
        <v>5</v>
      </c>
      <c r="H683" s="19" t="s">
        <v>10338</v>
      </c>
      <c r="I683" t="str">
        <f t="shared" si="5"/>
        <v>XL / Full Print</v>
      </c>
      <c r="J683" s="20" t="s">
        <v>10339</v>
      </c>
      <c r="K683" s="20" t="s">
        <v>10332</v>
      </c>
      <c r="L683" s="16" t="s">
        <v>10333</v>
      </c>
      <c r="M683" s="1" t="s">
        <v>10334</v>
      </c>
      <c r="N683" s="1"/>
      <c r="O683" s="18" t="s">
        <v>5636</v>
      </c>
      <c r="P683" s="16">
        <v>8873</v>
      </c>
      <c r="Q683" s="16" t="s">
        <v>464</v>
      </c>
      <c r="R683" s="16" t="s">
        <v>35</v>
      </c>
      <c r="S683" s="16" t="s">
        <v>10335</v>
      </c>
      <c r="T683" s="1" t="s">
        <v>465</v>
      </c>
    </row>
    <row r="684" spans="1:20" ht="13.2" hidden="1" x14ac:dyDescent="0.25">
      <c r="A684" s="15" t="s">
        <v>24</v>
      </c>
      <c r="C684" s="16" t="s">
        <v>25</v>
      </c>
      <c r="D684" s="16" t="s">
        <v>26</v>
      </c>
      <c r="E684" s="16" t="s">
        <v>10328</v>
      </c>
      <c r="F684" s="18" t="s">
        <v>10329</v>
      </c>
      <c r="G684" s="16">
        <v>2</v>
      </c>
      <c r="H684" s="19" t="s">
        <v>10340</v>
      </c>
      <c r="I684" t="str">
        <f t="shared" si="5"/>
        <v>2XL / Full Print</v>
      </c>
      <c r="J684" s="20" t="s">
        <v>10341</v>
      </c>
      <c r="K684" s="20" t="s">
        <v>10332</v>
      </c>
      <c r="L684" s="16" t="s">
        <v>10333</v>
      </c>
      <c r="M684" s="1" t="s">
        <v>10334</v>
      </c>
      <c r="N684" s="1"/>
      <c r="O684" s="18" t="s">
        <v>5636</v>
      </c>
      <c r="P684" s="16">
        <v>8873</v>
      </c>
      <c r="Q684" s="16" t="s">
        <v>464</v>
      </c>
      <c r="R684" s="16" t="s">
        <v>35</v>
      </c>
      <c r="S684" s="16" t="s">
        <v>10335</v>
      </c>
      <c r="T684" s="1" t="s">
        <v>465</v>
      </c>
    </row>
    <row r="685" spans="1:20" ht="13.2" hidden="1" x14ac:dyDescent="0.25">
      <c r="A685" s="15" t="s">
        <v>24</v>
      </c>
      <c r="C685" s="16" t="s">
        <v>25</v>
      </c>
      <c r="D685" s="16" t="s">
        <v>26</v>
      </c>
      <c r="E685" s="16" t="s">
        <v>10328</v>
      </c>
      <c r="F685" s="18" t="s">
        <v>10329</v>
      </c>
      <c r="G685" s="16">
        <v>1</v>
      </c>
      <c r="H685" s="19" t="s">
        <v>10342</v>
      </c>
      <c r="I685" t="str">
        <f t="shared" si="5"/>
        <v>4XL / Full Print</v>
      </c>
      <c r="J685" s="20" t="s">
        <v>10343</v>
      </c>
      <c r="K685" s="20" t="s">
        <v>10332</v>
      </c>
      <c r="L685" s="16" t="s">
        <v>10333</v>
      </c>
      <c r="M685" s="1" t="s">
        <v>10334</v>
      </c>
      <c r="N685" s="1"/>
      <c r="O685" s="18" t="s">
        <v>5636</v>
      </c>
      <c r="P685" s="16">
        <v>8873</v>
      </c>
      <c r="Q685" s="16" t="s">
        <v>464</v>
      </c>
      <c r="R685" s="16" t="s">
        <v>35</v>
      </c>
      <c r="S685" s="16" t="s">
        <v>10335</v>
      </c>
      <c r="T685" s="1" t="s">
        <v>465</v>
      </c>
    </row>
    <row r="686" spans="1:20" ht="13.2" hidden="1" x14ac:dyDescent="0.25">
      <c r="A686" s="15" t="s">
        <v>24</v>
      </c>
      <c r="C686" s="16" t="s">
        <v>25</v>
      </c>
      <c r="D686" s="16" t="s">
        <v>26</v>
      </c>
      <c r="E686" s="16" t="s">
        <v>10344</v>
      </c>
      <c r="F686" s="18" t="s">
        <v>10345</v>
      </c>
      <c r="G686" s="16">
        <v>3</v>
      </c>
      <c r="H686" s="19" t="s">
        <v>10346</v>
      </c>
      <c r="I686" t="str">
        <f t="shared" si="5"/>
        <v>hirt 3D - L / Full Print</v>
      </c>
      <c r="J686" s="20" t="s">
        <v>10347</v>
      </c>
      <c r="K686" s="20" t="s">
        <v>10348</v>
      </c>
      <c r="L686" s="16" t="s">
        <v>10349</v>
      </c>
      <c r="M686" s="1" t="s">
        <v>10350</v>
      </c>
      <c r="N686" s="1"/>
      <c r="O686" s="18" t="s">
        <v>10351</v>
      </c>
      <c r="P686" s="16">
        <v>8043</v>
      </c>
      <c r="Q686" s="16" t="s">
        <v>464</v>
      </c>
      <c r="R686" s="16" t="s">
        <v>35</v>
      </c>
      <c r="S686" s="16">
        <v>6093140124</v>
      </c>
      <c r="T686" s="1" t="s">
        <v>465</v>
      </c>
    </row>
    <row r="687" spans="1:20" ht="13.2" hidden="1" x14ac:dyDescent="0.25">
      <c r="A687" s="15" t="s">
        <v>24</v>
      </c>
      <c r="C687" s="16" t="s">
        <v>25</v>
      </c>
      <c r="D687" s="16" t="s">
        <v>26</v>
      </c>
      <c r="E687" s="16" t="s">
        <v>10344</v>
      </c>
      <c r="F687" s="18" t="s">
        <v>10345</v>
      </c>
      <c r="G687" s="16">
        <v>3</v>
      </c>
      <c r="H687" s="19" t="s">
        <v>10352</v>
      </c>
      <c r="I687" t="str">
        <f t="shared" si="5"/>
        <v>hirt 3D - M / Full Print</v>
      </c>
      <c r="J687" s="20" t="s">
        <v>10353</v>
      </c>
      <c r="K687" s="20" t="s">
        <v>10348</v>
      </c>
      <c r="L687" s="16" t="s">
        <v>10349</v>
      </c>
      <c r="M687" s="1" t="s">
        <v>10350</v>
      </c>
      <c r="N687" s="1"/>
      <c r="O687" s="18" t="s">
        <v>10351</v>
      </c>
      <c r="P687" s="16">
        <v>8043</v>
      </c>
      <c r="Q687" s="16" t="s">
        <v>464</v>
      </c>
      <c r="R687" s="16" t="s">
        <v>35</v>
      </c>
      <c r="S687" s="16">
        <v>6093140124</v>
      </c>
      <c r="T687" s="1" t="s">
        <v>465</v>
      </c>
    </row>
    <row r="688" spans="1:20" ht="13.2" hidden="1" x14ac:dyDescent="0.25">
      <c r="A688" s="32" t="s">
        <v>60</v>
      </c>
      <c r="C688" s="16" t="s">
        <v>61</v>
      </c>
      <c r="D688" s="16" t="s">
        <v>26</v>
      </c>
      <c r="E688" s="16" t="s">
        <v>10354</v>
      </c>
      <c r="F688" s="18" t="s">
        <v>10355</v>
      </c>
      <c r="G688" s="16">
        <v>1</v>
      </c>
      <c r="H688" s="19" t="s">
        <v>1670</v>
      </c>
      <c r="I688" t="str">
        <f t="shared" si="5"/>
        <v>XL / Full Print</v>
      </c>
      <c r="J688" s="20" t="s">
        <v>1671</v>
      </c>
      <c r="K688" s="20" t="s">
        <v>10356</v>
      </c>
      <c r="L688" s="16" t="s">
        <v>10357</v>
      </c>
      <c r="N688" s="1"/>
      <c r="O688" s="18" t="s">
        <v>10358</v>
      </c>
      <c r="P688" s="16">
        <v>34291</v>
      </c>
      <c r="Q688" s="16" t="s">
        <v>46</v>
      </c>
      <c r="R688" s="16" t="s">
        <v>35</v>
      </c>
      <c r="S688" s="16">
        <v>9417630438</v>
      </c>
      <c r="T688" s="1" t="s">
        <v>47</v>
      </c>
    </row>
    <row r="689" spans="1:20" ht="13.2" hidden="1" x14ac:dyDescent="0.25">
      <c r="A689" s="28" t="s">
        <v>246</v>
      </c>
      <c r="C689" s="16" t="s">
        <v>61</v>
      </c>
      <c r="D689" s="16" t="s">
        <v>26</v>
      </c>
      <c r="E689" s="16" t="s">
        <v>10359</v>
      </c>
      <c r="F689" s="18" t="s">
        <v>10360</v>
      </c>
      <c r="G689" s="16">
        <v>1</v>
      </c>
      <c r="H689" s="19" t="s">
        <v>10361</v>
      </c>
      <c r="I689" t="str">
        <f t="shared" si="5"/>
        <v>Men / 8 / Black</v>
      </c>
      <c r="J689" s="20" t="s">
        <v>78</v>
      </c>
      <c r="K689" s="20" t="s">
        <v>10362</v>
      </c>
      <c r="L689" s="16" t="s">
        <v>10363</v>
      </c>
      <c r="N689" s="1"/>
      <c r="O689" s="18" t="s">
        <v>10364</v>
      </c>
      <c r="P689" s="16">
        <v>80106</v>
      </c>
      <c r="Q689" s="16" t="s">
        <v>430</v>
      </c>
      <c r="R689" s="16" t="s">
        <v>35</v>
      </c>
      <c r="S689" s="16">
        <v>3079210727</v>
      </c>
      <c r="T689" s="1" t="s">
        <v>432</v>
      </c>
    </row>
    <row r="690" spans="1:20" ht="13.2" hidden="1" x14ac:dyDescent="0.25">
      <c r="A690" s="29" t="s">
        <v>86</v>
      </c>
      <c r="C690" s="16" t="s">
        <v>25</v>
      </c>
      <c r="D690" s="16" t="s">
        <v>26</v>
      </c>
      <c r="E690" s="16" t="s">
        <v>10365</v>
      </c>
      <c r="F690" s="18" t="s">
        <v>10366</v>
      </c>
      <c r="G690" s="16">
        <v>1</v>
      </c>
      <c r="H690" s="19" t="s">
        <v>10367</v>
      </c>
      <c r="I690" t="str">
        <f t="shared" si="5"/>
        <v>All print / 32 inches</v>
      </c>
      <c r="J690" s="20" t="s">
        <v>10368</v>
      </c>
      <c r="K690" s="20" t="s">
        <v>10369</v>
      </c>
      <c r="L690" s="16" t="s">
        <v>10370</v>
      </c>
      <c r="N690" s="1"/>
      <c r="O690" s="18" t="s">
        <v>10371</v>
      </c>
      <c r="P690" s="16">
        <v>45805</v>
      </c>
      <c r="Q690" s="16" t="s">
        <v>105</v>
      </c>
      <c r="R690" s="16" t="s">
        <v>35</v>
      </c>
      <c r="S690" s="16">
        <v>4192311121</v>
      </c>
      <c r="T690" s="1" t="s">
        <v>107</v>
      </c>
    </row>
    <row r="691" spans="1:20" ht="13.2" hidden="1" x14ac:dyDescent="0.25">
      <c r="A691" s="28" t="s">
        <v>5607</v>
      </c>
      <c r="C691" s="16" t="s">
        <v>25</v>
      </c>
      <c r="D691" s="16" t="s">
        <v>26</v>
      </c>
      <c r="E691" s="16" t="s">
        <v>10372</v>
      </c>
      <c r="F691" s="18" t="s">
        <v>10373</v>
      </c>
      <c r="G691" s="16">
        <v>1</v>
      </c>
      <c r="H691" s="19" t="s">
        <v>10374</v>
      </c>
      <c r="I691" t="str">
        <f t="shared" si="5"/>
        <v>hirt 2D #KV - M / BLACK</v>
      </c>
      <c r="J691" s="20" t="s">
        <v>10375</v>
      </c>
      <c r="K691" s="20" t="s">
        <v>10376</v>
      </c>
      <c r="L691" s="16" t="s">
        <v>10377</v>
      </c>
      <c r="N691" s="1"/>
      <c r="O691" s="18" t="s">
        <v>10378</v>
      </c>
      <c r="P691" s="16">
        <v>79605</v>
      </c>
      <c r="Q691" s="16" t="s">
        <v>151</v>
      </c>
      <c r="R691" s="16" t="s">
        <v>35</v>
      </c>
      <c r="S691" s="16">
        <v>3252608322</v>
      </c>
      <c r="T691" s="1" t="s">
        <v>152</v>
      </c>
    </row>
    <row r="692" spans="1:20" ht="13.2" hidden="1" x14ac:dyDescent="0.25">
      <c r="A692" s="28" t="s">
        <v>5607</v>
      </c>
      <c r="C692" s="16" t="s">
        <v>25</v>
      </c>
      <c r="D692" s="16" t="s">
        <v>26</v>
      </c>
      <c r="E692" s="16" t="s">
        <v>10372</v>
      </c>
      <c r="F692" s="18" t="s">
        <v>10373</v>
      </c>
      <c r="G692" s="16">
        <v>1</v>
      </c>
      <c r="H692" s="19" t="s">
        <v>10379</v>
      </c>
      <c r="I692" t="str">
        <f t="shared" si="5"/>
        <v>hirt 2D #KV - S / BLACK</v>
      </c>
      <c r="J692" s="20" t="s">
        <v>10380</v>
      </c>
      <c r="K692" s="20" t="s">
        <v>10376</v>
      </c>
      <c r="L692" s="16" t="s">
        <v>10377</v>
      </c>
      <c r="N692" s="1"/>
      <c r="O692" s="18" t="s">
        <v>10378</v>
      </c>
      <c r="P692" s="16">
        <v>79605</v>
      </c>
      <c r="Q692" s="16" t="s">
        <v>151</v>
      </c>
      <c r="R692" s="16" t="s">
        <v>35</v>
      </c>
      <c r="S692" s="16">
        <v>3252608322</v>
      </c>
      <c r="T692" s="1" t="s">
        <v>152</v>
      </c>
    </row>
    <row r="693" spans="1:20" ht="13.2" hidden="1" x14ac:dyDescent="0.25">
      <c r="A693" s="28" t="s">
        <v>5607</v>
      </c>
      <c r="C693" s="16" t="s">
        <v>61</v>
      </c>
      <c r="D693" s="16" t="s">
        <v>26</v>
      </c>
      <c r="E693" s="16" t="s">
        <v>10381</v>
      </c>
      <c r="F693" s="18" t="s">
        <v>10382</v>
      </c>
      <c r="G693" s="16">
        <v>1</v>
      </c>
      <c r="H693" s="19" t="s">
        <v>9753</v>
      </c>
      <c r="I693" t="str">
        <f t="shared" si="5"/>
        <v>3XL / Full Print</v>
      </c>
      <c r="J693" s="20" t="s">
        <v>4382</v>
      </c>
      <c r="K693" s="20" t="s">
        <v>10383</v>
      </c>
      <c r="L693" s="16" t="s">
        <v>10384</v>
      </c>
      <c r="N693" s="1"/>
      <c r="O693" s="18" t="s">
        <v>9720</v>
      </c>
      <c r="P693" s="16">
        <v>14802</v>
      </c>
      <c r="Q693" s="16" t="s">
        <v>305</v>
      </c>
      <c r="R693" s="16" t="s">
        <v>35</v>
      </c>
      <c r="S693" s="16">
        <v>5185773363</v>
      </c>
      <c r="T693" s="1" t="s">
        <v>306</v>
      </c>
    </row>
    <row r="694" spans="1:20" ht="13.2" x14ac:dyDescent="0.25">
      <c r="A694" s="29" t="s">
        <v>201</v>
      </c>
      <c r="C694" s="16" t="s">
        <v>61</v>
      </c>
      <c r="D694" s="16" t="s">
        <v>26</v>
      </c>
      <c r="E694" s="16" t="s">
        <v>10385</v>
      </c>
      <c r="F694" s="18" t="s">
        <v>10386</v>
      </c>
      <c r="G694" s="16">
        <v>1</v>
      </c>
      <c r="H694" s="19" t="s">
        <v>4470</v>
      </c>
      <c r="I694" t="str">
        <f t="shared" si="5"/>
        <v>Unisex Joggers / M / Her King</v>
      </c>
      <c r="J694" s="20" t="s">
        <v>2847</v>
      </c>
      <c r="K694" s="20" t="s">
        <v>10387</v>
      </c>
      <c r="L694" s="16" t="s">
        <v>10388</v>
      </c>
      <c r="N694" s="1"/>
      <c r="O694" s="18" t="s">
        <v>10389</v>
      </c>
      <c r="P694" s="16">
        <v>70586</v>
      </c>
      <c r="Q694" s="16" t="s">
        <v>1258</v>
      </c>
      <c r="R694" s="16" t="s">
        <v>35</v>
      </c>
      <c r="S694" s="16">
        <v>3373052622</v>
      </c>
      <c r="T694" s="1" t="s">
        <v>1259</v>
      </c>
    </row>
    <row r="695" spans="1:20" ht="13.2" hidden="1" x14ac:dyDescent="0.25">
      <c r="A695" s="15" t="s">
        <v>24</v>
      </c>
      <c r="C695" s="16" t="s">
        <v>25</v>
      </c>
      <c r="D695" s="16" t="s">
        <v>26</v>
      </c>
      <c r="E695" s="16" t="s">
        <v>10390</v>
      </c>
      <c r="F695" s="18" t="s">
        <v>10391</v>
      </c>
      <c r="G695" s="16">
        <v>1</v>
      </c>
      <c r="H695" s="19" t="s">
        <v>10392</v>
      </c>
      <c r="I695" t="str">
        <f t="shared" si="5"/>
        <v>L / Full Print</v>
      </c>
      <c r="J695" s="20" t="s">
        <v>10393</v>
      </c>
      <c r="K695" s="20" t="s">
        <v>10394</v>
      </c>
      <c r="L695" s="16" t="s">
        <v>10395</v>
      </c>
      <c r="N695" s="1"/>
      <c r="O695" s="18" t="s">
        <v>10396</v>
      </c>
      <c r="P695" s="16">
        <v>32708</v>
      </c>
      <c r="Q695" s="16" t="s">
        <v>46</v>
      </c>
      <c r="R695" s="16" t="s">
        <v>35</v>
      </c>
      <c r="S695" s="16">
        <v>4072478145</v>
      </c>
      <c r="T695" s="1" t="s">
        <v>47</v>
      </c>
    </row>
    <row r="696" spans="1:20" ht="13.2" hidden="1" x14ac:dyDescent="0.25">
      <c r="A696" s="15" t="s">
        <v>614</v>
      </c>
      <c r="C696" s="16" t="s">
        <v>61</v>
      </c>
      <c r="D696" s="16" t="s">
        <v>26</v>
      </c>
      <c r="E696" s="16" t="s">
        <v>10397</v>
      </c>
      <c r="F696" s="18" t="s">
        <v>10398</v>
      </c>
      <c r="G696" s="16">
        <v>1</v>
      </c>
      <c r="H696" s="19" t="s">
        <v>4766</v>
      </c>
      <c r="I696" t="str">
        <f t="shared" si="5"/>
        <v>One size / All print</v>
      </c>
      <c r="J696" s="20" t="s">
        <v>4767</v>
      </c>
      <c r="K696" s="20" t="s">
        <v>10399</v>
      </c>
      <c r="L696" s="16" t="s">
        <v>10400</v>
      </c>
      <c r="N696" s="1"/>
      <c r="O696" s="18" t="s">
        <v>1455</v>
      </c>
      <c r="P696" s="16">
        <v>33634</v>
      </c>
      <c r="Q696" s="16" t="s">
        <v>46</v>
      </c>
      <c r="R696" s="16" t="s">
        <v>35</v>
      </c>
      <c r="S696" s="16">
        <v>8136977152</v>
      </c>
      <c r="T696" s="1" t="s">
        <v>47</v>
      </c>
    </row>
    <row r="697" spans="1:20" ht="13.2" hidden="1" x14ac:dyDescent="0.25">
      <c r="A697" s="28" t="s">
        <v>5607</v>
      </c>
      <c r="C697" s="16" t="s">
        <v>202</v>
      </c>
      <c r="D697" s="16" t="s">
        <v>26</v>
      </c>
      <c r="E697" s="16" t="s">
        <v>10401</v>
      </c>
      <c r="F697" s="18" t="s">
        <v>10402</v>
      </c>
      <c r="G697" s="16">
        <v>1</v>
      </c>
      <c r="H697" s="19" t="s">
        <v>10403</v>
      </c>
      <c r="I697" t="str">
        <f t="shared" si="5"/>
        <v>2XL / Black</v>
      </c>
      <c r="J697" s="20" t="s">
        <v>9164</v>
      </c>
      <c r="K697" s="20" t="s">
        <v>10404</v>
      </c>
      <c r="L697" s="16" t="s">
        <v>10405</v>
      </c>
      <c r="N697" s="1"/>
      <c r="O697" s="18" t="s">
        <v>10406</v>
      </c>
      <c r="P697" s="16">
        <v>22963</v>
      </c>
      <c r="Q697" s="16" t="s">
        <v>169</v>
      </c>
      <c r="R697" s="16" t="s">
        <v>35</v>
      </c>
      <c r="S697" s="16">
        <v>7033803679</v>
      </c>
      <c r="T697" s="1" t="s">
        <v>170</v>
      </c>
    </row>
    <row r="698" spans="1:20" ht="13.2" x14ac:dyDescent="0.25">
      <c r="A698" s="29" t="s">
        <v>201</v>
      </c>
      <c r="C698" s="16" t="s">
        <v>25</v>
      </c>
      <c r="D698" s="33" t="s">
        <v>26</v>
      </c>
      <c r="E698" s="16" t="s">
        <v>10407</v>
      </c>
      <c r="F698" s="18" t="s">
        <v>10408</v>
      </c>
      <c r="G698" s="16">
        <v>1</v>
      </c>
      <c r="H698" s="19" t="s">
        <v>10409</v>
      </c>
      <c r="I698" t="str">
        <f t="shared" si="5"/>
        <v>XL / Full Print</v>
      </c>
      <c r="J698" s="20" t="s">
        <v>10410</v>
      </c>
      <c r="K698" s="20" t="s">
        <v>10411</v>
      </c>
      <c r="L698" s="16" t="s">
        <v>10412</v>
      </c>
      <c r="N698" s="1"/>
      <c r="O698" s="18" t="s">
        <v>5074</v>
      </c>
      <c r="P698" s="16">
        <v>17602</v>
      </c>
      <c r="Q698" s="16" t="s">
        <v>422</v>
      </c>
      <c r="R698" s="16" t="s">
        <v>35</v>
      </c>
      <c r="S698" s="16">
        <v>7172053106</v>
      </c>
      <c r="T698" s="1" t="s">
        <v>423</v>
      </c>
    </row>
    <row r="699" spans="1:20" ht="13.2" x14ac:dyDescent="0.25">
      <c r="A699" s="29" t="s">
        <v>201</v>
      </c>
      <c r="C699" s="16" t="s">
        <v>25</v>
      </c>
      <c r="D699" s="33" t="s">
        <v>26</v>
      </c>
      <c r="E699" s="16" t="s">
        <v>10407</v>
      </c>
      <c r="F699" s="18" t="s">
        <v>10408</v>
      </c>
      <c r="G699" s="16">
        <v>1</v>
      </c>
      <c r="H699" s="19" t="s">
        <v>10413</v>
      </c>
      <c r="I699" t="str">
        <f t="shared" si="5"/>
        <v>S / Full Print</v>
      </c>
      <c r="J699" s="20" t="s">
        <v>10414</v>
      </c>
      <c r="K699" s="20" t="s">
        <v>10411</v>
      </c>
      <c r="L699" s="16" t="s">
        <v>10412</v>
      </c>
      <c r="N699" s="1"/>
      <c r="O699" s="18" t="s">
        <v>5074</v>
      </c>
      <c r="P699" s="16">
        <v>17602</v>
      </c>
      <c r="Q699" s="16" t="s">
        <v>422</v>
      </c>
      <c r="R699" s="16" t="s">
        <v>35</v>
      </c>
      <c r="S699" s="16">
        <v>7172053106</v>
      </c>
      <c r="T699" s="1" t="s">
        <v>423</v>
      </c>
    </row>
    <row r="700" spans="1:20" ht="13.2" hidden="1" x14ac:dyDescent="0.25">
      <c r="A700" s="32" t="s">
        <v>60</v>
      </c>
      <c r="C700" s="16" t="s">
        <v>61</v>
      </c>
      <c r="D700" s="16" t="s">
        <v>26</v>
      </c>
      <c r="E700" s="16" t="s">
        <v>10415</v>
      </c>
      <c r="F700" s="18" t="s">
        <v>10416</v>
      </c>
      <c r="G700" s="16">
        <v>1</v>
      </c>
      <c r="H700" s="19" t="s">
        <v>8302</v>
      </c>
      <c r="I700" t="str">
        <f t="shared" si="5"/>
        <v>S / Full Print</v>
      </c>
      <c r="J700" s="20" t="s">
        <v>8303</v>
      </c>
      <c r="K700" s="20" t="s">
        <v>10417</v>
      </c>
      <c r="L700" s="16" t="s">
        <v>10418</v>
      </c>
      <c r="M700" s="1"/>
      <c r="N700" s="1"/>
      <c r="O700" s="18" t="s">
        <v>57</v>
      </c>
      <c r="P700" s="16">
        <v>15701</v>
      </c>
      <c r="Q700" s="16" t="s">
        <v>422</v>
      </c>
      <c r="R700" s="16" t="s">
        <v>35</v>
      </c>
      <c r="S700" s="16">
        <v>7245494435</v>
      </c>
      <c r="T700" s="1" t="s">
        <v>423</v>
      </c>
    </row>
    <row r="701" spans="1:20" ht="13.2" hidden="1" x14ac:dyDescent="0.25">
      <c r="A701" s="28" t="s">
        <v>5607</v>
      </c>
      <c r="C701" s="16" t="s">
        <v>61</v>
      </c>
      <c r="D701" s="16" t="s">
        <v>26</v>
      </c>
      <c r="E701" s="16" t="s">
        <v>10419</v>
      </c>
      <c r="F701" s="18" t="s">
        <v>10420</v>
      </c>
      <c r="G701" s="16">
        <v>1</v>
      </c>
      <c r="H701" s="19" t="s">
        <v>10421</v>
      </c>
      <c r="I701" t="str">
        <f t="shared" si="5"/>
        <v>XL / Full Print</v>
      </c>
      <c r="J701" s="20" t="s">
        <v>4382</v>
      </c>
      <c r="K701" s="20" t="s">
        <v>10422</v>
      </c>
      <c r="L701" s="16" t="s">
        <v>10423</v>
      </c>
      <c r="M701" s="1"/>
      <c r="N701" s="1"/>
      <c r="O701" s="18" t="s">
        <v>4007</v>
      </c>
      <c r="P701" s="16">
        <v>1119</v>
      </c>
      <c r="Q701" s="16" t="s">
        <v>359</v>
      </c>
      <c r="R701" s="16" t="s">
        <v>35</v>
      </c>
      <c r="S701" s="16">
        <f>18458024251</f>
        <v>18458024251</v>
      </c>
      <c r="T701" s="1" t="s">
        <v>360</v>
      </c>
    </row>
    <row r="702" spans="1:20" ht="13.2" hidden="1" x14ac:dyDescent="0.25">
      <c r="A702" s="28" t="s">
        <v>5607</v>
      </c>
      <c r="C702" s="16" t="s">
        <v>25</v>
      </c>
      <c r="D702" s="16" t="s">
        <v>26</v>
      </c>
      <c r="E702" s="16" t="s">
        <v>10424</v>
      </c>
      <c r="F702" s="18" t="s">
        <v>10425</v>
      </c>
      <c r="G702" s="16">
        <v>1</v>
      </c>
      <c r="H702" s="19" t="s">
        <v>10426</v>
      </c>
      <c r="I702" t="str">
        <f t="shared" si="5"/>
        <v>hirt 2D #KV - L / Black</v>
      </c>
      <c r="J702" s="20" t="s">
        <v>8900</v>
      </c>
      <c r="K702" s="20" t="s">
        <v>10427</v>
      </c>
      <c r="L702" s="16" t="s">
        <v>10428</v>
      </c>
      <c r="N702" s="1"/>
      <c r="O702" s="18" t="s">
        <v>10429</v>
      </c>
      <c r="P702" s="16">
        <v>60175</v>
      </c>
      <c r="Q702" s="16" t="s">
        <v>69</v>
      </c>
      <c r="R702" s="16" t="s">
        <v>35</v>
      </c>
      <c r="S702" s="16">
        <v>7737256135</v>
      </c>
      <c r="T702" s="1" t="s">
        <v>71</v>
      </c>
    </row>
    <row r="703" spans="1:20" ht="13.2" hidden="1" x14ac:dyDescent="0.25">
      <c r="A703" s="32" t="s">
        <v>60</v>
      </c>
      <c r="C703" s="16" t="s">
        <v>25</v>
      </c>
      <c r="D703" s="16" t="s">
        <v>26</v>
      </c>
      <c r="E703" s="16" t="s">
        <v>10430</v>
      </c>
      <c r="F703" s="18" t="s">
        <v>10431</v>
      </c>
      <c r="G703" s="16">
        <v>1</v>
      </c>
      <c r="H703" s="19" t="s">
        <v>9616</v>
      </c>
      <c r="I703" t="str">
        <f t="shared" si="5"/>
        <v>AOP Unisex Raglan Hoodie / 2XL / Black</v>
      </c>
      <c r="J703" s="20" t="s">
        <v>9617</v>
      </c>
      <c r="K703" s="20" t="s">
        <v>10432</v>
      </c>
      <c r="L703" s="16" t="s">
        <v>10433</v>
      </c>
      <c r="M703" s="1" t="s">
        <v>2231</v>
      </c>
      <c r="N703" s="1"/>
      <c r="O703" s="18" t="s">
        <v>10434</v>
      </c>
      <c r="P703" s="16">
        <v>8401</v>
      </c>
      <c r="Q703" s="16" t="s">
        <v>464</v>
      </c>
      <c r="R703" s="16" t="s">
        <v>35</v>
      </c>
      <c r="S703" s="16">
        <f>16096741792</f>
        <v>16096741792</v>
      </c>
      <c r="T703" s="1" t="s">
        <v>465</v>
      </c>
    </row>
    <row r="704" spans="1:20" ht="13.2" hidden="1" x14ac:dyDescent="0.25">
      <c r="A704" s="28" t="s">
        <v>5607</v>
      </c>
      <c r="C704" s="16" t="s">
        <v>25</v>
      </c>
      <c r="D704" s="16" t="s">
        <v>26</v>
      </c>
      <c r="E704" s="16" t="s">
        <v>10435</v>
      </c>
      <c r="F704" s="18" t="s">
        <v>10436</v>
      </c>
      <c r="G704" s="16">
        <v>1</v>
      </c>
      <c r="H704" s="19" t="s">
        <v>10437</v>
      </c>
      <c r="I704" t="str">
        <f t="shared" si="5"/>
        <v>XL / Full Print</v>
      </c>
      <c r="J704" s="20" t="s">
        <v>10438</v>
      </c>
      <c r="K704" s="20" t="s">
        <v>10439</v>
      </c>
      <c r="L704" s="16" t="s">
        <v>10440</v>
      </c>
      <c r="N704" s="1"/>
      <c r="O704" s="18" t="s">
        <v>10441</v>
      </c>
      <c r="P704" s="16">
        <v>52653</v>
      </c>
      <c r="Q704" s="16" t="s">
        <v>892</v>
      </c>
      <c r="R704" s="16" t="s">
        <v>35</v>
      </c>
      <c r="S704" s="16">
        <v>5636070846</v>
      </c>
      <c r="T704" s="1" t="s">
        <v>893</v>
      </c>
    </row>
    <row r="705" spans="1:20" ht="13.2" hidden="1" x14ac:dyDescent="0.25">
      <c r="A705" s="28" t="s">
        <v>5607</v>
      </c>
      <c r="C705" s="16" t="s">
        <v>202</v>
      </c>
      <c r="D705" s="16" t="s">
        <v>26</v>
      </c>
      <c r="E705" s="16" t="s">
        <v>10442</v>
      </c>
      <c r="F705" s="18" t="s">
        <v>10443</v>
      </c>
      <c r="G705" s="16">
        <v>1</v>
      </c>
      <c r="H705" s="19" t="s">
        <v>10444</v>
      </c>
      <c r="I705" t="str">
        <f t="shared" si="5"/>
        <v>L / Black Sleeve White</v>
      </c>
      <c r="J705" s="20" t="s">
        <v>9701</v>
      </c>
      <c r="K705" s="20" t="s">
        <v>10445</v>
      </c>
      <c r="L705" s="16" t="s">
        <v>10446</v>
      </c>
      <c r="N705" s="1"/>
      <c r="O705" s="18" t="s">
        <v>10447</v>
      </c>
      <c r="P705" s="16">
        <v>98570</v>
      </c>
      <c r="Q705" s="16" t="s">
        <v>189</v>
      </c>
      <c r="R705" s="16" t="s">
        <v>35</v>
      </c>
      <c r="S705" s="16">
        <v>2533281561</v>
      </c>
      <c r="T705" s="1" t="s">
        <v>190</v>
      </c>
    </row>
    <row r="706" spans="1:20" ht="13.2" hidden="1" x14ac:dyDescent="0.25">
      <c r="A706" s="29" t="s">
        <v>86</v>
      </c>
      <c r="C706" s="16" t="s">
        <v>25</v>
      </c>
      <c r="D706" s="16" t="s">
        <v>26</v>
      </c>
      <c r="E706" s="16" t="s">
        <v>10448</v>
      </c>
      <c r="F706" s="18" t="s">
        <v>10449</v>
      </c>
      <c r="G706" s="16">
        <v>1</v>
      </c>
      <c r="H706" s="19" t="s">
        <v>10450</v>
      </c>
      <c r="I706" t="str">
        <f t="shared" si="5"/>
        <v>HOODIE RAGLAN SLEEVE / S / All Print</v>
      </c>
      <c r="J706" s="20" t="s">
        <v>10451</v>
      </c>
      <c r="K706" s="20" t="s">
        <v>10452</v>
      </c>
      <c r="L706" s="16" t="s">
        <v>10453</v>
      </c>
      <c r="N706" s="1"/>
      <c r="O706" s="18" t="s">
        <v>1237</v>
      </c>
      <c r="P706" s="16">
        <v>85017</v>
      </c>
      <c r="Q706" s="16" t="s">
        <v>447</v>
      </c>
      <c r="R706" s="16" t="s">
        <v>35</v>
      </c>
      <c r="S706" s="16">
        <v>6233293122</v>
      </c>
      <c r="T706" s="1" t="s">
        <v>448</v>
      </c>
    </row>
    <row r="707" spans="1:20" ht="13.2" hidden="1" x14ac:dyDescent="0.25">
      <c r="A707" s="32" t="s">
        <v>60</v>
      </c>
      <c r="C707" s="16" t="s">
        <v>25</v>
      </c>
      <c r="D707" s="16" t="s">
        <v>26</v>
      </c>
      <c r="E707" s="16" t="s">
        <v>10454</v>
      </c>
      <c r="F707" s="18" t="s">
        <v>10455</v>
      </c>
      <c r="G707" s="16">
        <v>1</v>
      </c>
      <c r="H707" s="19" t="s">
        <v>10456</v>
      </c>
      <c r="I707" t="str">
        <f t="shared" si="5"/>
        <v>Legging 3D - HOODIE RAGLAN SLEEVE / S / All Print</v>
      </c>
      <c r="J707" s="20" t="s">
        <v>10457</v>
      </c>
      <c r="K707" s="20" t="s">
        <v>9781</v>
      </c>
      <c r="L707" s="16" t="s">
        <v>10458</v>
      </c>
      <c r="N707" s="1"/>
      <c r="O707" s="18" t="s">
        <v>1337</v>
      </c>
      <c r="P707" s="16">
        <v>39307</v>
      </c>
      <c r="Q707" s="16" t="s">
        <v>2504</v>
      </c>
      <c r="R707" s="16" t="s">
        <v>35</v>
      </c>
      <c r="S707" s="16">
        <v>615951876</v>
      </c>
      <c r="T707" s="1" t="s">
        <v>2505</v>
      </c>
    </row>
    <row r="708" spans="1:20" ht="13.2" hidden="1" x14ac:dyDescent="0.25">
      <c r="A708" s="28" t="s">
        <v>5607</v>
      </c>
      <c r="C708" s="16" t="s">
        <v>25</v>
      </c>
      <c r="D708" s="16" t="s">
        <v>26</v>
      </c>
      <c r="E708" s="16" t="s">
        <v>10459</v>
      </c>
      <c r="F708" s="18" t="s">
        <v>10460</v>
      </c>
      <c r="G708" s="16">
        <v>1</v>
      </c>
      <c r="H708" s="19" t="s">
        <v>10461</v>
      </c>
      <c r="I708" t="str">
        <f t="shared" si="5"/>
        <v>hirt 2D #KV - 4XL / Black</v>
      </c>
      <c r="J708" s="20" t="s">
        <v>10462</v>
      </c>
      <c r="K708" s="20" t="s">
        <v>10463</v>
      </c>
      <c r="L708" s="16" t="s">
        <v>10464</v>
      </c>
      <c r="N708" s="1"/>
      <c r="O708" s="18" t="s">
        <v>1347</v>
      </c>
      <c r="P708" s="16">
        <v>75208</v>
      </c>
      <c r="Q708" s="16" t="s">
        <v>151</v>
      </c>
      <c r="R708" s="16" t="s">
        <v>35</v>
      </c>
      <c r="S708" s="16">
        <v>4696024902</v>
      </c>
      <c r="T708" s="1" t="s">
        <v>152</v>
      </c>
    </row>
    <row r="709" spans="1:20" ht="13.2" hidden="1" x14ac:dyDescent="0.25">
      <c r="A709" s="28" t="s">
        <v>246</v>
      </c>
      <c r="C709" s="16" t="s">
        <v>25</v>
      </c>
      <c r="D709" s="16" t="s">
        <v>26</v>
      </c>
      <c r="E709" s="16" t="s">
        <v>10465</v>
      </c>
      <c r="F709" s="18" t="s">
        <v>10466</v>
      </c>
      <c r="G709" s="16">
        <v>1</v>
      </c>
      <c r="H709" s="19" t="s">
        <v>10467</v>
      </c>
      <c r="I709" t="str">
        <f t="shared" si="5"/>
        <v>AOP Unisex Raglan Hoodie / 5XL / All Print</v>
      </c>
      <c r="J709" s="20" t="s">
        <v>10468</v>
      </c>
      <c r="K709" s="20" t="s">
        <v>10469</v>
      </c>
      <c r="L709" s="16" t="s">
        <v>10470</v>
      </c>
      <c r="M709" s="1" t="s">
        <v>2688</v>
      </c>
      <c r="N709" s="1"/>
      <c r="O709" s="18" t="s">
        <v>10471</v>
      </c>
      <c r="P709" s="16">
        <v>5859</v>
      </c>
      <c r="Q709" s="16" t="s">
        <v>1877</v>
      </c>
      <c r="R709" s="16" t="s">
        <v>35</v>
      </c>
      <c r="S709" s="16">
        <v>8026735343</v>
      </c>
      <c r="T709" s="1" t="s">
        <v>1878</v>
      </c>
    </row>
    <row r="710" spans="1:20" ht="13.2" hidden="1" x14ac:dyDescent="0.25">
      <c r="A710" s="32" t="s">
        <v>60</v>
      </c>
      <c r="C710" s="16" t="s">
        <v>25</v>
      </c>
      <c r="D710" s="16" t="s">
        <v>26</v>
      </c>
      <c r="E710" s="16" t="s">
        <v>10472</v>
      </c>
      <c r="F710" s="18" t="s">
        <v>10473</v>
      </c>
      <c r="G710" s="16">
        <v>1</v>
      </c>
      <c r="H710" s="19" t="s">
        <v>8987</v>
      </c>
      <c r="I710" t="str">
        <f t="shared" si="5"/>
        <v>hirt - hoodie 3D #221121l - UNISEX T-SHIRT 3D / XL / All print</v>
      </c>
      <c r="J710" s="20" t="s">
        <v>808</v>
      </c>
      <c r="K710" s="20" t="s">
        <v>10474</v>
      </c>
      <c r="L710" s="16" t="s">
        <v>10475</v>
      </c>
      <c r="M710" s="1" t="s">
        <v>10476</v>
      </c>
      <c r="N710" s="1"/>
      <c r="O710" s="18" t="s">
        <v>10477</v>
      </c>
      <c r="P710" s="16">
        <v>24202</v>
      </c>
      <c r="Q710" s="16" t="s">
        <v>169</v>
      </c>
      <c r="R710" s="16" t="s">
        <v>35</v>
      </c>
      <c r="S710" s="16">
        <v>2765910358</v>
      </c>
      <c r="T710" s="1" t="s">
        <v>170</v>
      </c>
    </row>
    <row r="711" spans="1:20" ht="13.2" hidden="1" x14ac:dyDescent="0.25">
      <c r="A711" s="29" t="s">
        <v>86</v>
      </c>
      <c r="C711" s="16" t="s">
        <v>25</v>
      </c>
      <c r="D711" s="16" t="s">
        <v>26</v>
      </c>
      <c r="E711" s="16" t="s">
        <v>10472</v>
      </c>
      <c r="F711" s="18" t="s">
        <v>10473</v>
      </c>
      <c r="G711" s="16">
        <v>1</v>
      </c>
      <c r="H711" s="19" t="s">
        <v>10478</v>
      </c>
      <c r="I711" t="str">
        <f t="shared" si="5"/>
        <v>hirt - hoodie 3D #101121h - UNISEX T-SHIRT 3D / XL / All print</v>
      </c>
      <c r="J711" s="20" t="s">
        <v>808</v>
      </c>
      <c r="K711" s="20" t="s">
        <v>10474</v>
      </c>
      <c r="L711" s="16" t="s">
        <v>10475</v>
      </c>
      <c r="M711" s="1" t="s">
        <v>10476</v>
      </c>
      <c r="N711" s="1"/>
      <c r="O711" s="18" t="s">
        <v>10477</v>
      </c>
      <c r="P711" s="16">
        <v>24202</v>
      </c>
      <c r="Q711" s="16" t="s">
        <v>169</v>
      </c>
      <c r="R711" s="16" t="s">
        <v>35</v>
      </c>
      <c r="S711" s="16">
        <v>2765910358</v>
      </c>
      <c r="T711" s="1" t="s">
        <v>170</v>
      </c>
    </row>
    <row r="712" spans="1:20" ht="13.2" hidden="1" x14ac:dyDescent="0.25">
      <c r="A712" s="21" t="s">
        <v>5623</v>
      </c>
      <c r="C712" s="16" t="s">
        <v>25</v>
      </c>
      <c r="D712" s="33" t="s">
        <v>664</v>
      </c>
      <c r="E712" s="16" t="s">
        <v>10479</v>
      </c>
      <c r="F712" s="18" t="s">
        <v>10480</v>
      </c>
      <c r="G712" s="16">
        <v>1</v>
      </c>
      <c r="H712" s="19" t="s">
        <v>10481</v>
      </c>
      <c r="I712" t="str">
        <f t="shared" si="5"/>
        <v>HOODIE RAGLAN SLEEVE / XL / All Print</v>
      </c>
      <c r="J712" s="20" t="s">
        <v>4558</v>
      </c>
      <c r="K712" s="20" t="s">
        <v>10482</v>
      </c>
      <c r="L712" s="16" t="s">
        <v>10483</v>
      </c>
      <c r="N712" s="1"/>
      <c r="O712" s="18" t="s">
        <v>575</v>
      </c>
      <c r="P712" s="16">
        <v>14219</v>
      </c>
      <c r="Q712" s="16" t="s">
        <v>305</v>
      </c>
      <c r="R712" s="16" t="s">
        <v>35</v>
      </c>
      <c r="S712" s="16">
        <v>7166228973</v>
      </c>
      <c r="T712" s="1" t="s">
        <v>306</v>
      </c>
    </row>
    <row r="713" spans="1:20" ht="13.2" hidden="1" x14ac:dyDescent="0.25">
      <c r="A713" s="32" t="s">
        <v>309</v>
      </c>
      <c r="C713" s="16" t="s">
        <v>25</v>
      </c>
      <c r="D713" s="16" t="s">
        <v>26</v>
      </c>
      <c r="E713" s="16" t="s">
        <v>10484</v>
      </c>
      <c r="F713" s="18" t="s">
        <v>10485</v>
      </c>
      <c r="G713" s="16">
        <v>1</v>
      </c>
      <c r="H713" s="19" t="s">
        <v>10486</v>
      </c>
      <c r="I713" t="str">
        <f t="shared" si="5"/>
        <v>3XL / Full Print</v>
      </c>
      <c r="J713" s="20" t="s">
        <v>10487</v>
      </c>
      <c r="K713" s="20" t="s">
        <v>10488</v>
      </c>
      <c r="L713" s="16" t="s">
        <v>10489</v>
      </c>
      <c r="N713" s="1"/>
      <c r="O713" s="18" t="s">
        <v>3171</v>
      </c>
      <c r="P713" s="16">
        <v>38930</v>
      </c>
      <c r="Q713" s="16" t="s">
        <v>2504</v>
      </c>
      <c r="R713" s="16" t="s">
        <v>35</v>
      </c>
      <c r="S713" s="16">
        <v>6623101632</v>
      </c>
      <c r="T713" s="1" t="s">
        <v>2505</v>
      </c>
    </row>
    <row r="714" spans="1:20" ht="13.2" hidden="1" x14ac:dyDescent="0.25">
      <c r="A714" s="28" t="s">
        <v>853</v>
      </c>
      <c r="C714" s="16" t="s">
        <v>25</v>
      </c>
      <c r="D714" s="16" t="s">
        <v>26</v>
      </c>
      <c r="E714" s="16" t="s">
        <v>10490</v>
      </c>
      <c r="F714" s="18" t="s">
        <v>10491</v>
      </c>
      <c r="G714" s="16">
        <v>2</v>
      </c>
      <c r="H714" s="19" t="s">
        <v>10492</v>
      </c>
      <c r="I714" t="str">
        <f t="shared" si="5"/>
        <v>L / All Printed</v>
      </c>
      <c r="J714" s="20" t="s">
        <v>10493</v>
      </c>
      <c r="K714" s="20" t="s">
        <v>10494</v>
      </c>
      <c r="L714" s="16" t="s">
        <v>10495</v>
      </c>
      <c r="N714" s="1"/>
      <c r="O714" s="18" t="s">
        <v>1910</v>
      </c>
      <c r="P714" s="16">
        <v>53207</v>
      </c>
      <c r="Q714" s="16" t="s">
        <v>1115</v>
      </c>
      <c r="R714" s="16" t="s">
        <v>35</v>
      </c>
      <c r="S714" s="16">
        <v>4145318894</v>
      </c>
      <c r="T714" s="1" t="s">
        <v>1116</v>
      </c>
    </row>
    <row r="715" spans="1:20" ht="13.2" hidden="1" x14ac:dyDescent="0.25">
      <c r="A715" s="28" t="s">
        <v>853</v>
      </c>
      <c r="C715" s="16" t="s">
        <v>25</v>
      </c>
      <c r="D715" s="16" t="s">
        <v>26</v>
      </c>
      <c r="E715" s="16" t="s">
        <v>10490</v>
      </c>
      <c r="F715" s="18" t="s">
        <v>10491</v>
      </c>
      <c r="G715" s="16">
        <v>1</v>
      </c>
      <c r="H715" s="19" t="s">
        <v>10496</v>
      </c>
      <c r="I715" t="str">
        <f t="shared" si="5"/>
        <v>2XL / All Printed</v>
      </c>
      <c r="J715" s="20" t="s">
        <v>10497</v>
      </c>
      <c r="K715" s="20" t="s">
        <v>10494</v>
      </c>
      <c r="L715" s="16" t="s">
        <v>10495</v>
      </c>
      <c r="N715" s="1"/>
      <c r="O715" s="18" t="s">
        <v>1910</v>
      </c>
      <c r="P715" s="16">
        <v>53207</v>
      </c>
      <c r="Q715" s="16" t="s">
        <v>1115</v>
      </c>
      <c r="R715" s="16" t="s">
        <v>35</v>
      </c>
      <c r="S715" s="16">
        <v>4145318894</v>
      </c>
      <c r="T715" s="1" t="s">
        <v>1116</v>
      </c>
    </row>
    <row r="716" spans="1:20" ht="13.2" hidden="1" x14ac:dyDescent="0.25">
      <c r="A716" s="29" t="s">
        <v>86</v>
      </c>
      <c r="C716" s="16" t="s">
        <v>61</v>
      </c>
      <c r="D716" s="16" t="s">
        <v>26</v>
      </c>
      <c r="E716" s="16" t="s">
        <v>10498</v>
      </c>
      <c r="F716" s="18" t="s">
        <v>10499</v>
      </c>
      <c r="G716" s="16">
        <v>1</v>
      </c>
      <c r="H716" s="19" t="s">
        <v>10500</v>
      </c>
      <c r="I716" t="str">
        <f t="shared" si="5"/>
        <v>M / Full Print</v>
      </c>
      <c r="J716" s="20" t="s">
        <v>101</v>
      </c>
      <c r="K716" s="20" t="s">
        <v>10501</v>
      </c>
      <c r="L716" s="16" t="s">
        <v>10502</v>
      </c>
      <c r="N716" s="1"/>
      <c r="O716" s="18" t="s">
        <v>10503</v>
      </c>
      <c r="P716" s="16">
        <v>60623</v>
      </c>
      <c r="Q716" s="16" t="s">
        <v>69</v>
      </c>
      <c r="R716" s="16" t="s">
        <v>35</v>
      </c>
      <c r="S716" s="16">
        <v>7739994215</v>
      </c>
      <c r="T716" s="1" t="s">
        <v>71</v>
      </c>
    </row>
    <row r="717" spans="1:20" ht="13.2" hidden="1" x14ac:dyDescent="0.25">
      <c r="A717" s="29" t="s">
        <v>386</v>
      </c>
      <c r="C717" s="16" t="s">
        <v>25</v>
      </c>
      <c r="D717" s="16" t="s">
        <v>26</v>
      </c>
      <c r="E717" s="16" t="s">
        <v>10504</v>
      </c>
      <c r="F717" s="18" t="s">
        <v>10505</v>
      </c>
      <c r="G717" s="16">
        <v>1</v>
      </c>
      <c r="H717" s="19" t="s">
        <v>10506</v>
      </c>
      <c r="I717" t="str">
        <f t="shared" si="5"/>
        <v>hirt 3D #11121H - L / Full Print</v>
      </c>
      <c r="J717" s="20" t="s">
        <v>10507</v>
      </c>
      <c r="K717" s="20" t="s">
        <v>10508</v>
      </c>
      <c r="L717" s="16" t="s">
        <v>10509</v>
      </c>
      <c r="N717" s="1"/>
      <c r="O717" s="18" t="s">
        <v>10510</v>
      </c>
      <c r="P717" s="16">
        <v>59301</v>
      </c>
      <c r="Q717" s="16" t="s">
        <v>1023</v>
      </c>
      <c r="R717" s="16" t="s">
        <v>35</v>
      </c>
      <c r="S717" s="16">
        <v>4068531046</v>
      </c>
      <c r="T717" s="1" t="s">
        <v>1024</v>
      </c>
    </row>
    <row r="718" spans="1:20" ht="13.2" hidden="1" x14ac:dyDescent="0.25">
      <c r="A718" s="29" t="s">
        <v>386</v>
      </c>
      <c r="C718" s="16" t="s">
        <v>25</v>
      </c>
      <c r="D718" s="16" t="s">
        <v>26</v>
      </c>
      <c r="E718" s="16" t="s">
        <v>10504</v>
      </c>
      <c r="F718" s="18" t="s">
        <v>10505</v>
      </c>
      <c r="G718" s="16">
        <v>1</v>
      </c>
      <c r="H718" s="19" t="s">
        <v>10506</v>
      </c>
      <c r="I718" t="str">
        <f t="shared" si="5"/>
        <v>hirt 3D #11121H - L / Full Print</v>
      </c>
      <c r="J718" s="20" t="s">
        <v>10507</v>
      </c>
      <c r="K718" s="20" t="s">
        <v>10508</v>
      </c>
      <c r="L718" s="16" t="s">
        <v>10509</v>
      </c>
      <c r="N718" s="1"/>
      <c r="O718" s="18" t="s">
        <v>10510</v>
      </c>
      <c r="P718" s="16">
        <v>59301</v>
      </c>
      <c r="Q718" s="16" t="s">
        <v>1023</v>
      </c>
      <c r="R718" s="16" t="s">
        <v>35</v>
      </c>
      <c r="S718" s="16">
        <v>4068531046</v>
      </c>
      <c r="T718" s="1" t="s">
        <v>1024</v>
      </c>
    </row>
    <row r="719" spans="1:20" ht="13.2" hidden="1" x14ac:dyDescent="0.25">
      <c r="A719" s="21" t="s">
        <v>10511</v>
      </c>
      <c r="C719" s="16" t="s">
        <v>3987</v>
      </c>
      <c r="D719" s="17" t="s">
        <v>26</v>
      </c>
      <c r="E719" s="16" t="s">
        <v>10512</v>
      </c>
      <c r="F719" s="18" t="s">
        <v>10513</v>
      </c>
      <c r="G719" s="16">
        <v>3</v>
      </c>
      <c r="H719" s="19" t="s">
        <v>10514</v>
      </c>
      <c r="I719" t="str">
        <f t="shared" si="5"/>
        <v>Ceramic Mug / White / 15 oz</v>
      </c>
      <c r="J719" s="20" t="s">
        <v>8370</v>
      </c>
      <c r="K719" s="20" t="s">
        <v>10515</v>
      </c>
      <c r="L719" s="16" t="s">
        <v>10516</v>
      </c>
      <c r="N719" s="1"/>
      <c r="O719" s="18" t="s">
        <v>7045</v>
      </c>
      <c r="P719" s="16">
        <v>47403</v>
      </c>
      <c r="Q719" s="16" t="s">
        <v>57</v>
      </c>
      <c r="R719" s="16" t="s">
        <v>35</v>
      </c>
      <c r="S719" s="16">
        <v>8123458823</v>
      </c>
      <c r="T719" s="1" t="s">
        <v>59</v>
      </c>
    </row>
    <row r="720" spans="1:20" ht="13.2" hidden="1" x14ac:dyDescent="0.25">
      <c r="A720" s="29" t="s">
        <v>86</v>
      </c>
      <c r="C720" s="16" t="s">
        <v>25</v>
      </c>
      <c r="D720" s="16" t="s">
        <v>26</v>
      </c>
      <c r="E720" s="16" t="s">
        <v>10517</v>
      </c>
      <c r="F720" s="18" t="s">
        <v>10518</v>
      </c>
      <c r="G720" s="16">
        <v>1</v>
      </c>
      <c r="H720" s="19" t="s">
        <v>10519</v>
      </c>
      <c r="I720" t="str">
        <f t="shared" si="5"/>
        <v>All print / 34 inches</v>
      </c>
      <c r="J720" s="20" t="s">
        <v>10368</v>
      </c>
      <c r="K720" s="20" t="s">
        <v>10520</v>
      </c>
      <c r="L720" s="16" t="s">
        <v>10521</v>
      </c>
      <c r="N720" s="1"/>
      <c r="O720" s="18" t="s">
        <v>10522</v>
      </c>
      <c r="P720" s="16" t="s">
        <v>10523</v>
      </c>
      <c r="Q720" s="16" t="s">
        <v>236</v>
      </c>
      <c r="R720" s="16" t="s">
        <v>237</v>
      </c>
      <c r="S720" s="16">
        <v>8193600837</v>
      </c>
      <c r="T720" s="1" t="s">
        <v>238</v>
      </c>
    </row>
    <row r="721" spans="1:20" ht="13.2" hidden="1" x14ac:dyDescent="0.25">
      <c r="A721" s="29" t="s">
        <v>86</v>
      </c>
      <c r="C721" s="16" t="s">
        <v>25</v>
      </c>
      <c r="D721" s="16" t="s">
        <v>26</v>
      </c>
      <c r="E721" s="16" t="s">
        <v>10524</v>
      </c>
      <c r="F721" s="18" t="s">
        <v>10525</v>
      </c>
      <c r="G721" s="16">
        <v>1</v>
      </c>
      <c r="H721" s="19" t="s">
        <v>10526</v>
      </c>
      <c r="I721" t="str">
        <f t="shared" si="5"/>
        <v>hirt 3d #160222h - L / Full Print</v>
      </c>
      <c r="J721" s="20" t="s">
        <v>10527</v>
      </c>
      <c r="K721" s="20" t="s">
        <v>10528</v>
      </c>
      <c r="L721" s="16" t="s">
        <v>10529</v>
      </c>
      <c r="N721" s="1"/>
      <c r="O721" s="18" t="s">
        <v>10530</v>
      </c>
      <c r="P721" s="16">
        <v>48044</v>
      </c>
      <c r="Q721" s="16" t="s">
        <v>94</v>
      </c>
      <c r="R721" s="16" t="s">
        <v>35</v>
      </c>
      <c r="S721" s="16">
        <v>8106278920</v>
      </c>
      <c r="T721" s="1" t="s">
        <v>95</v>
      </c>
    </row>
    <row r="722" spans="1:20" ht="13.2" hidden="1" x14ac:dyDescent="0.25">
      <c r="A722" s="29" t="s">
        <v>86</v>
      </c>
      <c r="C722" s="16" t="s">
        <v>25</v>
      </c>
      <c r="D722" s="16" t="s">
        <v>26</v>
      </c>
      <c r="E722" s="16" t="s">
        <v>10524</v>
      </c>
      <c r="F722" s="18" t="s">
        <v>10525</v>
      </c>
      <c r="G722" s="16">
        <v>1</v>
      </c>
      <c r="H722" s="19" t="s">
        <v>10526</v>
      </c>
      <c r="I722" t="str">
        <f t="shared" si="5"/>
        <v>hirt 3d #160222h - L / Full Print</v>
      </c>
      <c r="J722" s="20" t="s">
        <v>10527</v>
      </c>
      <c r="K722" s="20" t="s">
        <v>10528</v>
      </c>
      <c r="L722" s="16" t="s">
        <v>10529</v>
      </c>
      <c r="N722" s="1"/>
      <c r="O722" s="18" t="s">
        <v>10530</v>
      </c>
      <c r="P722" s="16">
        <v>48044</v>
      </c>
      <c r="Q722" s="16" t="s">
        <v>94</v>
      </c>
      <c r="R722" s="16" t="s">
        <v>35</v>
      </c>
      <c r="S722" s="16">
        <v>8106278920</v>
      </c>
      <c r="T722" s="1" t="s">
        <v>95</v>
      </c>
    </row>
    <row r="723" spans="1:20" ht="13.2" hidden="1" x14ac:dyDescent="0.25">
      <c r="A723" s="29" t="s">
        <v>386</v>
      </c>
      <c r="C723" s="16" t="s">
        <v>61</v>
      </c>
      <c r="D723" s="16" t="s">
        <v>26</v>
      </c>
      <c r="E723" s="16" t="s">
        <v>10531</v>
      </c>
      <c r="F723" s="18" t="s">
        <v>10532</v>
      </c>
      <c r="G723" s="16">
        <v>1</v>
      </c>
      <c r="H723" s="19" t="s">
        <v>10533</v>
      </c>
      <c r="I723" t="str">
        <f t="shared" si="5"/>
        <v>Joggers #291021H - AOP Unisex Joggers / XL / All Print</v>
      </c>
      <c r="J723" s="20" t="s">
        <v>10534</v>
      </c>
      <c r="K723" s="20" t="s">
        <v>10535</v>
      </c>
      <c r="L723" s="16" t="s">
        <v>10536</v>
      </c>
      <c r="M723" s="1"/>
      <c r="N723" s="1"/>
      <c r="O723" s="18" t="s">
        <v>860</v>
      </c>
      <c r="P723" s="16">
        <v>90008</v>
      </c>
      <c r="Q723" s="16" t="s">
        <v>546</v>
      </c>
      <c r="R723" s="16" t="s">
        <v>35</v>
      </c>
      <c r="S723" s="16">
        <v>3235086989</v>
      </c>
      <c r="T723" s="1" t="s">
        <v>547</v>
      </c>
    </row>
    <row r="724" spans="1:20" ht="13.2" hidden="1" x14ac:dyDescent="0.25">
      <c r="A724" s="15" t="s">
        <v>110</v>
      </c>
      <c r="C724" s="16" t="s">
        <v>25</v>
      </c>
      <c r="D724" s="16" t="s">
        <v>26</v>
      </c>
      <c r="E724" s="16" t="s">
        <v>10531</v>
      </c>
      <c r="F724" s="18" t="s">
        <v>10532</v>
      </c>
      <c r="G724" s="16">
        <v>1</v>
      </c>
      <c r="H724" s="19" t="s">
        <v>10537</v>
      </c>
      <c r="I724" t="str">
        <f t="shared" si="5"/>
        <v>AOP UNISEX HOODIE / XL / All Print</v>
      </c>
      <c r="J724" s="20" t="s">
        <v>797</v>
      </c>
      <c r="K724" s="20" t="s">
        <v>10535</v>
      </c>
      <c r="L724" s="16" t="s">
        <v>10538</v>
      </c>
      <c r="M724" s="1">
        <v>5</v>
      </c>
      <c r="N724" s="1"/>
      <c r="O724" s="18" t="s">
        <v>860</v>
      </c>
      <c r="P724" s="16">
        <v>90008</v>
      </c>
      <c r="Q724" s="16" t="s">
        <v>546</v>
      </c>
      <c r="R724" s="16" t="s">
        <v>35</v>
      </c>
      <c r="S724" s="16">
        <v>3235086989</v>
      </c>
      <c r="T724" s="1" t="s">
        <v>547</v>
      </c>
    </row>
    <row r="725" spans="1:20" ht="13.2" hidden="1" x14ac:dyDescent="0.25">
      <c r="A725" s="15" t="s">
        <v>110</v>
      </c>
      <c r="C725" s="16" t="s">
        <v>25</v>
      </c>
      <c r="D725" s="16" t="s">
        <v>26</v>
      </c>
      <c r="E725" s="16" t="s">
        <v>10531</v>
      </c>
      <c r="F725" s="18" t="s">
        <v>10532</v>
      </c>
      <c r="G725" s="16">
        <v>1</v>
      </c>
      <c r="H725" s="19" t="s">
        <v>10539</v>
      </c>
      <c r="I725" t="str">
        <f t="shared" si="5"/>
        <v>Joggers 3D #V - AOP Unisex Raglan Hoodie / S / All Print</v>
      </c>
      <c r="J725" s="20" t="s">
        <v>10540</v>
      </c>
      <c r="K725" s="20" t="s">
        <v>10535</v>
      </c>
      <c r="L725" s="16" t="s">
        <v>10538</v>
      </c>
      <c r="M725" s="1">
        <v>5</v>
      </c>
      <c r="N725" s="1"/>
      <c r="O725" s="18" t="s">
        <v>860</v>
      </c>
      <c r="P725" s="16">
        <v>90008</v>
      </c>
      <c r="Q725" s="16" t="s">
        <v>546</v>
      </c>
      <c r="R725" s="16" t="s">
        <v>35</v>
      </c>
      <c r="S725" s="16">
        <v>3235086989</v>
      </c>
      <c r="T725" s="1" t="s">
        <v>547</v>
      </c>
    </row>
    <row r="726" spans="1:20" ht="13.2" hidden="1" x14ac:dyDescent="0.25">
      <c r="A726" s="15" t="s">
        <v>110</v>
      </c>
      <c r="C726" s="16" t="s">
        <v>25</v>
      </c>
      <c r="D726" s="16" t="s">
        <v>26</v>
      </c>
      <c r="E726" s="16" t="s">
        <v>10531</v>
      </c>
      <c r="F726" s="18" t="s">
        <v>10532</v>
      </c>
      <c r="G726" s="16">
        <v>1</v>
      </c>
      <c r="H726" s="19" t="s">
        <v>10541</v>
      </c>
      <c r="I726" t="str">
        <f t="shared" si="5"/>
        <v>AOP UNISEX HOODIE / XL / All Print</v>
      </c>
      <c r="J726" s="20" t="s">
        <v>797</v>
      </c>
      <c r="K726" s="20" t="s">
        <v>10535</v>
      </c>
      <c r="L726" s="16" t="s">
        <v>10538</v>
      </c>
      <c r="M726" s="1">
        <v>5</v>
      </c>
      <c r="N726" s="1"/>
      <c r="O726" s="18" t="s">
        <v>860</v>
      </c>
      <c r="P726" s="16">
        <v>90008</v>
      </c>
      <c r="Q726" s="16" t="s">
        <v>546</v>
      </c>
      <c r="R726" s="16" t="s">
        <v>35</v>
      </c>
      <c r="S726" s="16">
        <v>3235086989</v>
      </c>
      <c r="T726" s="1" t="s">
        <v>547</v>
      </c>
    </row>
    <row r="727" spans="1:20" ht="13.2" hidden="1" x14ac:dyDescent="0.25">
      <c r="A727" s="28" t="s">
        <v>5607</v>
      </c>
      <c r="C727" s="16" t="s">
        <v>25</v>
      </c>
      <c r="D727" s="16" t="s">
        <v>26</v>
      </c>
      <c r="E727" s="16" t="s">
        <v>10542</v>
      </c>
      <c r="F727" s="18" t="s">
        <v>10543</v>
      </c>
      <c r="G727" s="16">
        <v>1</v>
      </c>
      <c r="H727" s="19" t="s">
        <v>10544</v>
      </c>
      <c r="I727" t="str">
        <f t="shared" si="5"/>
        <v>AOP Unisex Raglan Zip Hoodie / XL / All print</v>
      </c>
      <c r="J727" s="20" t="s">
        <v>2212</v>
      </c>
      <c r="K727" s="20" t="s">
        <v>10545</v>
      </c>
      <c r="L727" s="16" t="s">
        <v>10546</v>
      </c>
      <c r="M727" s="1" t="s">
        <v>5409</v>
      </c>
      <c r="N727" s="1"/>
      <c r="O727" s="18" t="s">
        <v>10547</v>
      </c>
      <c r="P727" s="16">
        <v>22454</v>
      </c>
      <c r="Q727" s="16" t="s">
        <v>169</v>
      </c>
      <c r="R727" s="16" t="s">
        <v>35</v>
      </c>
      <c r="S727" s="16">
        <f>18044662272</f>
        <v>18044662272</v>
      </c>
      <c r="T727" s="1" t="s">
        <v>170</v>
      </c>
    </row>
    <row r="728" spans="1:20" ht="13.2" hidden="1" x14ac:dyDescent="0.25">
      <c r="A728" s="29" t="s">
        <v>386</v>
      </c>
      <c r="C728" s="16" t="s">
        <v>202</v>
      </c>
      <c r="D728" s="16" t="s">
        <v>26</v>
      </c>
      <c r="E728" s="16" t="s">
        <v>10548</v>
      </c>
      <c r="F728" s="18" t="s">
        <v>10549</v>
      </c>
      <c r="G728" s="16">
        <v>1</v>
      </c>
      <c r="H728" s="19" t="s">
        <v>10550</v>
      </c>
      <c r="I728" t="str">
        <f t="shared" si="5"/>
        <v>L / Black</v>
      </c>
      <c r="J728" s="20" t="s">
        <v>313</v>
      </c>
      <c r="K728" s="20" t="s">
        <v>10551</v>
      </c>
      <c r="L728" s="16" t="s">
        <v>10552</v>
      </c>
      <c r="N728" s="1"/>
      <c r="O728" s="18" t="s">
        <v>10553</v>
      </c>
      <c r="P728" s="16">
        <v>77532</v>
      </c>
      <c r="Q728" s="16" t="s">
        <v>151</v>
      </c>
      <c r="R728" s="16" t="s">
        <v>35</v>
      </c>
      <c r="S728" s="16">
        <v>2815084980</v>
      </c>
      <c r="T728" s="1" t="s">
        <v>152</v>
      </c>
    </row>
    <row r="729" spans="1:20" ht="13.2" hidden="1" x14ac:dyDescent="0.25">
      <c r="A729" s="15" t="s">
        <v>24</v>
      </c>
      <c r="C729" s="16" t="s">
        <v>61</v>
      </c>
      <c r="D729" s="16" t="s">
        <v>26</v>
      </c>
      <c r="E729" s="16" t="s">
        <v>10554</v>
      </c>
      <c r="F729" s="18" t="s">
        <v>10555</v>
      </c>
      <c r="G729" s="16">
        <v>1</v>
      </c>
      <c r="H729" s="19" t="s">
        <v>10556</v>
      </c>
      <c r="I729" t="str">
        <f t="shared" si="5"/>
        <v>S / Full Print</v>
      </c>
      <c r="J729" s="20" t="s">
        <v>3642</v>
      </c>
      <c r="K729" s="20" t="s">
        <v>10557</v>
      </c>
      <c r="L729" s="16" t="s">
        <v>10558</v>
      </c>
      <c r="M729" s="1"/>
      <c r="N729" s="1"/>
      <c r="O729" s="18" t="s">
        <v>10295</v>
      </c>
      <c r="P729" s="16">
        <v>92553</v>
      </c>
      <c r="Q729" s="16" t="s">
        <v>546</v>
      </c>
      <c r="R729" s="16" t="s">
        <v>35</v>
      </c>
      <c r="S729" s="16">
        <v>9514373961</v>
      </c>
      <c r="T729" s="1" t="s">
        <v>547</v>
      </c>
    </row>
    <row r="730" spans="1:20" ht="13.2" hidden="1" x14ac:dyDescent="0.25">
      <c r="A730" s="15" t="s">
        <v>24</v>
      </c>
      <c r="C730" s="16" t="s">
        <v>61</v>
      </c>
      <c r="D730" s="16" t="s">
        <v>26</v>
      </c>
      <c r="E730" s="16" t="s">
        <v>10554</v>
      </c>
      <c r="F730" s="18" t="s">
        <v>10555</v>
      </c>
      <c r="G730" s="16">
        <v>1</v>
      </c>
      <c r="H730" s="19" t="s">
        <v>10559</v>
      </c>
      <c r="I730" t="str">
        <f t="shared" si="5"/>
        <v>3XL / Full Print</v>
      </c>
      <c r="J730" s="20" t="s">
        <v>5120</v>
      </c>
      <c r="K730" s="20" t="s">
        <v>10557</v>
      </c>
      <c r="L730" s="16" t="s">
        <v>10558</v>
      </c>
      <c r="N730" s="1"/>
      <c r="O730" s="18" t="s">
        <v>10295</v>
      </c>
      <c r="P730" s="16">
        <v>92553</v>
      </c>
      <c r="Q730" s="16" t="s">
        <v>546</v>
      </c>
      <c r="R730" s="16" t="s">
        <v>35</v>
      </c>
      <c r="S730" s="16">
        <v>9514373961</v>
      </c>
      <c r="T730" s="1" t="s">
        <v>547</v>
      </c>
    </row>
    <row r="731" spans="1:20" ht="13.2" hidden="1" x14ac:dyDescent="0.25">
      <c r="A731" s="21" t="s">
        <v>548</v>
      </c>
      <c r="C731" s="16" t="s">
        <v>25</v>
      </c>
      <c r="D731" s="16" t="s">
        <v>26</v>
      </c>
      <c r="E731" s="16" t="s">
        <v>10560</v>
      </c>
      <c r="F731" s="18" t="s">
        <v>10561</v>
      </c>
      <c r="G731" s="16">
        <v>1</v>
      </c>
      <c r="H731" s="19" t="s">
        <v>10562</v>
      </c>
      <c r="I731" t="str">
        <f t="shared" si="5"/>
        <v>3XL / Full Print</v>
      </c>
      <c r="J731" s="20" t="s">
        <v>10563</v>
      </c>
      <c r="K731" s="20" t="s">
        <v>10564</v>
      </c>
      <c r="L731" s="16" t="s">
        <v>10565</v>
      </c>
      <c r="N731" s="1"/>
      <c r="O731" s="18" t="s">
        <v>10566</v>
      </c>
      <c r="P731" s="16">
        <v>12953</v>
      </c>
      <c r="Q731" s="16" t="s">
        <v>305</v>
      </c>
      <c r="R731" s="16" t="s">
        <v>35</v>
      </c>
      <c r="S731" s="16" t="s">
        <v>10567</v>
      </c>
      <c r="T731" s="1" t="s">
        <v>306</v>
      </c>
    </row>
    <row r="732" spans="1:20" ht="13.2" hidden="1" x14ac:dyDescent="0.25">
      <c r="A732" s="29" t="s">
        <v>86</v>
      </c>
      <c r="C732" s="16" t="s">
        <v>25</v>
      </c>
      <c r="D732" s="16" t="s">
        <v>26</v>
      </c>
      <c r="E732" s="16" t="s">
        <v>10560</v>
      </c>
      <c r="F732" s="18" t="s">
        <v>10561</v>
      </c>
      <c r="G732" s="16">
        <v>1</v>
      </c>
      <c r="H732" s="19" t="s">
        <v>10568</v>
      </c>
      <c r="I732" t="str">
        <f t="shared" si="5"/>
        <v>3XL / Full Print</v>
      </c>
      <c r="J732" s="20" t="s">
        <v>10569</v>
      </c>
      <c r="K732" s="20" t="s">
        <v>10564</v>
      </c>
      <c r="L732" s="16" t="s">
        <v>10565</v>
      </c>
      <c r="N732" s="1"/>
      <c r="O732" s="18" t="s">
        <v>10566</v>
      </c>
      <c r="P732" s="16">
        <v>12953</v>
      </c>
      <c r="Q732" s="16" t="s">
        <v>305</v>
      </c>
      <c r="R732" s="16" t="s">
        <v>35</v>
      </c>
      <c r="S732" s="16" t="s">
        <v>10567</v>
      </c>
      <c r="T732" s="1" t="s">
        <v>306</v>
      </c>
    </row>
    <row r="733" spans="1:20" ht="13.2" hidden="1" x14ac:dyDescent="0.25">
      <c r="A733" s="28" t="s">
        <v>5607</v>
      </c>
      <c r="C733" s="16" t="s">
        <v>25</v>
      </c>
      <c r="D733" s="17" t="s">
        <v>26</v>
      </c>
      <c r="E733" s="16" t="s">
        <v>10570</v>
      </c>
      <c r="F733" s="18" t="s">
        <v>10571</v>
      </c>
      <c r="G733" s="16">
        <v>1</v>
      </c>
      <c r="H733" s="19" t="s">
        <v>10572</v>
      </c>
      <c r="I733" t="str">
        <f t="shared" si="5"/>
        <v>L / Full Print</v>
      </c>
      <c r="J733" s="20" t="s">
        <v>10573</v>
      </c>
      <c r="K733" s="20" t="s">
        <v>10574</v>
      </c>
      <c r="L733" s="16" t="s">
        <v>10575</v>
      </c>
      <c r="N733" s="1"/>
      <c r="O733" s="18" t="s">
        <v>198</v>
      </c>
      <c r="P733" s="16">
        <v>89144</v>
      </c>
      <c r="Q733" s="16" t="s">
        <v>199</v>
      </c>
      <c r="R733" s="16" t="s">
        <v>35</v>
      </c>
      <c r="S733" s="16">
        <v>2064062369</v>
      </c>
      <c r="T733" s="1" t="s">
        <v>200</v>
      </c>
    </row>
    <row r="734" spans="1:20" ht="13.2" x14ac:dyDescent="0.25">
      <c r="A734" s="32" t="s">
        <v>456</v>
      </c>
      <c r="C734" s="16" t="s">
        <v>61</v>
      </c>
      <c r="D734" s="16" t="s">
        <v>26</v>
      </c>
      <c r="E734" s="16" t="s">
        <v>10576</v>
      </c>
      <c r="F734" s="18" t="s">
        <v>10577</v>
      </c>
      <c r="G734" s="16">
        <v>1</v>
      </c>
      <c r="H734" s="19" t="s">
        <v>10578</v>
      </c>
      <c r="I734" t="str">
        <f t="shared" si="5"/>
        <v>Fleece hoodie / M / All print</v>
      </c>
      <c r="J734" s="20" t="s">
        <v>9584</v>
      </c>
      <c r="K734" s="20" t="s">
        <v>10579</v>
      </c>
      <c r="L734" s="20" t="s">
        <v>10580</v>
      </c>
      <c r="M734" s="16"/>
      <c r="O734" s="1" t="s">
        <v>10581</v>
      </c>
      <c r="P734" s="18">
        <v>68756</v>
      </c>
      <c r="Q734" s="16" t="s">
        <v>722</v>
      </c>
      <c r="R734" s="16" t="s">
        <v>35</v>
      </c>
      <c r="S734" s="16">
        <v>4029293149</v>
      </c>
      <c r="T734" s="16" t="s">
        <v>723</v>
      </c>
    </row>
    <row r="735" spans="1:20" ht="13.2" hidden="1" x14ac:dyDescent="0.25">
      <c r="A735" s="21" t="s">
        <v>548</v>
      </c>
      <c r="C735" s="16" t="s">
        <v>3987</v>
      </c>
      <c r="D735" s="17" t="s">
        <v>26</v>
      </c>
      <c r="E735" s="16" t="s">
        <v>10582</v>
      </c>
      <c r="F735" s="18" t="s">
        <v>10583</v>
      </c>
      <c r="G735" s="16">
        <v>2</v>
      </c>
      <c r="H735" s="19" t="s">
        <v>10514</v>
      </c>
      <c r="I735" t="str">
        <f t="shared" si="5"/>
        <v>Ceramic Mug / White / 15 oz</v>
      </c>
      <c r="J735" s="20" t="s">
        <v>8370</v>
      </c>
      <c r="K735" s="20" t="s">
        <v>10584</v>
      </c>
      <c r="L735" s="20" t="s">
        <v>10585</v>
      </c>
      <c r="M735" s="16" t="s">
        <v>10586</v>
      </c>
      <c r="O735" s="1" t="s">
        <v>10587</v>
      </c>
      <c r="P735" s="18">
        <v>84106</v>
      </c>
      <c r="Q735" s="16" t="s">
        <v>836</v>
      </c>
      <c r="R735" s="16" t="s">
        <v>35</v>
      </c>
      <c r="S735" s="16">
        <v>8016712052</v>
      </c>
      <c r="T735" s="16" t="s">
        <v>837</v>
      </c>
    </row>
    <row r="736" spans="1:20" ht="13.2" hidden="1" x14ac:dyDescent="0.25">
      <c r="A736" s="15" t="s">
        <v>110</v>
      </c>
      <c r="C736" s="16" t="s">
        <v>25</v>
      </c>
      <c r="D736" s="16" t="s">
        <v>26</v>
      </c>
      <c r="E736" s="16" t="s">
        <v>10588</v>
      </c>
      <c r="F736" s="18" t="s">
        <v>10589</v>
      </c>
      <c r="G736" s="16">
        <v>1</v>
      </c>
      <c r="H736" s="19" t="s">
        <v>10590</v>
      </c>
      <c r="I736" t="str">
        <f t="shared" si="5"/>
        <v>UNISEX HOODIE ZIP-UP / S / Green</v>
      </c>
      <c r="J736" s="20" t="s">
        <v>8844</v>
      </c>
      <c r="K736" s="20" t="s">
        <v>10591</v>
      </c>
      <c r="L736" s="20" t="s">
        <v>10592</v>
      </c>
      <c r="M736" s="16">
        <v>296</v>
      </c>
      <c r="O736" s="1" t="s">
        <v>10593</v>
      </c>
      <c r="P736" s="18">
        <v>75001</v>
      </c>
      <c r="Q736" s="16" t="s">
        <v>151</v>
      </c>
      <c r="R736" s="16" t="s">
        <v>35</v>
      </c>
      <c r="S736" s="16">
        <v>2092142501</v>
      </c>
      <c r="T736" s="16" t="s">
        <v>152</v>
      </c>
    </row>
    <row r="737" spans="1:27" ht="13.2" hidden="1" x14ac:dyDescent="0.25">
      <c r="A737" s="28" t="s">
        <v>5607</v>
      </c>
      <c r="C737" s="16" t="s">
        <v>61</v>
      </c>
      <c r="D737" s="16" t="s">
        <v>26</v>
      </c>
      <c r="E737" s="16" t="s">
        <v>10594</v>
      </c>
      <c r="F737" s="18" t="s">
        <v>10595</v>
      </c>
      <c r="G737" s="16">
        <v>1</v>
      </c>
      <c r="H737" s="19" t="s">
        <v>10596</v>
      </c>
      <c r="I737" t="str">
        <f t="shared" si="5"/>
        <v>XL / Full Print</v>
      </c>
      <c r="J737" s="20" t="s">
        <v>3624</v>
      </c>
      <c r="K737" s="20" t="s">
        <v>10597</v>
      </c>
      <c r="L737" s="20" t="s">
        <v>10598</v>
      </c>
      <c r="M737" s="16"/>
      <c r="O737" s="1" t="s">
        <v>10599</v>
      </c>
      <c r="P737" s="18">
        <v>72903</v>
      </c>
      <c r="Q737" s="16" t="s">
        <v>118</v>
      </c>
      <c r="R737" s="16" t="s">
        <v>35</v>
      </c>
      <c r="S737" s="16">
        <v>4794598460</v>
      </c>
      <c r="T737" s="16" t="s">
        <v>119</v>
      </c>
    </row>
    <row r="738" spans="1:27" ht="13.2" hidden="1" x14ac:dyDescent="0.25">
      <c r="A738" s="55"/>
      <c r="B738" s="56"/>
      <c r="C738" s="57"/>
      <c r="D738" s="57"/>
      <c r="E738" s="57"/>
      <c r="F738" s="58"/>
      <c r="G738" s="57"/>
      <c r="H738" s="59"/>
      <c r="I738" s="60"/>
      <c r="J738" s="60"/>
      <c r="K738" s="60"/>
      <c r="L738" s="57"/>
      <c r="M738" s="56"/>
      <c r="N738" s="61"/>
      <c r="O738" s="58"/>
      <c r="P738" s="57"/>
      <c r="Q738" s="57"/>
      <c r="R738" s="57"/>
      <c r="S738" s="57"/>
      <c r="T738" s="56"/>
      <c r="U738" s="56"/>
      <c r="V738" s="56"/>
      <c r="W738" s="56"/>
      <c r="X738" s="56"/>
      <c r="Y738" s="56"/>
      <c r="Z738" s="56"/>
      <c r="AA738" s="56"/>
    </row>
    <row r="739" spans="1:27" ht="13.2" hidden="1" x14ac:dyDescent="0.25">
      <c r="A739" s="9"/>
      <c r="C739" s="16"/>
      <c r="D739" s="16"/>
      <c r="E739" s="16"/>
      <c r="F739" s="18"/>
      <c r="G739" s="16"/>
      <c r="H739" s="19"/>
      <c r="I739" s="20"/>
      <c r="J739" s="20"/>
      <c r="K739" s="20"/>
      <c r="L739" s="16"/>
      <c r="N739" s="1"/>
      <c r="O739" s="18"/>
      <c r="P739" s="16"/>
      <c r="Q739" s="16"/>
      <c r="R739" s="16"/>
      <c r="S739" s="16"/>
    </row>
    <row r="740" spans="1:27" ht="13.2" hidden="1" x14ac:dyDescent="0.25">
      <c r="A740" s="9"/>
      <c r="C740" s="16"/>
      <c r="D740" s="16"/>
      <c r="E740" s="16"/>
      <c r="F740" s="18"/>
      <c r="G740" s="16"/>
      <c r="H740" s="19"/>
      <c r="I740" s="20"/>
      <c r="J740" s="20"/>
      <c r="K740" s="20"/>
      <c r="L740" s="16"/>
      <c r="N740" s="1"/>
      <c r="O740" s="18"/>
      <c r="P740" s="16"/>
      <c r="Q740" s="16"/>
      <c r="R740" s="16"/>
      <c r="S740" s="16"/>
    </row>
    <row r="741" spans="1:27" ht="13.2" hidden="1" x14ac:dyDescent="0.25">
      <c r="A741" s="9"/>
      <c r="C741" s="16"/>
      <c r="D741" s="16"/>
      <c r="E741" s="16"/>
      <c r="F741" s="18"/>
      <c r="G741" s="16"/>
      <c r="H741" s="19"/>
      <c r="I741" s="20"/>
      <c r="J741" s="20"/>
      <c r="K741" s="20"/>
      <c r="L741" s="16"/>
      <c r="N741" s="1"/>
      <c r="O741" s="18"/>
      <c r="P741" s="16"/>
      <c r="Q741" s="16"/>
      <c r="R741" s="16"/>
      <c r="S741" s="16"/>
    </row>
    <row r="742" spans="1:27" ht="13.2" hidden="1" x14ac:dyDescent="0.25">
      <c r="A742" s="9"/>
      <c r="B742" s="10" t="s">
        <v>10600</v>
      </c>
      <c r="C742" s="16"/>
      <c r="D742" s="16"/>
      <c r="E742" s="16"/>
      <c r="F742" s="18"/>
      <c r="G742" s="16"/>
      <c r="H742" s="19"/>
      <c r="I742" s="20"/>
      <c r="J742" s="20"/>
      <c r="K742" s="20"/>
      <c r="L742" s="16"/>
      <c r="N742" s="1"/>
      <c r="O742" s="18"/>
      <c r="P742" s="16"/>
      <c r="Q742" s="16"/>
      <c r="R742" s="16"/>
      <c r="S742" s="16"/>
    </row>
    <row r="743" spans="1:27" ht="13.2" hidden="1" x14ac:dyDescent="0.25">
      <c r="A743" s="28" t="s">
        <v>5607</v>
      </c>
      <c r="C743" s="16" t="s">
        <v>25</v>
      </c>
      <c r="D743" s="16" t="s">
        <v>26</v>
      </c>
      <c r="E743" s="16" t="s">
        <v>10601</v>
      </c>
      <c r="F743" s="18" t="s">
        <v>10602</v>
      </c>
      <c r="G743" s="16">
        <v>1</v>
      </c>
      <c r="H743" s="19" t="s">
        <v>10603</v>
      </c>
      <c r="I743" t="str">
        <f t="shared" ref="I743:I936" si="6">RIGHT(H743,LEN(H743) - (FIND("-",H743) + 1))</f>
        <v>AOP Unisex Raglan Hoodie / L / All print</v>
      </c>
      <c r="J743" s="20" t="s">
        <v>888</v>
      </c>
      <c r="K743" s="20" t="s">
        <v>10604</v>
      </c>
      <c r="L743" s="20" t="s">
        <v>10605</v>
      </c>
      <c r="M743" s="16"/>
      <c r="O743" s="1" t="s">
        <v>1952</v>
      </c>
      <c r="P743" s="18">
        <v>91764</v>
      </c>
      <c r="Q743" s="16" t="s">
        <v>546</v>
      </c>
      <c r="R743" s="16" t="s">
        <v>35</v>
      </c>
      <c r="S743" s="16">
        <v>9099667480</v>
      </c>
      <c r="T743" s="16" t="s">
        <v>547</v>
      </c>
    </row>
    <row r="744" spans="1:27" ht="13.2" hidden="1" x14ac:dyDescent="0.25">
      <c r="A744" s="28" t="s">
        <v>5607</v>
      </c>
      <c r="C744" s="16" t="s">
        <v>25</v>
      </c>
      <c r="D744" s="16" t="s">
        <v>26</v>
      </c>
      <c r="E744" s="16" t="s">
        <v>10601</v>
      </c>
      <c r="F744" s="18" t="s">
        <v>10602</v>
      </c>
      <c r="G744" s="16">
        <v>1</v>
      </c>
      <c r="H744" s="19" t="s">
        <v>6545</v>
      </c>
      <c r="I744" t="str">
        <f t="shared" si="6"/>
        <v>AOP Unisex Raglan Hoodie / XL / All print</v>
      </c>
      <c r="J744" s="20" t="s">
        <v>808</v>
      </c>
      <c r="K744" s="20" t="s">
        <v>10604</v>
      </c>
      <c r="L744" s="20" t="s">
        <v>10605</v>
      </c>
      <c r="M744" s="16"/>
      <c r="O744" s="1" t="s">
        <v>1952</v>
      </c>
      <c r="P744" s="18">
        <v>91764</v>
      </c>
      <c r="Q744" s="16" t="s">
        <v>546</v>
      </c>
      <c r="R744" s="16" t="s">
        <v>35</v>
      </c>
      <c r="S744" s="16">
        <v>9099667480</v>
      </c>
      <c r="T744" s="16" t="s">
        <v>547</v>
      </c>
    </row>
    <row r="745" spans="1:27" ht="13.2" hidden="1" x14ac:dyDescent="0.25">
      <c r="A745" s="28" t="s">
        <v>5607</v>
      </c>
      <c r="C745" s="16" t="s">
        <v>25</v>
      </c>
      <c r="D745" s="16" t="s">
        <v>26</v>
      </c>
      <c r="E745" s="16" t="s">
        <v>10606</v>
      </c>
      <c r="F745" s="18" t="s">
        <v>10607</v>
      </c>
      <c r="G745" s="16">
        <v>1</v>
      </c>
      <c r="H745" s="19" t="s">
        <v>10608</v>
      </c>
      <c r="I745" t="str">
        <f t="shared" si="6"/>
        <v>HOODIE RAGLAN SLEEVE / S / All Print</v>
      </c>
      <c r="J745" s="20" t="s">
        <v>1305</v>
      </c>
      <c r="K745" s="20" t="s">
        <v>10609</v>
      </c>
      <c r="L745" s="20" t="s">
        <v>10610</v>
      </c>
      <c r="M745" s="16"/>
      <c r="O745" s="1" t="s">
        <v>1976</v>
      </c>
      <c r="P745" s="18">
        <v>27705</v>
      </c>
      <c r="Q745" s="16" t="s">
        <v>1374</v>
      </c>
      <c r="R745" s="16" t="s">
        <v>35</v>
      </c>
      <c r="S745" s="16">
        <v>5712617973</v>
      </c>
      <c r="T745" s="16" t="s">
        <v>1375</v>
      </c>
    </row>
    <row r="746" spans="1:27" ht="13.2" hidden="1" x14ac:dyDescent="0.25">
      <c r="A746" s="28" t="s">
        <v>5607</v>
      </c>
      <c r="C746" s="16" t="s">
        <v>25</v>
      </c>
      <c r="D746" s="16" t="s">
        <v>26</v>
      </c>
      <c r="E746" s="16" t="s">
        <v>10606</v>
      </c>
      <c r="F746" s="18" t="s">
        <v>10607</v>
      </c>
      <c r="G746" s="16">
        <v>1</v>
      </c>
      <c r="H746" s="19" t="s">
        <v>10611</v>
      </c>
      <c r="I746" t="str">
        <f t="shared" si="6"/>
        <v>hirt #KV - HOODIE RAGLAN SLEEVE / L / All Print</v>
      </c>
      <c r="J746" s="20" t="s">
        <v>1312</v>
      </c>
      <c r="K746" s="20" t="s">
        <v>10609</v>
      </c>
      <c r="L746" s="20" t="s">
        <v>10610</v>
      </c>
      <c r="M746" s="16"/>
      <c r="O746" s="1" t="s">
        <v>1976</v>
      </c>
      <c r="P746" s="18">
        <v>27705</v>
      </c>
      <c r="Q746" s="16" t="s">
        <v>1374</v>
      </c>
      <c r="R746" s="16" t="s">
        <v>35</v>
      </c>
      <c r="S746" s="16">
        <v>5712617973</v>
      </c>
      <c r="T746" s="16" t="s">
        <v>1375</v>
      </c>
    </row>
    <row r="747" spans="1:27" ht="13.2" hidden="1" x14ac:dyDescent="0.25">
      <c r="A747" s="28" t="s">
        <v>5607</v>
      </c>
      <c r="C747" s="16" t="s">
        <v>25</v>
      </c>
      <c r="D747" s="16" t="s">
        <v>26</v>
      </c>
      <c r="E747" s="16" t="s">
        <v>10606</v>
      </c>
      <c r="F747" s="18" t="s">
        <v>10607</v>
      </c>
      <c r="G747" s="16">
        <v>1</v>
      </c>
      <c r="H747" s="19" t="s">
        <v>10603</v>
      </c>
      <c r="I747" t="str">
        <f t="shared" si="6"/>
        <v>AOP Unisex Raglan Hoodie / L / All print</v>
      </c>
      <c r="J747" s="20" t="s">
        <v>888</v>
      </c>
      <c r="K747" s="20" t="s">
        <v>10609</v>
      </c>
      <c r="L747" s="20" t="s">
        <v>10610</v>
      </c>
      <c r="M747" s="16"/>
      <c r="O747" s="1" t="s">
        <v>1976</v>
      </c>
      <c r="P747" s="18">
        <v>27705</v>
      </c>
      <c r="Q747" s="16" t="s">
        <v>1374</v>
      </c>
      <c r="R747" s="16" t="s">
        <v>35</v>
      </c>
      <c r="S747" s="16">
        <v>5712617973</v>
      </c>
      <c r="T747" s="16" t="s">
        <v>1375</v>
      </c>
    </row>
    <row r="748" spans="1:27" ht="13.2" hidden="1" x14ac:dyDescent="0.25">
      <c r="A748" s="32" t="s">
        <v>60</v>
      </c>
      <c r="C748" s="16" t="s">
        <v>25</v>
      </c>
      <c r="D748" s="16" t="s">
        <v>26</v>
      </c>
      <c r="E748" s="16" t="s">
        <v>10612</v>
      </c>
      <c r="F748" s="18" t="s">
        <v>2649</v>
      </c>
      <c r="G748" s="16">
        <v>1</v>
      </c>
      <c r="H748" s="19" t="s">
        <v>10613</v>
      </c>
      <c r="I748" t="str">
        <f t="shared" si="6"/>
        <v>hirt - hoodie 3D #71221l - UNISEX T-SHIRT 3D / L / All print</v>
      </c>
      <c r="J748" s="20" t="s">
        <v>888</v>
      </c>
      <c r="K748" s="20" t="s">
        <v>2651</v>
      </c>
      <c r="L748" s="20" t="s">
        <v>2652</v>
      </c>
      <c r="M748" s="16"/>
      <c r="O748" s="1" t="s">
        <v>743</v>
      </c>
      <c r="P748" s="18">
        <v>95336</v>
      </c>
      <c r="Q748" s="16" t="s">
        <v>546</v>
      </c>
      <c r="R748" s="16" t="s">
        <v>35</v>
      </c>
      <c r="S748" s="16">
        <v>2095974518</v>
      </c>
      <c r="T748" s="16" t="s">
        <v>547</v>
      </c>
    </row>
    <row r="749" spans="1:27" ht="13.2" hidden="1" x14ac:dyDescent="0.25">
      <c r="A749" s="15" t="s">
        <v>24</v>
      </c>
      <c r="C749" s="16" t="s">
        <v>61</v>
      </c>
      <c r="D749" s="16" t="s">
        <v>26</v>
      </c>
      <c r="E749" s="16" t="s">
        <v>10614</v>
      </c>
      <c r="F749" s="18" t="s">
        <v>10615</v>
      </c>
      <c r="G749" s="16">
        <v>1</v>
      </c>
      <c r="H749" s="19" t="s">
        <v>3831</v>
      </c>
      <c r="I749" t="str">
        <f t="shared" si="6"/>
        <v>Joggers #v - AOP Unisex Raglan Zip Hoodie / 2XL / All Print</v>
      </c>
      <c r="J749" s="20" t="s">
        <v>1808</v>
      </c>
      <c r="K749" s="20" t="s">
        <v>10616</v>
      </c>
      <c r="L749" s="20" t="s">
        <v>10617</v>
      </c>
      <c r="M749" s="16"/>
      <c r="O749" s="1" t="s">
        <v>10618</v>
      </c>
      <c r="P749" s="18">
        <v>98133</v>
      </c>
      <c r="Q749" s="16" t="s">
        <v>189</v>
      </c>
      <c r="R749" s="16" t="s">
        <v>35</v>
      </c>
      <c r="S749" s="16">
        <v>2062317385</v>
      </c>
      <c r="T749" s="16" t="s">
        <v>190</v>
      </c>
    </row>
    <row r="750" spans="1:27" ht="13.2" hidden="1" x14ac:dyDescent="0.25">
      <c r="A750" s="15" t="s">
        <v>24</v>
      </c>
      <c r="C750" s="16" t="s">
        <v>61</v>
      </c>
      <c r="D750" s="16" t="s">
        <v>26</v>
      </c>
      <c r="E750" s="16" t="s">
        <v>10614</v>
      </c>
      <c r="F750" s="18" t="s">
        <v>10615</v>
      </c>
      <c r="G750" s="16">
        <v>1</v>
      </c>
      <c r="H750" s="19" t="s">
        <v>10619</v>
      </c>
      <c r="I750" t="str">
        <f t="shared" si="6"/>
        <v>Joggers #v - AOP Unisex Joggers / 2XL / All Print</v>
      </c>
      <c r="J750" s="20" t="s">
        <v>2500</v>
      </c>
      <c r="K750" s="20" t="s">
        <v>10616</v>
      </c>
      <c r="L750" s="20" t="s">
        <v>10617</v>
      </c>
      <c r="M750" s="16"/>
      <c r="O750" s="1" t="s">
        <v>10618</v>
      </c>
      <c r="P750" s="18">
        <v>98133</v>
      </c>
      <c r="Q750" s="16" t="s">
        <v>189</v>
      </c>
      <c r="R750" s="16" t="s">
        <v>35</v>
      </c>
      <c r="S750" s="16">
        <v>2062317385</v>
      </c>
      <c r="T750" s="16" t="s">
        <v>190</v>
      </c>
    </row>
    <row r="751" spans="1:27" ht="13.2" hidden="1" x14ac:dyDescent="0.25">
      <c r="A751" s="15" t="s">
        <v>24</v>
      </c>
      <c r="C751" s="16" t="s">
        <v>61</v>
      </c>
      <c r="D751" s="16" t="s">
        <v>26</v>
      </c>
      <c r="E751" s="16" t="s">
        <v>10620</v>
      </c>
      <c r="F751" s="18" t="s">
        <v>10621</v>
      </c>
      <c r="G751" s="16">
        <v>1</v>
      </c>
      <c r="H751" s="19" t="s">
        <v>10622</v>
      </c>
      <c r="I751" t="str">
        <f t="shared" si="6"/>
        <v>joggers - AOP Unisex Joggers / L / All Print</v>
      </c>
      <c r="J751" s="20" t="s">
        <v>754</v>
      </c>
      <c r="K751" s="20" t="s">
        <v>10623</v>
      </c>
      <c r="L751" s="20" t="s">
        <v>10624</v>
      </c>
      <c r="M751" s="16"/>
      <c r="O751" s="1" t="s">
        <v>10625</v>
      </c>
      <c r="P751" s="18">
        <v>29201</v>
      </c>
      <c r="Q751" s="16" t="s">
        <v>129</v>
      </c>
      <c r="R751" s="16" t="s">
        <v>35</v>
      </c>
      <c r="S751" s="16">
        <v>8032379777</v>
      </c>
      <c r="T751" s="16" t="s">
        <v>130</v>
      </c>
    </row>
    <row r="752" spans="1:27" ht="13.2" hidden="1" x14ac:dyDescent="0.25">
      <c r="A752" s="28" t="s">
        <v>5607</v>
      </c>
      <c r="C752" s="16" t="s">
        <v>25</v>
      </c>
      <c r="D752" s="16" t="s">
        <v>26</v>
      </c>
      <c r="E752" s="16" t="s">
        <v>10626</v>
      </c>
      <c r="F752" s="18" t="s">
        <v>10607</v>
      </c>
      <c r="G752" s="16">
        <v>1</v>
      </c>
      <c r="H752" s="19" t="s">
        <v>10627</v>
      </c>
      <c r="I752" t="str">
        <f t="shared" si="6"/>
        <v>HOODIE RAGLAN SLEEVE / L / All Print</v>
      </c>
      <c r="J752" s="20" t="s">
        <v>1312</v>
      </c>
      <c r="K752" s="20" t="s">
        <v>10609</v>
      </c>
      <c r="L752" s="20" t="s">
        <v>10610</v>
      </c>
      <c r="M752" s="16"/>
      <c r="O752" s="1" t="s">
        <v>1976</v>
      </c>
      <c r="P752" s="18">
        <v>27705</v>
      </c>
      <c r="Q752" s="16" t="s">
        <v>1374</v>
      </c>
      <c r="R752" s="16" t="s">
        <v>35</v>
      </c>
      <c r="S752" s="16">
        <v>5712617973</v>
      </c>
      <c r="T752" s="16" t="s">
        <v>1375</v>
      </c>
    </row>
    <row r="753" spans="1:20" ht="13.2" hidden="1" x14ac:dyDescent="0.25">
      <c r="A753" s="32" t="s">
        <v>60</v>
      </c>
      <c r="C753" s="16" t="s">
        <v>25</v>
      </c>
      <c r="D753" s="16" t="s">
        <v>26</v>
      </c>
      <c r="E753" s="16" t="s">
        <v>10628</v>
      </c>
      <c r="F753" s="18" t="s">
        <v>10629</v>
      </c>
      <c r="G753" s="16">
        <v>1</v>
      </c>
      <c r="H753" s="19" t="s">
        <v>10630</v>
      </c>
      <c r="I753" t="str">
        <f t="shared" si="6"/>
        <v>hirt #170122l - XL / Full Print</v>
      </c>
      <c r="J753" s="20" t="s">
        <v>10631</v>
      </c>
      <c r="K753" s="20" t="s">
        <v>10632</v>
      </c>
      <c r="L753" s="20" t="s">
        <v>10633</v>
      </c>
      <c r="M753" s="16"/>
      <c r="O753" s="1" t="s">
        <v>285</v>
      </c>
      <c r="P753" s="18">
        <v>36203</v>
      </c>
      <c r="Q753" s="16" t="s">
        <v>645</v>
      </c>
      <c r="R753" s="16" t="s">
        <v>35</v>
      </c>
      <c r="S753" s="16">
        <v>7703742831</v>
      </c>
      <c r="T753" s="16" t="s">
        <v>646</v>
      </c>
    </row>
    <row r="754" spans="1:20" ht="13.2" hidden="1" x14ac:dyDescent="0.25">
      <c r="A754" s="32" t="s">
        <v>60</v>
      </c>
      <c r="C754" s="16" t="s">
        <v>25</v>
      </c>
      <c r="D754" s="16" t="s">
        <v>26</v>
      </c>
      <c r="E754" s="16" t="s">
        <v>10628</v>
      </c>
      <c r="F754" s="18" t="s">
        <v>10629</v>
      </c>
      <c r="G754" s="16">
        <v>1</v>
      </c>
      <c r="H754" s="19" t="s">
        <v>10634</v>
      </c>
      <c r="I754" t="str">
        <f t="shared" si="6"/>
        <v>hirt #240821l - XL / Full Print</v>
      </c>
      <c r="J754" s="20" t="s">
        <v>10631</v>
      </c>
      <c r="K754" s="20" t="s">
        <v>10632</v>
      </c>
      <c r="L754" s="20" t="s">
        <v>10633</v>
      </c>
      <c r="M754" s="16"/>
      <c r="O754" s="1" t="s">
        <v>285</v>
      </c>
      <c r="P754" s="18">
        <v>36203</v>
      </c>
      <c r="Q754" s="16" t="s">
        <v>645</v>
      </c>
      <c r="R754" s="16" t="s">
        <v>35</v>
      </c>
      <c r="S754" s="16">
        <v>7703742831</v>
      </c>
      <c r="T754" s="16" t="s">
        <v>646</v>
      </c>
    </row>
    <row r="755" spans="1:20" ht="13.2" x14ac:dyDescent="0.25">
      <c r="A755" s="29" t="s">
        <v>201</v>
      </c>
      <c r="C755" s="16" t="s">
        <v>61</v>
      </c>
      <c r="D755" s="16" t="s">
        <v>26</v>
      </c>
      <c r="E755" s="16" t="s">
        <v>10635</v>
      </c>
      <c r="F755" s="18" t="s">
        <v>10636</v>
      </c>
      <c r="G755" s="16">
        <v>1</v>
      </c>
      <c r="H755" s="19" t="s">
        <v>7410</v>
      </c>
      <c r="I755" t="str">
        <f t="shared" si="6"/>
        <v>Unisex Joggers / XL / His Queen</v>
      </c>
      <c r="J755" s="20" t="s">
        <v>2162</v>
      </c>
      <c r="K755" s="20" t="s">
        <v>10637</v>
      </c>
      <c r="L755" s="20" t="s">
        <v>10638</v>
      </c>
      <c r="M755" s="16"/>
      <c r="O755" s="1" t="s">
        <v>10639</v>
      </c>
      <c r="P755" s="18">
        <v>27801</v>
      </c>
      <c r="Q755" s="16" t="s">
        <v>1374</v>
      </c>
      <c r="R755" s="16" t="s">
        <v>35</v>
      </c>
      <c r="S755" s="16">
        <v>2529039923</v>
      </c>
      <c r="T755" s="16" t="s">
        <v>1375</v>
      </c>
    </row>
    <row r="756" spans="1:20" ht="13.2" x14ac:dyDescent="0.25">
      <c r="A756" s="29" t="s">
        <v>201</v>
      </c>
      <c r="C756" s="16" t="s">
        <v>61</v>
      </c>
      <c r="D756" s="16" t="s">
        <v>26</v>
      </c>
      <c r="E756" s="16" t="s">
        <v>10635</v>
      </c>
      <c r="F756" s="18" t="s">
        <v>10636</v>
      </c>
      <c r="G756" s="16">
        <v>1</v>
      </c>
      <c r="H756" s="19" t="s">
        <v>4470</v>
      </c>
      <c r="I756" t="str">
        <f t="shared" si="6"/>
        <v>Unisex Joggers / M / Her King</v>
      </c>
      <c r="J756" s="20" t="s">
        <v>2847</v>
      </c>
      <c r="K756" s="20" t="s">
        <v>10637</v>
      </c>
      <c r="L756" s="20" t="s">
        <v>10638</v>
      </c>
      <c r="M756" s="16"/>
      <c r="O756" s="1" t="s">
        <v>10639</v>
      </c>
      <c r="P756" s="18">
        <v>27801</v>
      </c>
      <c r="Q756" s="16" t="s">
        <v>1374</v>
      </c>
      <c r="R756" s="16" t="s">
        <v>35</v>
      </c>
      <c r="S756" s="16">
        <v>2529039923</v>
      </c>
      <c r="T756" s="16" t="s">
        <v>1375</v>
      </c>
    </row>
    <row r="757" spans="1:20" ht="13.2" hidden="1" x14ac:dyDescent="0.25">
      <c r="A757" s="29" t="s">
        <v>386</v>
      </c>
      <c r="C757" s="16" t="s">
        <v>25</v>
      </c>
      <c r="D757" s="16" t="s">
        <v>26</v>
      </c>
      <c r="E757" s="16" t="s">
        <v>10640</v>
      </c>
      <c r="F757" s="18" t="s">
        <v>10641</v>
      </c>
      <c r="G757" s="16">
        <v>1</v>
      </c>
      <c r="H757" s="19" t="s">
        <v>10642</v>
      </c>
      <c r="I757" t="str">
        <f t="shared" si="6"/>
        <v>UNISEX HOODIE ZIP-UP / M / All Print</v>
      </c>
      <c r="J757" s="20" t="s">
        <v>10643</v>
      </c>
      <c r="K757" s="20" t="s">
        <v>10644</v>
      </c>
      <c r="L757" s="20" t="s">
        <v>10645</v>
      </c>
      <c r="M757" s="16"/>
      <c r="O757" s="1" t="s">
        <v>432</v>
      </c>
      <c r="P757" s="18">
        <v>80906</v>
      </c>
      <c r="Q757" s="16" t="s">
        <v>430</v>
      </c>
      <c r="R757" s="16" t="s">
        <v>35</v>
      </c>
      <c r="S757" s="16">
        <v>8179629818</v>
      </c>
      <c r="T757" s="16" t="s">
        <v>432</v>
      </c>
    </row>
    <row r="758" spans="1:20" ht="13.2" hidden="1" x14ac:dyDescent="0.25">
      <c r="A758" s="29" t="s">
        <v>86</v>
      </c>
      <c r="C758" s="16" t="s">
        <v>25</v>
      </c>
      <c r="D758" s="16" t="s">
        <v>26</v>
      </c>
      <c r="E758" s="16" t="s">
        <v>10646</v>
      </c>
      <c r="F758" s="18" t="s">
        <v>10647</v>
      </c>
      <c r="G758" s="16">
        <v>1</v>
      </c>
      <c r="H758" s="19" t="s">
        <v>10648</v>
      </c>
      <c r="I758" t="str">
        <f t="shared" si="6"/>
        <v>L / Full Print</v>
      </c>
      <c r="J758" s="20" t="s">
        <v>10649</v>
      </c>
      <c r="K758" s="20" t="s">
        <v>10650</v>
      </c>
      <c r="L758" s="20" t="s">
        <v>10651</v>
      </c>
      <c r="M758" s="16"/>
      <c r="O758" s="1" t="s">
        <v>10652</v>
      </c>
      <c r="P758" s="18">
        <v>21220</v>
      </c>
      <c r="Q758" s="16" t="s">
        <v>636</v>
      </c>
      <c r="R758" s="16" t="s">
        <v>35</v>
      </c>
      <c r="S758" s="16">
        <v>4106277450</v>
      </c>
      <c r="T758" s="16" t="s">
        <v>637</v>
      </c>
    </row>
    <row r="759" spans="1:20" ht="13.2" hidden="1" x14ac:dyDescent="0.25">
      <c r="A759" s="21" t="s">
        <v>6960</v>
      </c>
      <c r="C759" s="16" t="s">
        <v>25</v>
      </c>
      <c r="D759" s="16" t="s">
        <v>26</v>
      </c>
      <c r="E759" s="16" t="s">
        <v>10653</v>
      </c>
      <c r="F759" s="18" t="s">
        <v>5480</v>
      </c>
      <c r="G759" s="16">
        <v>1</v>
      </c>
      <c r="H759" s="19" t="s">
        <v>10654</v>
      </c>
      <c r="I759" t="str">
        <f t="shared" si="6"/>
        <v>AOP UNISEX HOODIE / XL / All Print</v>
      </c>
      <c r="J759" s="20" t="s">
        <v>6349</v>
      </c>
      <c r="K759" s="20" t="s">
        <v>5483</v>
      </c>
      <c r="L759" s="20" t="s">
        <v>5484</v>
      </c>
      <c r="M759" s="16"/>
      <c r="O759" s="1" t="s">
        <v>5485</v>
      </c>
      <c r="P759" s="18">
        <v>48235</v>
      </c>
      <c r="Q759" s="16" t="s">
        <v>94</v>
      </c>
      <c r="R759" s="16" t="s">
        <v>35</v>
      </c>
      <c r="S759" s="16">
        <v>3136571511</v>
      </c>
      <c r="T759" s="16" t="s">
        <v>95</v>
      </c>
    </row>
    <row r="760" spans="1:20" ht="13.2" hidden="1" x14ac:dyDescent="0.25">
      <c r="A760" s="32" t="s">
        <v>60</v>
      </c>
      <c r="C760" s="17" t="s">
        <v>61</v>
      </c>
      <c r="D760" s="17" t="s">
        <v>26</v>
      </c>
      <c r="E760" s="17" t="s">
        <v>10655</v>
      </c>
      <c r="F760" s="18" t="s">
        <v>10656</v>
      </c>
      <c r="G760" s="16">
        <v>1</v>
      </c>
      <c r="H760" s="19" t="s">
        <v>2300</v>
      </c>
      <c r="I760" t="str">
        <f t="shared" si="6"/>
        <v>2XL / Full Print</v>
      </c>
      <c r="J760" s="20" t="s">
        <v>2301</v>
      </c>
      <c r="K760" s="20" t="s">
        <v>10657</v>
      </c>
      <c r="L760" s="20" t="s">
        <v>10658</v>
      </c>
      <c r="M760" s="16"/>
      <c r="O760" s="1" t="s">
        <v>10659</v>
      </c>
      <c r="P760" s="18">
        <v>93442</v>
      </c>
      <c r="Q760" s="16" t="s">
        <v>546</v>
      </c>
      <c r="R760" s="16" t="s">
        <v>35</v>
      </c>
      <c r="S760" s="16">
        <v>8054558272</v>
      </c>
      <c r="T760" s="16" t="s">
        <v>547</v>
      </c>
    </row>
    <row r="761" spans="1:20" ht="13.2" hidden="1" x14ac:dyDescent="0.25">
      <c r="A761" s="28" t="s">
        <v>5607</v>
      </c>
      <c r="C761" s="16" t="s">
        <v>191</v>
      </c>
      <c r="D761" s="17" t="s">
        <v>26</v>
      </c>
      <c r="E761" s="16" t="s">
        <v>10660</v>
      </c>
      <c r="F761" s="18" t="s">
        <v>10661</v>
      </c>
      <c r="G761" s="16">
        <v>1</v>
      </c>
      <c r="H761" s="19" t="s">
        <v>8572</v>
      </c>
      <c r="I761" t="str">
        <f t="shared" si="6"/>
        <v>24X36in / Full Print</v>
      </c>
      <c r="J761" s="20" t="s">
        <v>8573</v>
      </c>
      <c r="K761" s="20" t="s">
        <v>10662</v>
      </c>
      <c r="L761" s="20" t="s">
        <v>10663</v>
      </c>
      <c r="M761" s="16"/>
      <c r="O761" s="1" t="s">
        <v>10625</v>
      </c>
      <c r="P761" s="18">
        <v>21046</v>
      </c>
      <c r="Q761" s="16" t="s">
        <v>636</v>
      </c>
      <c r="R761" s="16" t="s">
        <v>35</v>
      </c>
      <c r="S761" s="16">
        <v>4435385676</v>
      </c>
      <c r="T761" s="16" t="s">
        <v>637</v>
      </c>
    </row>
    <row r="762" spans="1:20" ht="13.2" hidden="1" x14ac:dyDescent="0.25">
      <c r="A762" s="15" t="s">
        <v>110</v>
      </c>
      <c r="C762" s="16" t="s">
        <v>25</v>
      </c>
      <c r="D762" s="16" t="s">
        <v>26</v>
      </c>
      <c r="E762" s="16" t="s">
        <v>10664</v>
      </c>
      <c r="F762" s="18" t="s">
        <v>10665</v>
      </c>
      <c r="G762" s="16">
        <v>1</v>
      </c>
      <c r="H762" s="19" t="s">
        <v>10666</v>
      </c>
      <c r="I762" t="str">
        <f t="shared" si="6"/>
        <v>Joggers 3D #171221V - AOP Unisex Raglan Hoodie / 3XL / All Print</v>
      </c>
      <c r="J762" s="20" t="s">
        <v>10667</v>
      </c>
      <c r="K762" s="20" t="s">
        <v>10668</v>
      </c>
      <c r="L762" s="20" t="s">
        <v>10669</v>
      </c>
      <c r="M762" s="16"/>
      <c r="O762" s="1" t="s">
        <v>10670</v>
      </c>
      <c r="P762" s="18">
        <v>62274</v>
      </c>
      <c r="Q762" s="16" t="s">
        <v>69</v>
      </c>
      <c r="R762" s="16" t="s">
        <v>35</v>
      </c>
      <c r="S762" s="16">
        <v>6189679399</v>
      </c>
      <c r="T762" s="16" t="s">
        <v>71</v>
      </c>
    </row>
    <row r="763" spans="1:20" ht="13.2" hidden="1" x14ac:dyDescent="0.25">
      <c r="A763" s="29" t="s">
        <v>86</v>
      </c>
      <c r="C763" s="16" t="s">
        <v>25</v>
      </c>
      <c r="D763" s="16" t="s">
        <v>26</v>
      </c>
      <c r="E763" s="16" t="s">
        <v>10671</v>
      </c>
      <c r="F763" s="18" t="s">
        <v>10672</v>
      </c>
      <c r="G763" s="16">
        <v>1</v>
      </c>
      <c r="H763" s="19" t="s">
        <v>10673</v>
      </c>
      <c r="I763" t="str">
        <f t="shared" si="6"/>
        <v>hirt 3d #031221h - XL / Black Blue</v>
      </c>
      <c r="J763" s="20" t="s">
        <v>4179</v>
      </c>
      <c r="K763" s="20" t="s">
        <v>10674</v>
      </c>
      <c r="L763" s="20" t="s">
        <v>10675</v>
      </c>
      <c r="M763" s="16"/>
      <c r="O763" s="1" t="s">
        <v>10675</v>
      </c>
      <c r="P763" s="18" t="s">
        <v>10676</v>
      </c>
      <c r="Q763" s="16" t="s">
        <v>10677</v>
      </c>
      <c r="R763" s="16" t="s">
        <v>237</v>
      </c>
      <c r="S763" s="16">
        <v>7098662390</v>
      </c>
      <c r="T763" s="16" t="s">
        <v>10678</v>
      </c>
    </row>
    <row r="764" spans="1:20" ht="13.2" hidden="1" x14ac:dyDescent="0.25">
      <c r="A764" s="29" t="s">
        <v>86</v>
      </c>
      <c r="C764" s="16" t="s">
        <v>25</v>
      </c>
      <c r="D764" s="16" t="s">
        <v>26</v>
      </c>
      <c r="E764" s="16" t="s">
        <v>10671</v>
      </c>
      <c r="F764" s="18" t="s">
        <v>10672</v>
      </c>
      <c r="G764" s="16">
        <v>1</v>
      </c>
      <c r="H764" s="19" t="s">
        <v>10679</v>
      </c>
      <c r="I764" t="str">
        <f t="shared" si="6"/>
        <v>hirt 3d #031221h - XL / Black Red</v>
      </c>
      <c r="J764" s="20" t="s">
        <v>4179</v>
      </c>
      <c r="K764" s="20" t="s">
        <v>10674</v>
      </c>
      <c r="L764" s="20" t="s">
        <v>10675</v>
      </c>
      <c r="M764" s="16"/>
      <c r="O764" s="1" t="s">
        <v>10675</v>
      </c>
      <c r="P764" s="18" t="s">
        <v>10676</v>
      </c>
      <c r="Q764" s="16" t="s">
        <v>10677</v>
      </c>
      <c r="R764" s="16" t="s">
        <v>237</v>
      </c>
      <c r="S764" s="16">
        <v>7098662390</v>
      </c>
      <c r="T764" s="16" t="s">
        <v>10678</v>
      </c>
    </row>
    <row r="765" spans="1:20" ht="13.2" hidden="1" x14ac:dyDescent="0.25">
      <c r="A765" s="29" t="s">
        <v>86</v>
      </c>
      <c r="C765" s="16" t="s">
        <v>25</v>
      </c>
      <c r="D765" s="16" t="s">
        <v>26</v>
      </c>
      <c r="E765" s="16" t="s">
        <v>10671</v>
      </c>
      <c r="F765" s="18" t="s">
        <v>10672</v>
      </c>
      <c r="G765" s="16">
        <v>1</v>
      </c>
      <c r="H765" s="19" t="s">
        <v>10680</v>
      </c>
      <c r="I765" t="str">
        <f t="shared" si="6"/>
        <v>hirt 3d #181221h - 3XL / Full Print</v>
      </c>
      <c r="J765" s="20" t="s">
        <v>2408</v>
      </c>
      <c r="K765" s="20" t="s">
        <v>10674</v>
      </c>
      <c r="L765" s="20" t="s">
        <v>10675</v>
      </c>
      <c r="M765" s="16"/>
      <c r="O765" s="1" t="s">
        <v>10675</v>
      </c>
      <c r="P765" s="18" t="s">
        <v>10676</v>
      </c>
      <c r="Q765" s="16" t="s">
        <v>10677</v>
      </c>
      <c r="R765" s="16" t="s">
        <v>237</v>
      </c>
      <c r="S765" s="16">
        <v>7098662390</v>
      </c>
      <c r="T765" s="16" t="s">
        <v>10678</v>
      </c>
    </row>
    <row r="766" spans="1:20" ht="13.2" hidden="1" x14ac:dyDescent="0.25">
      <c r="A766" s="28" t="s">
        <v>5607</v>
      </c>
      <c r="C766" s="16" t="s">
        <v>25</v>
      </c>
      <c r="D766" s="16" t="s">
        <v>26</v>
      </c>
      <c r="E766" s="16" t="s">
        <v>10681</v>
      </c>
      <c r="F766" s="18" t="s">
        <v>10682</v>
      </c>
      <c r="G766" s="16">
        <v>1</v>
      </c>
      <c r="H766" s="19" t="s">
        <v>10683</v>
      </c>
      <c r="I766" t="str">
        <f t="shared" si="6"/>
        <v>LEGGING / XL / All Print</v>
      </c>
      <c r="J766" s="20" t="s">
        <v>10684</v>
      </c>
      <c r="K766" s="20" t="s">
        <v>10685</v>
      </c>
      <c r="L766" s="20" t="s">
        <v>10686</v>
      </c>
      <c r="M766" s="16" t="s">
        <v>9986</v>
      </c>
      <c r="O766" s="1" t="s">
        <v>10687</v>
      </c>
      <c r="P766" s="18">
        <v>48503</v>
      </c>
      <c r="Q766" s="16" t="s">
        <v>94</v>
      </c>
      <c r="R766" s="16" t="s">
        <v>35</v>
      </c>
      <c r="S766" s="16">
        <v>4707746069</v>
      </c>
      <c r="T766" s="16" t="s">
        <v>95</v>
      </c>
    </row>
    <row r="767" spans="1:20" ht="13.2" hidden="1" x14ac:dyDescent="0.25">
      <c r="A767" s="15" t="s">
        <v>110</v>
      </c>
      <c r="C767" s="16" t="s">
        <v>25</v>
      </c>
      <c r="D767" s="16" t="s">
        <v>26</v>
      </c>
      <c r="E767" s="16" t="s">
        <v>10688</v>
      </c>
      <c r="F767" s="18" t="s">
        <v>10689</v>
      </c>
      <c r="G767" s="16">
        <v>1</v>
      </c>
      <c r="H767" s="19" t="s">
        <v>10690</v>
      </c>
      <c r="I767" t="str">
        <f t="shared" si="6"/>
        <v>XL / All Print</v>
      </c>
      <c r="J767" s="20" t="s">
        <v>10691</v>
      </c>
      <c r="K767" s="20" t="s">
        <v>10692</v>
      </c>
      <c r="L767" s="20" t="s">
        <v>10693</v>
      </c>
      <c r="M767" s="16"/>
      <c r="O767" s="1" t="s">
        <v>10694</v>
      </c>
      <c r="P767" s="18">
        <v>60471</v>
      </c>
      <c r="Q767" s="16" t="s">
        <v>69</v>
      </c>
      <c r="R767" s="16" t="s">
        <v>35</v>
      </c>
      <c r="S767" s="16">
        <v>17082887939</v>
      </c>
      <c r="T767" s="16" t="s">
        <v>71</v>
      </c>
    </row>
    <row r="768" spans="1:20" ht="13.2" hidden="1" x14ac:dyDescent="0.25">
      <c r="A768" s="32" t="s">
        <v>60</v>
      </c>
      <c r="C768" s="16" t="s">
        <v>25</v>
      </c>
      <c r="D768" s="16" t="s">
        <v>26</v>
      </c>
      <c r="E768" s="16" t="s">
        <v>10695</v>
      </c>
      <c r="F768" s="18" t="s">
        <v>10696</v>
      </c>
      <c r="G768" s="16">
        <v>1</v>
      </c>
      <c r="H768" s="19" t="s">
        <v>10697</v>
      </c>
      <c r="I768" t="str">
        <f t="shared" si="6"/>
        <v>hirt 3d - M / Full Print</v>
      </c>
      <c r="J768" s="20" t="s">
        <v>10698</v>
      </c>
      <c r="K768" s="20" t="s">
        <v>10699</v>
      </c>
      <c r="L768" s="20" t="s">
        <v>10700</v>
      </c>
      <c r="M768" s="16" t="s">
        <v>10701</v>
      </c>
      <c r="O768" s="1" t="s">
        <v>5951</v>
      </c>
      <c r="P768" s="18">
        <v>6906</v>
      </c>
      <c r="Q768" s="16" t="s">
        <v>82</v>
      </c>
      <c r="R768" s="16" t="s">
        <v>35</v>
      </c>
      <c r="S768" s="16">
        <v>2039148096</v>
      </c>
      <c r="T768" s="16" t="s">
        <v>83</v>
      </c>
    </row>
    <row r="769" spans="1:20" ht="13.2" hidden="1" x14ac:dyDescent="0.25">
      <c r="A769" s="29" t="s">
        <v>86</v>
      </c>
      <c r="C769" s="16" t="s">
        <v>25</v>
      </c>
      <c r="D769" s="16" t="s">
        <v>26</v>
      </c>
      <c r="E769" s="16" t="s">
        <v>10702</v>
      </c>
      <c r="F769" s="18" t="s">
        <v>10703</v>
      </c>
      <c r="G769" s="16">
        <v>1</v>
      </c>
      <c r="H769" s="19" t="s">
        <v>5083</v>
      </c>
      <c r="I769" t="str">
        <f t="shared" si="6"/>
        <v>Spare Tire Cover With Backup Camera Hole / All print / 32 inches</v>
      </c>
      <c r="J769" s="20" t="s">
        <v>5084</v>
      </c>
      <c r="K769" s="20" t="s">
        <v>10704</v>
      </c>
      <c r="L769" s="20" t="s">
        <v>10705</v>
      </c>
      <c r="M769" s="16"/>
      <c r="O769" s="1" t="s">
        <v>10706</v>
      </c>
      <c r="P769" s="18">
        <v>32084</v>
      </c>
      <c r="Q769" s="16" t="s">
        <v>46</v>
      </c>
      <c r="R769" s="16" t="s">
        <v>35</v>
      </c>
      <c r="S769" s="16">
        <v>3042959596</v>
      </c>
      <c r="T769" s="16" t="s">
        <v>47</v>
      </c>
    </row>
    <row r="770" spans="1:20" ht="13.2" hidden="1" x14ac:dyDescent="0.25">
      <c r="A770" s="32" t="s">
        <v>60</v>
      </c>
      <c r="C770" s="16" t="s">
        <v>25</v>
      </c>
      <c r="D770" s="16" t="s">
        <v>26</v>
      </c>
      <c r="E770" s="16" t="s">
        <v>10707</v>
      </c>
      <c r="F770" s="18" t="s">
        <v>1310</v>
      </c>
      <c r="G770" s="16">
        <v>1</v>
      </c>
      <c r="H770" s="19" t="s">
        <v>10708</v>
      </c>
      <c r="I770" t="str">
        <f t="shared" si="6"/>
        <v>hirt 3d #050122l - 4XL / Blue</v>
      </c>
      <c r="J770" s="45">
        <v>1000000000000000</v>
      </c>
      <c r="K770" s="20" t="s">
        <v>1313</v>
      </c>
      <c r="L770" s="20" t="s">
        <v>1314</v>
      </c>
      <c r="M770" s="16"/>
      <c r="O770" s="1" t="s">
        <v>1315</v>
      </c>
      <c r="P770" s="18">
        <v>95301</v>
      </c>
      <c r="Q770" s="16" t="s">
        <v>546</v>
      </c>
      <c r="R770" s="16" t="s">
        <v>35</v>
      </c>
      <c r="S770" s="16">
        <v>2098570428</v>
      </c>
      <c r="T770" s="16" t="s">
        <v>547</v>
      </c>
    </row>
    <row r="771" spans="1:20" ht="13.2" hidden="1" x14ac:dyDescent="0.25">
      <c r="A771" s="28" t="s">
        <v>5607</v>
      </c>
      <c r="C771" s="16" t="s">
        <v>25</v>
      </c>
      <c r="D771" s="17" t="s">
        <v>26</v>
      </c>
      <c r="E771" s="16" t="s">
        <v>10709</v>
      </c>
      <c r="F771" s="18" t="s">
        <v>10710</v>
      </c>
      <c r="G771" s="16">
        <v>1</v>
      </c>
      <c r="H771" s="19" t="s">
        <v>10711</v>
      </c>
      <c r="I771" t="str">
        <f t="shared" si="6"/>
        <v>AOP Unisex Raglan Hoodie / 2XL / All print</v>
      </c>
      <c r="J771" s="20" t="s">
        <v>927</v>
      </c>
      <c r="K771" s="20" t="s">
        <v>10712</v>
      </c>
      <c r="L771" s="20" t="s">
        <v>10713</v>
      </c>
      <c r="M771" s="16"/>
      <c r="O771" s="1" t="s">
        <v>10714</v>
      </c>
      <c r="P771" s="18">
        <v>6069</v>
      </c>
      <c r="Q771" s="16" t="s">
        <v>82</v>
      </c>
      <c r="R771" s="16" t="s">
        <v>35</v>
      </c>
      <c r="S771" s="16">
        <v>8609697770</v>
      </c>
      <c r="T771" s="16" t="s">
        <v>83</v>
      </c>
    </row>
    <row r="772" spans="1:20" ht="13.2" hidden="1" x14ac:dyDescent="0.25">
      <c r="A772" s="21" t="s">
        <v>5623</v>
      </c>
      <c r="C772" s="16" t="s">
        <v>25</v>
      </c>
      <c r="D772" s="16" t="s">
        <v>26</v>
      </c>
      <c r="E772" s="16" t="s">
        <v>10715</v>
      </c>
      <c r="F772" s="18" t="s">
        <v>10716</v>
      </c>
      <c r="G772" s="16">
        <v>1</v>
      </c>
      <c r="H772" s="19" t="s">
        <v>215</v>
      </c>
      <c r="I772" t="str">
        <f t="shared" si="6"/>
        <v>AOP Unisex Raglan Hoodie / S / All print</v>
      </c>
      <c r="J772" s="20" t="s">
        <v>42</v>
      </c>
      <c r="K772" s="20" t="s">
        <v>10717</v>
      </c>
      <c r="L772" s="20" t="s">
        <v>10718</v>
      </c>
      <c r="M772" s="16"/>
      <c r="O772" s="1" t="s">
        <v>3910</v>
      </c>
      <c r="P772" s="18">
        <v>50320</v>
      </c>
      <c r="Q772" s="16" t="s">
        <v>892</v>
      </c>
      <c r="R772" s="16" t="s">
        <v>35</v>
      </c>
      <c r="S772" s="16" t="s">
        <v>10719</v>
      </c>
      <c r="T772" s="16" t="s">
        <v>893</v>
      </c>
    </row>
    <row r="773" spans="1:20" ht="13.2" hidden="1" x14ac:dyDescent="0.25">
      <c r="A773" s="28" t="s">
        <v>246</v>
      </c>
      <c r="C773" s="16" t="s">
        <v>25</v>
      </c>
      <c r="D773" s="16" t="s">
        <v>26</v>
      </c>
      <c r="E773" s="16" t="s">
        <v>10720</v>
      </c>
      <c r="F773" s="18" t="s">
        <v>10721</v>
      </c>
      <c r="G773" s="16">
        <v>1</v>
      </c>
      <c r="H773" s="19" t="s">
        <v>10722</v>
      </c>
      <c r="I773" t="str">
        <f t="shared" si="6"/>
        <v>HOODIE RAGLAN SLEEVE / 2XL / All Print</v>
      </c>
      <c r="J773" s="20" t="s">
        <v>495</v>
      </c>
      <c r="K773" s="20" t="s">
        <v>10723</v>
      </c>
      <c r="L773" s="20" t="s">
        <v>10724</v>
      </c>
      <c r="M773" s="16">
        <v>188</v>
      </c>
      <c r="O773" s="1" t="s">
        <v>10725</v>
      </c>
      <c r="P773" s="18">
        <v>84660</v>
      </c>
      <c r="Q773" s="16" t="s">
        <v>836</v>
      </c>
      <c r="R773" s="16" t="s">
        <v>35</v>
      </c>
      <c r="S773" s="16">
        <v>3854504360</v>
      </c>
      <c r="T773" s="16" t="s">
        <v>837</v>
      </c>
    </row>
    <row r="774" spans="1:20" ht="13.2" hidden="1" x14ac:dyDescent="0.25">
      <c r="A774" s="28" t="s">
        <v>5607</v>
      </c>
      <c r="C774" s="16" t="s">
        <v>25</v>
      </c>
      <c r="D774" s="17" t="s">
        <v>26</v>
      </c>
      <c r="E774" s="16" t="s">
        <v>10726</v>
      </c>
      <c r="F774" s="18" t="s">
        <v>10727</v>
      </c>
      <c r="G774" s="16">
        <v>1</v>
      </c>
      <c r="H774" s="19" t="s">
        <v>10728</v>
      </c>
      <c r="I774" t="str">
        <f t="shared" si="6"/>
        <v>UNISEX HOODIE ZIP-UP / L / All Print</v>
      </c>
      <c r="J774" s="20" t="s">
        <v>10729</v>
      </c>
      <c r="K774" s="20" t="s">
        <v>10730</v>
      </c>
      <c r="L774" s="20" t="s">
        <v>10731</v>
      </c>
      <c r="M774" s="16"/>
      <c r="O774" s="1" t="s">
        <v>8059</v>
      </c>
      <c r="P774" s="18">
        <v>97301</v>
      </c>
      <c r="Q774" s="16" t="s">
        <v>1653</v>
      </c>
      <c r="R774" s="16" t="s">
        <v>35</v>
      </c>
      <c r="S774" s="16">
        <v>9715999075</v>
      </c>
      <c r="T774" s="16" t="s">
        <v>1654</v>
      </c>
    </row>
    <row r="775" spans="1:20" ht="13.2" hidden="1" x14ac:dyDescent="0.25">
      <c r="A775" s="63" t="s">
        <v>5607</v>
      </c>
      <c r="C775" s="16" t="s">
        <v>25</v>
      </c>
      <c r="D775" s="17" t="s">
        <v>26</v>
      </c>
      <c r="E775" s="16" t="s">
        <v>10732</v>
      </c>
      <c r="F775" s="18" t="s">
        <v>10733</v>
      </c>
      <c r="G775" s="16">
        <v>1</v>
      </c>
      <c r="H775" s="19" t="s">
        <v>10734</v>
      </c>
      <c r="I775" t="str">
        <f t="shared" si="6"/>
        <v>HOODIE RAGLAN SLEEVE / L / All Print</v>
      </c>
      <c r="J775" s="20" t="s">
        <v>10735</v>
      </c>
      <c r="K775" s="20" t="s">
        <v>10736</v>
      </c>
      <c r="L775" s="20" t="s">
        <v>10737</v>
      </c>
      <c r="M775" s="16"/>
      <c r="O775" s="1" t="s">
        <v>2631</v>
      </c>
      <c r="P775" s="18">
        <v>80905</v>
      </c>
      <c r="Q775" s="16" t="s">
        <v>430</v>
      </c>
      <c r="R775" s="16" t="s">
        <v>35</v>
      </c>
      <c r="S775" s="16" t="s">
        <v>10738</v>
      </c>
      <c r="T775" s="16" t="s">
        <v>432</v>
      </c>
    </row>
    <row r="776" spans="1:20" ht="13.2" hidden="1" x14ac:dyDescent="0.25">
      <c r="A776" s="63" t="s">
        <v>5607</v>
      </c>
      <c r="C776" s="16" t="s">
        <v>25</v>
      </c>
      <c r="D776" s="17" t="s">
        <v>26</v>
      </c>
      <c r="E776" s="16" t="s">
        <v>10732</v>
      </c>
      <c r="F776" s="18" t="s">
        <v>10733</v>
      </c>
      <c r="G776" s="16">
        <v>1</v>
      </c>
      <c r="H776" s="19" t="s">
        <v>10739</v>
      </c>
      <c r="I776" t="str">
        <f t="shared" si="6"/>
        <v>LEGGING / L / All Print</v>
      </c>
      <c r="J776" s="20" t="s">
        <v>10740</v>
      </c>
      <c r="K776" s="20" t="s">
        <v>10736</v>
      </c>
      <c r="L776" s="20" t="s">
        <v>10737</v>
      </c>
      <c r="M776" s="16"/>
      <c r="O776" s="1" t="s">
        <v>2631</v>
      </c>
      <c r="P776" s="18">
        <v>80905</v>
      </c>
      <c r="Q776" s="16" t="s">
        <v>430</v>
      </c>
      <c r="R776" s="16" t="s">
        <v>35</v>
      </c>
      <c r="S776" s="16" t="s">
        <v>10738</v>
      </c>
      <c r="T776" s="16" t="s">
        <v>432</v>
      </c>
    </row>
    <row r="777" spans="1:20" ht="13.2" hidden="1" x14ac:dyDescent="0.25">
      <c r="A777" s="21" t="s">
        <v>5623</v>
      </c>
      <c r="C777" s="16" t="s">
        <v>191</v>
      </c>
      <c r="D777" s="17" t="s">
        <v>26</v>
      </c>
      <c r="E777" s="16" t="s">
        <v>10741</v>
      </c>
      <c r="F777" s="18" t="s">
        <v>10742</v>
      </c>
      <c r="G777" s="16">
        <v>1</v>
      </c>
      <c r="H777" s="19" t="s">
        <v>10743</v>
      </c>
      <c r="I777" t="str">
        <f t="shared" si="6"/>
        <v>50x60 IN</v>
      </c>
      <c r="J777" s="20" t="s">
        <v>10744</v>
      </c>
      <c r="K777" s="20" t="s">
        <v>10745</v>
      </c>
      <c r="L777" s="20" t="s">
        <v>10746</v>
      </c>
      <c r="M777" s="16"/>
      <c r="O777" s="1" t="s">
        <v>4602</v>
      </c>
      <c r="P777" s="18">
        <v>57033</v>
      </c>
      <c r="Q777" s="16" t="s">
        <v>2733</v>
      </c>
      <c r="R777" s="16" t="s">
        <v>35</v>
      </c>
      <c r="S777" s="16">
        <v>6054961349</v>
      </c>
      <c r="T777" s="16" t="s">
        <v>2734</v>
      </c>
    </row>
    <row r="778" spans="1:20" ht="13.2" x14ac:dyDescent="0.25">
      <c r="A778" s="29" t="s">
        <v>201</v>
      </c>
      <c r="C778" s="16" t="s">
        <v>25</v>
      </c>
      <c r="D778" s="16" t="s">
        <v>26</v>
      </c>
      <c r="E778" s="16" t="s">
        <v>10747</v>
      </c>
      <c r="F778" s="18" t="s">
        <v>10748</v>
      </c>
      <c r="G778" s="16">
        <v>1</v>
      </c>
      <c r="H778" s="19" t="s">
        <v>10749</v>
      </c>
      <c r="I778" t="str">
        <f t="shared" si="6"/>
        <v>M / Full Print</v>
      </c>
      <c r="J778" s="20" t="s">
        <v>7214</v>
      </c>
      <c r="K778" s="20" t="s">
        <v>10750</v>
      </c>
      <c r="L778" s="20" t="s">
        <v>10751</v>
      </c>
      <c r="M778" s="16"/>
      <c r="O778" s="1" t="s">
        <v>10752</v>
      </c>
      <c r="P778" s="18">
        <v>29842</v>
      </c>
      <c r="Q778" s="16" t="s">
        <v>129</v>
      </c>
      <c r="R778" s="16" t="s">
        <v>35</v>
      </c>
      <c r="S778" s="16">
        <v>8038270745</v>
      </c>
      <c r="T778" s="16" t="s">
        <v>130</v>
      </c>
    </row>
    <row r="779" spans="1:20" ht="13.2" hidden="1" x14ac:dyDescent="0.25">
      <c r="A779" s="29" t="s">
        <v>86</v>
      </c>
      <c r="C779" s="16" t="s">
        <v>202</v>
      </c>
      <c r="D779" s="17" t="s">
        <v>26</v>
      </c>
      <c r="E779" s="16" t="s">
        <v>10753</v>
      </c>
      <c r="F779" s="18" t="s">
        <v>10754</v>
      </c>
      <c r="G779" s="16">
        <v>1</v>
      </c>
      <c r="H779" s="19" t="s">
        <v>10755</v>
      </c>
      <c r="I779" t="str">
        <f t="shared" si="6"/>
        <v>US Queen</v>
      </c>
      <c r="J779" s="20" t="s">
        <v>765</v>
      </c>
      <c r="K779" s="20" t="s">
        <v>10756</v>
      </c>
      <c r="L779" s="20" t="s">
        <v>10757</v>
      </c>
      <c r="M779" s="16"/>
      <c r="O779" s="1" t="s">
        <v>10758</v>
      </c>
      <c r="P779" s="18">
        <v>20653</v>
      </c>
      <c r="Q779" s="16" t="s">
        <v>636</v>
      </c>
      <c r="R779" s="16" t="s">
        <v>35</v>
      </c>
      <c r="S779" s="16">
        <v>3016338354</v>
      </c>
      <c r="T779" s="16" t="s">
        <v>637</v>
      </c>
    </row>
    <row r="780" spans="1:20" ht="13.2" hidden="1" x14ac:dyDescent="0.25">
      <c r="A780" s="21" t="s">
        <v>6960</v>
      </c>
      <c r="C780" s="16" t="s">
        <v>191</v>
      </c>
      <c r="D780" s="17" t="s">
        <v>26</v>
      </c>
      <c r="E780" s="16" t="s">
        <v>10759</v>
      </c>
      <c r="F780" s="18" t="s">
        <v>10760</v>
      </c>
      <c r="G780" s="16">
        <v>1</v>
      </c>
      <c r="H780" s="19" t="s">
        <v>10761</v>
      </c>
      <c r="I780" t="str">
        <f t="shared" si="6"/>
        <v>Mom Fleece Blanket Custom Nickname #DH - 50x60 IN</v>
      </c>
      <c r="J780" s="20" t="s">
        <v>10762</v>
      </c>
      <c r="K780" s="20" t="s">
        <v>10763</v>
      </c>
      <c r="L780" s="20" t="s">
        <v>10764</v>
      </c>
      <c r="M780" s="16">
        <v>4</v>
      </c>
      <c r="O780" s="1" t="s">
        <v>10765</v>
      </c>
      <c r="P780" s="18">
        <v>61761</v>
      </c>
      <c r="Q780" s="16" t="s">
        <v>69</v>
      </c>
      <c r="R780" s="16" t="s">
        <v>35</v>
      </c>
      <c r="S780" s="16">
        <v>7737125234</v>
      </c>
      <c r="T780" s="16" t="s">
        <v>71</v>
      </c>
    </row>
    <row r="781" spans="1:20" ht="13.2" hidden="1" x14ac:dyDescent="0.25">
      <c r="A781" s="28" t="s">
        <v>5607</v>
      </c>
      <c r="C781" s="16" t="s">
        <v>25</v>
      </c>
      <c r="D781" s="16" t="s">
        <v>26</v>
      </c>
      <c r="E781" s="16" t="s">
        <v>10766</v>
      </c>
      <c r="F781" s="18" t="s">
        <v>10767</v>
      </c>
      <c r="G781" s="16">
        <v>1</v>
      </c>
      <c r="H781" s="19" t="s">
        <v>10768</v>
      </c>
      <c r="I781" t="str">
        <f t="shared" si="6"/>
        <v>All print / 32 inches / Spare Tire Cover With Backup Camera Hole</v>
      </c>
      <c r="J781" s="45">
        <v>1000000000000000</v>
      </c>
      <c r="K781" s="20" t="s">
        <v>10769</v>
      </c>
      <c r="L781" s="20" t="s">
        <v>10770</v>
      </c>
      <c r="M781" s="16"/>
      <c r="O781" s="1" t="s">
        <v>10771</v>
      </c>
      <c r="P781" s="18">
        <v>40071</v>
      </c>
      <c r="Q781" s="16" t="s">
        <v>226</v>
      </c>
      <c r="R781" s="16" t="s">
        <v>35</v>
      </c>
      <c r="S781" s="16">
        <v>5022878308</v>
      </c>
      <c r="T781" s="16" t="s">
        <v>227</v>
      </c>
    </row>
    <row r="782" spans="1:20" ht="13.2" hidden="1" x14ac:dyDescent="0.25">
      <c r="A782" s="28" t="s">
        <v>5607</v>
      </c>
      <c r="C782" s="16" t="s">
        <v>25</v>
      </c>
      <c r="D782" s="17" t="s">
        <v>26</v>
      </c>
      <c r="E782" s="16" t="s">
        <v>10772</v>
      </c>
      <c r="F782" s="18" t="s">
        <v>8275</v>
      </c>
      <c r="G782" s="16">
        <v>1</v>
      </c>
      <c r="H782" s="19" t="s">
        <v>10773</v>
      </c>
      <c r="I782" t="str">
        <f t="shared" si="6"/>
        <v>AOP Unisex Raglan Hoodie / XL / All print</v>
      </c>
      <c r="J782" s="20" t="s">
        <v>808</v>
      </c>
      <c r="K782" s="20" t="s">
        <v>8276</v>
      </c>
      <c r="L782" s="20" t="s">
        <v>10774</v>
      </c>
      <c r="M782" s="16">
        <v>8</v>
      </c>
      <c r="O782" s="1" t="s">
        <v>8278</v>
      </c>
      <c r="P782" s="18">
        <v>45248</v>
      </c>
      <c r="Q782" s="16" t="s">
        <v>105</v>
      </c>
      <c r="R782" s="16" t="s">
        <v>35</v>
      </c>
      <c r="S782" s="16">
        <v>5135461696</v>
      </c>
      <c r="T782" s="16" t="s">
        <v>107</v>
      </c>
    </row>
    <row r="783" spans="1:20" ht="13.2" hidden="1" x14ac:dyDescent="0.25">
      <c r="A783" s="15" t="s">
        <v>24</v>
      </c>
      <c r="C783" s="16" t="s">
        <v>61</v>
      </c>
      <c r="D783" s="16" t="s">
        <v>26</v>
      </c>
      <c r="E783" s="16" t="s">
        <v>10775</v>
      </c>
      <c r="F783" s="18" t="s">
        <v>10776</v>
      </c>
      <c r="G783" s="16">
        <v>1</v>
      </c>
      <c r="H783" s="19" t="s">
        <v>10777</v>
      </c>
      <c r="I783" t="str">
        <f t="shared" si="6"/>
        <v>L / Full Print</v>
      </c>
      <c r="J783" s="20" t="s">
        <v>97</v>
      </c>
      <c r="K783" s="20" t="s">
        <v>10778</v>
      </c>
      <c r="L783" s="20" t="s">
        <v>10779</v>
      </c>
      <c r="M783" s="16"/>
      <c r="O783" s="1" t="s">
        <v>10780</v>
      </c>
      <c r="P783" s="18">
        <v>8302</v>
      </c>
      <c r="Q783" s="16" t="s">
        <v>464</v>
      </c>
      <c r="R783" s="16" t="s">
        <v>35</v>
      </c>
      <c r="S783" s="16">
        <v>6093641989</v>
      </c>
      <c r="T783" s="16" t="s">
        <v>465</v>
      </c>
    </row>
    <row r="784" spans="1:20" ht="13.2" hidden="1" x14ac:dyDescent="0.25">
      <c r="A784" s="28" t="s">
        <v>5607</v>
      </c>
      <c r="C784" s="16" t="s">
        <v>25</v>
      </c>
      <c r="D784" s="17" t="s">
        <v>26</v>
      </c>
      <c r="E784" s="16" t="s">
        <v>10781</v>
      </c>
      <c r="F784" s="18" t="s">
        <v>10782</v>
      </c>
      <c r="G784" s="16">
        <v>1</v>
      </c>
      <c r="H784" s="19" t="s">
        <v>10783</v>
      </c>
      <c r="I784" t="str">
        <f t="shared" si="6"/>
        <v>AOP Unisex Raglan Hoodie / XL / Full print</v>
      </c>
      <c r="J784" s="20" t="s">
        <v>1201</v>
      </c>
      <c r="K784" s="20" t="s">
        <v>10784</v>
      </c>
      <c r="L784" s="20" t="s">
        <v>10785</v>
      </c>
      <c r="M784" s="16"/>
      <c r="O784" s="1" t="s">
        <v>10786</v>
      </c>
      <c r="P784" s="18">
        <v>44240</v>
      </c>
      <c r="Q784" s="16" t="s">
        <v>105</v>
      </c>
      <c r="R784" s="16" t="s">
        <v>35</v>
      </c>
      <c r="S784" s="16">
        <v>3305643396</v>
      </c>
      <c r="T784" s="16" t="s">
        <v>107</v>
      </c>
    </row>
    <row r="785" spans="1:20" ht="13.2" hidden="1" x14ac:dyDescent="0.25">
      <c r="A785" s="28" t="s">
        <v>5607</v>
      </c>
      <c r="C785" s="16" t="s">
        <v>25</v>
      </c>
      <c r="D785" s="17" t="s">
        <v>26</v>
      </c>
      <c r="E785" s="16" t="s">
        <v>10781</v>
      </c>
      <c r="F785" s="18" t="s">
        <v>10782</v>
      </c>
      <c r="G785" s="16">
        <v>1</v>
      </c>
      <c r="H785" s="19" t="s">
        <v>10787</v>
      </c>
      <c r="I785" t="str">
        <f t="shared" si="6"/>
        <v>AOP Unisex Raglan Hoodie / L / Full print</v>
      </c>
      <c r="J785" s="20" t="s">
        <v>1201</v>
      </c>
      <c r="K785" s="20" t="s">
        <v>10784</v>
      </c>
      <c r="L785" s="20" t="s">
        <v>10785</v>
      </c>
      <c r="M785" s="16"/>
      <c r="O785" s="1" t="s">
        <v>10786</v>
      </c>
      <c r="P785" s="18">
        <v>44240</v>
      </c>
      <c r="Q785" s="16" t="s">
        <v>105</v>
      </c>
      <c r="R785" s="16" t="s">
        <v>35</v>
      </c>
      <c r="S785" s="16">
        <v>3305643396</v>
      </c>
      <c r="T785" s="16" t="s">
        <v>107</v>
      </c>
    </row>
    <row r="786" spans="1:20" ht="13.2" hidden="1" x14ac:dyDescent="0.25">
      <c r="A786" s="15" t="s">
        <v>24</v>
      </c>
      <c r="C786" s="16" t="s">
        <v>25</v>
      </c>
      <c r="D786" s="16" t="s">
        <v>26</v>
      </c>
      <c r="E786" s="16" t="s">
        <v>10788</v>
      </c>
      <c r="F786" s="18" t="s">
        <v>10789</v>
      </c>
      <c r="G786" s="16">
        <v>1</v>
      </c>
      <c r="H786" s="19" t="s">
        <v>1972</v>
      </c>
      <c r="I786" t="str">
        <f t="shared" si="6"/>
        <v>A black king was born in Hoodie - Joggers #v - AOP Unisex Raglan Hoodie / 2XL / All Print</v>
      </c>
      <c r="J786" s="20" t="s">
        <v>1973</v>
      </c>
      <c r="K786" s="20" t="s">
        <v>10790</v>
      </c>
      <c r="L786" s="20" t="s">
        <v>10791</v>
      </c>
      <c r="M786" s="16"/>
      <c r="O786" s="1" t="s">
        <v>10792</v>
      </c>
      <c r="P786" s="18">
        <v>39452</v>
      </c>
      <c r="Q786" s="16" t="s">
        <v>2504</v>
      </c>
      <c r="R786" s="16" t="s">
        <v>35</v>
      </c>
      <c r="S786" s="16">
        <v>6015082890</v>
      </c>
      <c r="T786" s="16" t="s">
        <v>2505</v>
      </c>
    </row>
    <row r="787" spans="1:20" ht="13.2" hidden="1" x14ac:dyDescent="0.25">
      <c r="A787" s="29" t="s">
        <v>386</v>
      </c>
      <c r="C787" s="16" t="s">
        <v>25</v>
      </c>
      <c r="D787" s="33" t="s">
        <v>10793</v>
      </c>
      <c r="E787" s="16" t="s">
        <v>10794</v>
      </c>
      <c r="F787" s="18" t="s">
        <v>10795</v>
      </c>
      <c r="G787" s="16">
        <v>1</v>
      </c>
      <c r="H787" s="19" t="s">
        <v>10796</v>
      </c>
      <c r="I787" t="str">
        <f t="shared" si="6"/>
        <v>hirt 3D #230821H - M / Full Print</v>
      </c>
      <c r="J787" s="20" t="s">
        <v>10797</v>
      </c>
      <c r="K787" s="20" t="s">
        <v>10798</v>
      </c>
      <c r="L787" s="20" t="s">
        <v>10799</v>
      </c>
      <c r="M787" s="16"/>
      <c r="O787" s="1" t="s">
        <v>10800</v>
      </c>
      <c r="P787" s="18">
        <v>34275</v>
      </c>
      <c r="Q787" s="16" t="s">
        <v>46</v>
      </c>
      <c r="R787" s="16" t="s">
        <v>35</v>
      </c>
      <c r="S787" s="16">
        <v>7273178888</v>
      </c>
      <c r="T787" s="16" t="s">
        <v>47</v>
      </c>
    </row>
    <row r="788" spans="1:20" ht="13.2" hidden="1" x14ac:dyDescent="0.25">
      <c r="A788" s="32" t="s">
        <v>60</v>
      </c>
      <c r="C788" s="16" t="s">
        <v>61</v>
      </c>
      <c r="D788" s="16" t="s">
        <v>26</v>
      </c>
      <c r="E788" s="16" t="s">
        <v>10801</v>
      </c>
      <c r="F788" s="18" t="s">
        <v>10802</v>
      </c>
      <c r="G788" s="16">
        <v>1</v>
      </c>
      <c r="H788" s="19" t="s">
        <v>10803</v>
      </c>
      <c r="I788" t="str">
        <f t="shared" si="6"/>
        <v>3XL / Full Print</v>
      </c>
      <c r="J788" s="20" t="s">
        <v>8455</v>
      </c>
      <c r="K788" s="20" t="s">
        <v>10804</v>
      </c>
      <c r="L788" s="20" t="s">
        <v>10805</v>
      </c>
      <c r="M788" s="16"/>
      <c r="O788" s="1" t="s">
        <v>10806</v>
      </c>
      <c r="P788" s="18">
        <v>8759</v>
      </c>
      <c r="Q788" s="16" t="s">
        <v>464</v>
      </c>
      <c r="R788" s="16" t="s">
        <v>35</v>
      </c>
      <c r="S788" s="16">
        <v>7322450981</v>
      </c>
      <c r="T788" s="16" t="s">
        <v>465</v>
      </c>
    </row>
    <row r="789" spans="1:20" ht="13.2" hidden="1" x14ac:dyDescent="0.25">
      <c r="A789" s="32" t="s">
        <v>60</v>
      </c>
      <c r="C789" s="16" t="s">
        <v>61</v>
      </c>
      <c r="D789" s="16" t="s">
        <v>26</v>
      </c>
      <c r="E789" s="16" t="s">
        <v>10801</v>
      </c>
      <c r="F789" s="18" t="s">
        <v>10802</v>
      </c>
      <c r="G789" s="16">
        <v>1</v>
      </c>
      <c r="H789" s="19" t="s">
        <v>8454</v>
      </c>
      <c r="I789" t="str">
        <f t="shared" si="6"/>
        <v>3XL / Full Print</v>
      </c>
      <c r="J789" s="20" t="s">
        <v>8455</v>
      </c>
      <c r="K789" s="20" t="s">
        <v>10804</v>
      </c>
      <c r="L789" s="20" t="s">
        <v>10805</v>
      </c>
      <c r="M789" s="16"/>
      <c r="O789" s="1" t="s">
        <v>10806</v>
      </c>
      <c r="P789" s="18">
        <v>8759</v>
      </c>
      <c r="Q789" s="16" t="s">
        <v>464</v>
      </c>
      <c r="R789" s="16" t="s">
        <v>35</v>
      </c>
      <c r="S789" s="16">
        <v>7322450981</v>
      </c>
      <c r="T789" s="16" t="s">
        <v>465</v>
      </c>
    </row>
    <row r="790" spans="1:20" ht="13.2" hidden="1" x14ac:dyDescent="0.25">
      <c r="A790" s="32" t="s">
        <v>60</v>
      </c>
      <c r="C790" s="16" t="s">
        <v>61</v>
      </c>
      <c r="D790" s="16" t="s">
        <v>26</v>
      </c>
      <c r="E790" s="16" t="s">
        <v>10807</v>
      </c>
      <c r="F790" s="18" t="s">
        <v>10808</v>
      </c>
      <c r="G790" s="16">
        <v>1</v>
      </c>
      <c r="H790" s="19" t="s">
        <v>2300</v>
      </c>
      <c r="I790" t="str">
        <f t="shared" si="6"/>
        <v>2XL / Full Print</v>
      </c>
      <c r="J790" s="20" t="s">
        <v>2301</v>
      </c>
      <c r="K790" s="20" t="s">
        <v>10809</v>
      </c>
      <c r="L790" s="20" t="s">
        <v>10810</v>
      </c>
      <c r="M790" s="16"/>
      <c r="O790" s="1" t="s">
        <v>1151</v>
      </c>
      <c r="P790" s="18">
        <v>62305</v>
      </c>
      <c r="Q790" s="16" t="s">
        <v>69</v>
      </c>
      <c r="R790" s="16" t="s">
        <v>35</v>
      </c>
      <c r="S790" s="16">
        <v>2172231832</v>
      </c>
      <c r="T790" s="16" t="s">
        <v>71</v>
      </c>
    </row>
    <row r="791" spans="1:20" ht="13.2" hidden="1" x14ac:dyDescent="0.25">
      <c r="A791" s="15" t="s">
        <v>110</v>
      </c>
      <c r="C791" s="16" t="s">
        <v>61</v>
      </c>
      <c r="D791" s="16" t="s">
        <v>26</v>
      </c>
      <c r="E791" s="16" t="s">
        <v>10811</v>
      </c>
      <c r="F791" s="18" t="s">
        <v>10812</v>
      </c>
      <c r="G791" s="16">
        <v>1</v>
      </c>
      <c r="H791" s="19" t="s">
        <v>5365</v>
      </c>
      <c r="I791" t="str">
        <f t="shared" si="6"/>
        <v>XL / Full Print</v>
      </c>
      <c r="J791" s="20" t="s">
        <v>5366</v>
      </c>
      <c r="K791" s="20" t="s">
        <v>10813</v>
      </c>
      <c r="L791" s="20" t="s">
        <v>10814</v>
      </c>
      <c r="M791" s="16"/>
      <c r="O791" s="1" t="s">
        <v>10815</v>
      </c>
      <c r="P791" s="18">
        <v>52001</v>
      </c>
      <c r="Q791" s="16" t="s">
        <v>892</v>
      </c>
      <c r="R791" s="16" t="s">
        <v>35</v>
      </c>
      <c r="S791" s="16">
        <v>3194318165</v>
      </c>
      <c r="T791" s="16" t="s">
        <v>893</v>
      </c>
    </row>
    <row r="792" spans="1:20" ht="13.2" hidden="1" x14ac:dyDescent="0.25">
      <c r="A792" s="28" t="s">
        <v>246</v>
      </c>
      <c r="C792" s="16" t="s">
        <v>25</v>
      </c>
      <c r="D792" s="16" t="s">
        <v>26</v>
      </c>
      <c r="E792" s="16" t="s">
        <v>10816</v>
      </c>
      <c r="F792" s="18" t="s">
        <v>10817</v>
      </c>
      <c r="G792" s="16">
        <v>1</v>
      </c>
      <c r="H792" s="19" t="s">
        <v>10818</v>
      </c>
      <c r="I792" t="str">
        <f t="shared" si="6"/>
        <v>hirt - Unisex Tshirt 2D / Black / L</v>
      </c>
      <c r="J792" s="20" t="s">
        <v>1995</v>
      </c>
      <c r="K792" s="20" t="s">
        <v>10819</v>
      </c>
      <c r="L792" s="20" t="s">
        <v>10820</v>
      </c>
      <c r="M792" s="16"/>
      <c r="O792" s="1" t="s">
        <v>10821</v>
      </c>
      <c r="P792" s="18">
        <v>15613</v>
      </c>
      <c r="Q792" s="16" t="s">
        <v>422</v>
      </c>
      <c r="R792" s="16" t="s">
        <v>35</v>
      </c>
      <c r="S792" s="16">
        <v>7249806388</v>
      </c>
      <c r="T792" s="16" t="s">
        <v>423</v>
      </c>
    </row>
    <row r="793" spans="1:20" ht="13.2" hidden="1" x14ac:dyDescent="0.25">
      <c r="A793" s="28" t="s">
        <v>5607</v>
      </c>
      <c r="C793" s="16" t="s">
        <v>25</v>
      </c>
      <c r="D793" s="17" t="s">
        <v>26</v>
      </c>
      <c r="E793" s="16" t="s">
        <v>10816</v>
      </c>
      <c r="F793" s="18" t="s">
        <v>10817</v>
      </c>
      <c r="G793" s="16">
        <v>1</v>
      </c>
      <c r="H793" s="19" t="s">
        <v>10822</v>
      </c>
      <c r="I793" t="str">
        <f t="shared" si="6"/>
        <v>hirt 2D #KV - L / Black</v>
      </c>
      <c r="J793" s="20" t="s">
        <v>1100</v>
      </c>
      <c r="K793" s="20" t="s">
        <v>10819</v>
      </c>
      <c r="L793" s="20" t="s">
        <v>10820</v>
      </c>
      <c r="M793" s="16"/>
      <c r="O793" s="1" t="s">
        <v>10821</v>
      </c>
      <c r="P793" s="18">
        <v>15613</v>
      </c>
      <c r="Q793" s="16" t="s">
        <v>422</v>
      </c>
      <c r="R793" s="16" t="s">
        <v>35</v>
      </c>
      <c r="S793" s="16">
        <v>7249806388</v>
      </c>
      <c r="T793" s="16" t="s">
        <v>423</v>
      </c>
    </row>
    <row r="794" spans="1:20" ht="13.2" hidden="1" x14ac:dyDescent="0.25">
      <c r="A794" s="29" t="s">
        <v>86</v>
      </c>
      <c r="C794" s="16" t="s">
        <v>25</v>
      </c>
      <c r="D794" s="16" t="s">
        <v>26</v>
      </c>
      <c r="E794" s="16" t="s">
        <v>10823</v>
      </c>
      <c r="F794" s="18" t="s">
        <v>10824</v>
      </c>
      <c r="G794" s="16">
        <v>1</v>
      </c>
      <c r="H794" s="19" t="s">
        <v>10825</v>
      </c>
      <c r="I794" t="str">
        <f t="shared" si="6"/>
        <v>L / All print</v>
      </c>
      <c r="J794" s="20" t="s">
        <v>10826</v>
      </c>
      <c r="K794" s="20" t="s">
        <v>10827</v>
      </c>
      <c r="L794" s="20" t="s">
        <v>10828</v>
      </c>
      <c r="M794" s="16"/>
      <c r="O794" s="1" t="s">
        <v>1737</v>
      </c>
      <c r="P794" s="18">
        <v>33143</v>
      </c>
      <c r="Q794" s="16" t="s">
        <v>46</v>
      </c>
      <c r="R794" s="16" t="s">
        <v>35</v>
      </c>
      <c r="S794" s="16">
        <v>7863178297</v>
      </c>
      <c r="T794" s="16" t="s">
        <v>47</v>
      </c>
    </row>
    <row r="795" spans="1:20" ht="13.2" hidden="1" x14ac:dyDescent="0.25">
      <c r="A795" s="32" t="s">
        <v>309</v>
      </c>
      <c r="C795" s="16" t="s">
        <v>191</v>
      </c>
      <c r="D795" s="17" t="s">
        <v>26</v>
      </c>
      <c r="E795" s="16" t="s">
        <v>10829</v>
      </c>
      <c r="F795" s="18" t="s">
        <v>10830</v>
      </c>
      <c r="G795" s="16">
        <v>1</v>
      </c>
      <c r="H795" s="19" t="s">
        <v>10831</v>
      </c>
      <c r="I795" t="str">
        <f t="shared" si="6"/>
        <v>24X36in</v>
      </c>
      <c r="J795" s="20" t="s">
        <v>866</v>
      </c>
      <c r="K795" s="20" t="s">
        <v>10832</v>
      </c>
      <c r="L795" s="20" t="s">
        <v>10833</v>
      </c>
      <c r="M795" s="16"/>
      <c r="O795" s="1" t="s">
        <v>10834</v>
      </c>
      <c r="P795" s="18">
        <v>34677</v>
      </c>
      <c r="Q795" s="16" t="s">
        <v>46</v>
      </c>
      <c r="R795" s="16" t="s">
        <v>35</v>
      </c>
      <c r="S795" s="16">
        <v>7276884330</v>
      </c>
      <c r="T795" s="16" t="s">
        <v>47</v>
      </c>
    </row>
    <row r="796" spans="1:20" ht="13.2" hidden="1" x14ac:dyDescent="0.25">
      <c r="A796" s="32" t="s">
        <v>309</v>
      </c>
      <c r="C796" s="16" t="s">
        <v>191</v>
      </c>
      <c r="D796" s="17" t="s">
        <v>26</v>
      </c>
      <c r="E796" s="16" t="s">
        <v>10829</v>
      </c>
      <c r="F796" s="18" t="s">
        <v>10830</v>
      </c>
      <c r="G796" s="16">
        <v>1</v>
      </c>
      <c r="H796" s="19" t="s">
        <v>10835</v>
      </c>
      <c r="I796" t="str">
        <f t="shared" si="6"/>
        <v>24X36in</v>
      </c>
      <c r="J796" s="20" t="s">
        <v>866</v>
      </c>
      <c r="K796" s="20" t="s">
        <v>10832</v>
      </c>
      <c r="L796" s="20" t="s">
        <v>10833</v>
      </c>
      <c r="M796" s="16"/>
      <c r="O796" s="1" t="s">
        <v>10834</v>
      </c>
      <c r="P796" s="18">
        <v>34677</v>
      </c>
      <c r="Q796" s="16" t="s">
        <v>46</v>
      </c>
      <c r="R796" s="16" t="s">
        <v>35</v>
      </c>
      <c r="S796" s="16">
        <v>7276884330</v>
      </c>
      <c r="T796" s="16" t="s">
        <v>47</v>
      </c>
    </row>
    <row r="797" spans="1:20" ht="13.2" hidden="1" x14ac:dyDescent="0.25">
      <c r="A797" s="21" t="s">
        <v>5623</v>
      </c>
      <c r="C797" s="16" t="s">
        <v>25</v>
      </c>
      <c r="D797" s="16" t="s">
        <v>26</v>
      </c>
      <c r="E797" s="16" t="s">
        <v>10836</v>
      </c>
      <c r="F797" s="18" t="s">
        <v>10837</v>
      </c>
      <c r="G797" s="16">
        <v>1</v>
      </c>
      <c r="H797" s="19" t="s">
        <v>10838</v>
      </c>
      <c r="I797" t="str">
        <f t="shared" si="6"/>
        <v>All print / 32 inches / Spare Tire Cover with Print On Demand</v>
      </c>
      <c r="J797" s="45">
        <v>1000000000000000</v>
      </c>
      <c r="K797" s="20" t="s">
        <v>10839</v>
      </c>
      <c r="L797" s="20" t="s">
        <v>10840</v>
      </c>
      <c r="M797" s="16"/>
      <c r="O797" s="1" t="s">
        <v>10841</v>
      </c>
      <c r="P797" s="18">
        <v>28422</v>
      </c>
      <c r="Q797" s="16" t="s">
        <v>1374</v>
      </c>
      <c r="R797" s="16" t="s">
        <v>35</v>
      </c>
      <c r="S797" s="16">
        <v>7193213011</v>
      </c>
      <c r="T797" s="16" t="s">
        <v>1375</v>
      </c>
    </row>
    <row r="798" spans="1:20" ht="13.2" hidden="1" x14ac:dyDescent="0.25">
      <c r="A798" s="32" t="s">
        <v>309</v>
      </c>
      <c r="C798" s="16" t="s">
        <v>25</v>
      </c>
      <c r="D798" s="16" t="s">
        <v>26</v>
      </c>
      <c r="E798" s="16" t="s">
        <v>10842</v>
      </c>
      <c r="F798" s="18" t="s">
        <v>10843</v>
      </c>
      <c r="G798" s="16">
        <v>1</v>
      </c>
      <c r="H798" s="19" t="s">
        <v>10844</v>
      </c>
      <c r="I798" t="str">
        <f t="shared" si="6"/>
        <v>UNISEX HOODIE ZIP-UP / 2XL / All Print</v>
      </c>
      <c r="J798" s="20" t="s">
        <v>10845</v>
      </c>
      <c r="K798" s="20" t="s">
        <v>10846</v>
      </c>
      <c r="L798" s="20" t="s">
        <v>10847</v>
      </c>
      <c r="M798" s="16">
        <v>6</v>
      </c>
      <c r="O798" s="1" t="s">
        <v>10848</v>
      </c>
      <c r="P798" s="18">
        <v>32086</v>
      </c>
      <c r="Q798" s="16" t="s">
        <v>46</v>
      </c>
      <c r="R798" s="16" t="s">
        <v>35</v>
      </c>
      <c r="S798" s="16">
        <v>9043429078</v>
      </c>
      <c r="T798" s="16" t="s">
        <v>47</v>
      </c>
    </row>
    <row r="799" spans="1:20" ht="13.2" hidden="1" x14ac:dyDescent="0.25">
      <c r="A799" s="32" t="s">
        <v>60</v>
      </c>
      <c r="C799" s="16" t="s">
        <v>4025</v>
      </c>
      <c r="D799" s="16" t="s">
        <v>26</v>
      </c>
      <c r="E799" s="16" t="s">
        <v>10849</v>
      </c>
      <c r="F799" s="18" t="s">
        <v>10850</v>
      </c>
      <c r="G799" s="16">
        <v>1</v>
      </c>
      <c r="H799" s="19" t="s">
        <v>10851</v>
      </c>
      <c r="I799" t="str">
        <f t="shared" si="6"/>
        <v>hirt - Unisex Short Sleeve Classic Tee / Black / L</v>
      </c>
      <c r="J799" s="20" t="s">
        <v>10852</v>
      </c>
      <c r="K799" s="20" t="s">
        <v>10853</v>
      </c>
      <c r="L799" s="20" t="s">
        <v>10854</v>
      </c>
      <c r="M799" s="16"/>
      <c r="O799" s="1" t="s">
        <v>10855</v>
      </c>
      <c r="P799" s="18">
        <v>99114</v>
      </c>
      <c r="Q799" s="16" t="s">
        <v>189</v>
      </c>
      <c r="R799" s="16" t="s">
        <v>35</v>
      </c>
      <c r="S799" s="16">
        <v>5096755660</v>
      </c>
      <c r="T799" s="16" t="s">
        <v>190</v>
      </c>
    </row>
    <row r="800" spans="1:20" ht="13.2" hidden="1" x14ac:dyDescent="0.25">
      <c r="A800" s="21" t="s">
        <v>6960</v>
      </c>
      <c r="C800" s="16" t="s">
        <v>25</v>
      </c>
      <c r="D800" s="16" t="s">
        <v>26</v>
      </c>
      <c r="E800" s="16" t="s">
        <v>10849</v>
      </c>
      <c r="F800" s="18" t="s">
        <v>10850</v>
      </c>
      <c r="G800" s="16">
        <v>1</v>
      </c>
      <c r="H800" s="19" t="s">
        <v>10856</v>
      </c>
      <c r="I800" t="str">
        <f t="shared" si="6"/>
        <v>hirt - Unisex Short Sleeve Classic Tee / Black / L</v>
      </c>
      <c r="J800" s="20" t="s">
        <v>10857</v>
      </c>
      <c r="K800" s="20" t="s">
        <v>10853</v>
      </c>
      <c r="L800" s="20" t="s">
        <v>10854</v>
      </c>
      <c r="M800" s="16"/>
      <c r="O800" s="1" t="s">
        <v>10855</v>
      </c>
      <c r="P800" s="18">
        <v>99114</v>
      </c>
      <c r="Q800" s="16" t="s">
        <v>189</v>
      </c>
      <c r="R800" s="16" t="s">
        <v>35</v>
      </c>
      <c r="S800" s="16">
        <v>5096755660</v>
      </c>
      <c r="T800" s="16" t="s">
        <v>190</v>
      </c>
    </row>
    <row r="801" spans="1:20" ht="13.2" hidden="1" x14ac:dyDescent="0.25">
      <c r="A801" s="15" t="s">
        <v>110</v>
      </c>
      <c r="C801" s="16" t="s">
        <v>61</v>
      </c>
      <c r="D801" s="16" t="s">
        <v>26</v>
      </c>
      <c r="E801" s="16" t="s">
        <v>10858</v>
      </c>
      <c r="F801" s="18" t="s">
        <v>10859</v>
      </c>
      <c r="G801" s="16">
        <v>1</v>
      </c>
      <c r="H801" s="19" t="s">
        <v>10860</v>
      </c>
      <c r="I801" t="str">
        <f t="shared" si="6"/>
        <v>L 19.5" x W 18.7" / All print</v>
      </c>
      <c r="J801" s="20" t="s">
        <v>10861</v>
      </c>
      <c r="K801" s="20" t="s">
        <v>10862</v>
      </c>
      <c r="L801" s="20" t="s">
        <v>10863</v>
      </c>
      <c r="M801" s="16"/>
      <c r="O801" s="1" t="s">
        <v>10864</v>
      </c>
      <c r="P801" s="18">
        <v>70526</v>
      </c>
      <c r="Q801" s="16" t="s">
        <v>1258</v>
      </c>
      <c r="R801" s="16" t="s">
        <v>35</v>
      </c>
      <c r="S801" s="16">
        <v>3373848366</v>
      </c>
      <c r="T801" s="16" t="s">
        <v>1259</v>
      </c>
    </row>
    <row r="802" spans="1:20" ht="13.2" hidden="1" x14ac:dyDescent="0.25">
      <c r="A802" s="28" t="s">
        <v>5607</v>
      </c>
      <c r="C802" s="16" t="s">
        <v>202</v>
      </c>
      <c r="D802" s="17" t="s">
        <v>26</v>
      </c>
      <c r="E802" s="16" t="s">
        <v>10865</v>
      </c>
      <c r="F802" s="18" t="s">
        <v>10866</v>
      </c>
      <c r="G802" s="16">
        <v>1</v>
      </c>
      <c r="H802" s="19" t="s">
        <v>10867</v>
      </c>
      <c r="I802" t="str">
        <f t="shared" si="6"/>
        <v>3XL / Full Print</v>
      </c>
      <c r="J802" s="20" t="s">
        <v>404</v>
      </c>
      <c r="K802" s="20" t="s">
        <v>10868</v>
      </c>
      <c r="L802" s="20" t="s">
        <v>10869</v>
      </c>
      <c r="M802" s="16"/>
      <c r="O802" s="1" t="s">
        <v>10870</v>
      </c>
      <c r="P802" s="18">
        <v>11771</v>
      </c>
      <c r="Q802" s="16" t="s">
        <v>305</v>
      </c>
      <c r="R802" s="16" t="s">
        <v>35</v>
      </c>
      <c r="S802" s="16">
        <v>6318974289</v>
      </c>
      <c r="T802" s="16" t="s">
        <v>306</v>
      </c>
    </row>
    <row r="803" spans="1:20" ht="13.2" hidden="1" x14ac:dyDescent="0.25">
      <c r="A803" s="28" t="s">
        <v>5607</v>
      </c>
      <c r="C803" s="16" t="s">
        <v>25</v>
      </c>
      <c r="D803" s="17" t="s">
        <v>26</v>
      </c>
      <c r="E803" s="16" t="s">
        <v>10871</v>
      </c>
      <c r="F803" s="18" t="s">
        <v>10872</v>
      </c>
      <c r="G803" s="16">
        <v>1</v>
      </c>
      <c r="H803" s="19" t="s">
        <v>10873</v>
      </c>
      <c r="I803" t="str">
        <f t="shared" si="6"/>
        <v>Shorts / 3XL / Full Print</v>
      </c>
      <c r="J803" s="20" t="s">
        <v>10874</v>
      </c>
      <c r="K803" s="20" t="s">
        <v>10875</v>
      </c>
      <c r="L803" s="20" t="s">
        <v>10876</v>
      </c>
      <c r="M803" s="16"/>
      <c r="O803" s="1" t="s">
        <v>10877</v>
      </c>
      <c r="P803" s="18">
        <v>56297</v>
      </c>
      <c r="Q803" s="16" t="s">
        <v>963</v>
      </c>
      <c r="R803" s="16" t="s">
        <v>35</v>
      </c>
      <c r="S803" s="16">
        <v>5078286759</v>
      </c>
      <c r="T803" s="16" t="s">
        <v>964</v>
      </c>
    </row>
    <row r="804" spans="1:20" ht="13.2" hidden="1" x14ac:dyDescent="0.25">
      <c r="A804" s="28" t="s">
        <v>5607</v>
      </c>
      <c r="C804" s="16" t="s">
        <v>25</v>
      </c>
      <c r="D804" s="17" t="s">
        <v>26</v>
      </c>
      <c r="E804" s="16" t="s">
        <v>10878</v>
      </c>
      <c r="F804" s="18" t="s">
        <v>10879</v>
      </c>
      <c r="G804" s="16">
        <v>1</v>
      </c>
      <c r="H804" s="19" t="s">
        <v>10880</v>
      </c>
      <c r="I804" t="str">
        <f t="shared" si="6"/>
        <v>HOODIE RAGLAN SLEEVE / S / All Print</v>
      </c>
      <c r="J804" s="20" t="s">
        <v>10881</v>
      </c>
      <c r="K804" s="20" t="s">
        <v>10882</v>
      </c>
      <c r="L804" s="20" t="s">
        <v>10883</v>
      </c>
      <c r="M804" s="16"/>
      <c r="O804" s="1" t="s">
        <v>10884</v>
      </c>
      <c r="P804" s="18">
        <v>62951</v>
      </c>
      <c r="Q804" s="16" t="s">
        <v>69</v>
      </c>
      <c r="R804" s="16" t="s">
        <v>35</v>
      </c>
      <c r="S804" s="16">
        <v>6185342408</v>
      </c>
      <c r="T804" s="16" t="s">
        <v>71</v>
      </c>
    </row>
    <row r="805" spans="1:20" ht="13.2" hidden="1" x14ac:dyDescent="0.25">
      <c r="A805" s="15" t="s">
        <v>110</v>
      </c>
      <c r="C805" s="16" t="s">
        <v>25</v>
      </c>
      <c r="D805" s="16" t="s">
        <v>26</v>
      </c>
      <c r="E805" s="16" t="s">
        <v>10885</v>
      </c>
      <c r="F805" s="18" t="s">
        <v>6179</v>
      </c>
      <c r="G805" s="16">
        <v>1</v>
      </c>
      <c r="H805" s="19" t="s">
        <v>10886</v>
      </c>
      <c r="I805" t="str">
        <f t="shared" si="6"/>
        <v>AOP UNISEX HOODIE / XL / Green</v>
      </c>
      <c r="J805" s="20" t="s">
        <v>797</v>
      </c>
      <c r="K805" s="20" t="s">
        <v>6181</v>
      </c>
      <c r="L805" s="20" t="s">
        <v>6182</v>
      </c>
      <c r="M805" s="16"/>
      <c r="O805" s="1" t="s">
        <v>6183</v>
      </c>
      <c r="P805" s="18">
        <v>28714</v>
      </c>
      <c r="Q805" s="16" t="s">
        <v>1374</v>
      </c>
      <c r="R805" s="16" t="s">
        <v>35</v>
      </c>
      <c r="S805" s="16">
        <v>8286780521</v>
      </c>
      <c r="T805" s="16" t="s">
        <v>1375</v>
      </c>
    </row>
    <row r="806" spans="1:20" ht="13.2" hidden="1" x14ac:dyDescent="0.25">
      <c r="A806" s="15" t="s">
        <v>110</v>
      </c>
      <c r="C806" s="16" t="s">
        <v>25</v>
      </c>
      <c r="D806" s="16" t="s">
        <v>26</v>
      </c>
      <c r="E806" s="16" t="s">
        <v>10885</v>
      </c>
      <c r="F806" s="18" t="s">
        <v>6179</v>
      </c>
      <c r="G806" s="16">
        <v>1</v>
      </c>
      <c r="H806" s="19" t="s">
        <v>8866</v>
      </c>
      <c r="I806" t="str">
        <f t="shared" si="6"/>
        <v>AOP UNISEX HOODIE / XL / Black</v>
      </c>
      <c r="J806" s="20" t="s">
        <v>797</v>
      </c>
      <c r="K806" s="20" t="s">
        <v>6181</v>
      </c>
      <c r="L806" s="20" t="s">
        <v>6182</v>
      </c>
      <c r="M806" s="16"/>
      <c r="O806" s="1" t="s">
        <v>6183</v>
      </c>
      <c r="P806" s="18">
        <v>28714</v>
      </c>
      <c r="Q806" s="16" t="s">
        <v>1374</v>
      </c>
      <c r="R806" s="16" t="s">
        <v>35</v>
      </c>
      <c r="S806" s="16">
        <v>8286780521</v>
      </c>
      <c r="T806" s="16" t="s">
        <v>1375</v>
      </c>
    </row>
    <row r="807" spans="1:20" ht="13.2" hidden="1" x14ac:dyDescent="0.25">
      <c r="A807" s="32" t="s">
        <v>60</v>
      </c>
      <c r="C807" s="16" t="s">
        <v>61</v>
      </c>
      <c r="D807" s="16" t="s">
        <v>26</v>
      </c>
      <c r="E807" s="16" t="s">
        <v>10887</v>
      </c>
      <c r="F807" s="18" t="s">
        <v>10888</v>
      </c>
      <c r="G807" s="16">
        <v>3</v>
      </c>
      <c r="H807" s="19" t="s">
        <v>2295</v>
      </c>
      <c r="I807" t="str">
        <f t="shared" si="6"/>
        <v>L / Full Print</v>
      </c>
      <c r="J807" s="20" t="s">
        <v>2296</v>
      </c>
      <c r="K807" s="20" t="s">
        <v>10889</v>
      </c>
      <c r="L807" s="20" t="s">
        <v>10890</v>
      </c>
      <c r="M807" s="16"/>
      <c r="O807" s="1" t="s">
        <v>1169</v>
      </c>
      <c r="P807" s="18">
        <v>77019</v>
      </c>
      <c r="Q807" s="16" t="s">
        <v>151</v>
      </c>
      <c r="R807" s="16" t="s">
        <v>35</v>
      </c>
      <c r="S807" s="16">
        <v>2037639192</v>
      </c>
      <c r="T807" s="16" t="s">
        <v>152</v>
      </c>
    </row>
    <row r="808" spans="1:20" ht="13.2" hidden="1" x14ac:dyDescent="0.25">
      <c r="A808" s="32" t="s">
        <v>60</v>
      </c>
      <c r="C808" s="16" t="s">
        <v>61</v>
      </c>
      <c r="D808" s="16" t="s">
        <v>26</v>
      </c>
      <c r="E808" s="16" t="s">
        <v>10887</v>
      </c>
      <c r="F808" s="18" t="s">
        <v>10888</v>
      </c>
      <c r="G808" s="16">
        <v>1</v>
      </c>
      <c r="H808" s="19" t="s">
        <v>1670</v>
      </c>
      <c r="I808" t="str">
        <f t="shared" si="6"/>
        <v>XL / Full Print</v>
      </c>
      <c r="J808" s="20" t="s">
        <v>1671</v>
      </c>
      <c r="K808" s="20" t="s">
        <v>10889</v>
      </c>
      <c r="L808" s="20" t="s">
        <v>10890</v>
      </c>
      <c r="M808" s="16"/>
      <c r="O808" s="1" t="s">
        <v>1169</v>
      </c>
      <c r="P808" s="18">
        <v>77019</v>
      </c>
      <c r="Q808" s="16" t="s">
        <v>151</v>
      </c>
      <c r="R808" s="16" t="s">
        <v>35</v>
      </c>
      <c r="S808" s="16">
        <v>2037639192</v>
      </c>
      <c r="T808" s="16" t="s">
        <v>152</v>
      </c>
    </row>
    <row r="809" spans="1:20" ht="13.2" hidden="1" x14ac:dyDescent="0.25">
      <c r="A809" s="21" t="s">
        <v>5623</v>
      </c>
      <c r="C809" s="16" t="s">
        <v>25</v>
      </c>
      <c r="D809" s="33" t="s">
        <v>664</v>
      </c>
      <c r="E809" s="16" t="s">
        <v>10891</v>
      </c>
      <c r="F809" s="18" t="s">
        <v>10892</v>
      </c>
      <c r="G809" s="16">
        <v>1</v>
      </c>
      <c r="H809" s="19" t="s">
        <v>10893</v>
      </c>
      <c r="I809" t="str">
        <f t="shared" si="6"/>
        <v>All print / 34 inches / Spare Tire Cover with Print On Demand</v>
      </c>
      <c r="J809" s="45">
        <v>1000000000000000</v>
      </c>
      <c r="K809" s="20" t="s">
        <v>10894</v>
      </c>
      <c r="L809" s="20" t="s">
        <v>10895</v>
      </c>
      <c r="M809" s="16"/>
      <c r="O809" s="1" t="s">
        <v>10896</v>
      </c>
      <c r="P809" s="18">
        <v>88115</v>
      </c>
      <c r="Q809" s="16" t="s">
        <v>910</v>
      </c>
      <c r="R809" s="16" t="s">
        <v>35</v>
      </c>
      <c r="S809" s="16">
        <v>5758250545</v>
      </c>
      <c r="T809" s="16" t="s">
        <v>911</v>
      </c>
    </row>
    <row r="810" spans="1:20" ht="13.2" hidden="1" x14ac:dyDescent="0.25">
      <c r="A810" s="29" t="s">
        <v>86</v>
      </c>
      <c r="C810" s="16" t="s">
        <v>191</v>
      </c>
      <c r="D810" s="17" t="s">
        <v>26</v>
      </c>
      <c r="E810" s="16" t="s">
        <v>10897</v>
      </c>
      <c r="F810" s="18" t="s">
        <v>10898</v>
      </c>
      <c r="G810" s="16">
        <v>1</v>
      </c>
      <c r="H810" s="19" t="s">
        <v>10899</v>
      </c>
      <c r="I810" t="str">
        <f t="shared" si="6"/>
        <v>24X36in / Full Print</v>
      </c>
      <c r="J810" s="20" t="s">
        <v>10900</v>
      </c>
      <c r="K810" s="20" t="s">
        <v>10901</v>
      </c>
      <c r="L810" s="20" t="s">
        <v>10902</v>
      </c>
      <c r="M810" s="16"/>
      <c r="O810" s="1" t="s">
        <v>10903</v>
      </c>
      <c r="P810" s="18">
        <v>30127</v>
      </c>
      <c r="Q810" s="16" t="s">
        <v>286</v>
      </c>
      <c r="R810" s="16" t="s">
        <v>35</v>
      </c>
      <c r="S810" s="16">
        <v>8609878124</v>
      </c>
      <c r="T810" s="16" t="s">
        <v>287</v>
      </c>
    </row>
    <row r="811" spans="1:20" ht="13.2" hidden="1" x14ac:dyDescent="0.25">
      <c r="A811" s="28" t="s">
        <v>5607</v>
      </c>
      <c r="C811" s="16" t="s">
        <v>25</v>
      </c>
      <c r="D811" s="16" t="s">
        <v>26</v>
      </c>
      <c r="E811" s="16" t="s">
        <v>10904</v>
      </c>
      <c r="F811" s="18" t="s">
        <v>10905</v>
      </c>
      <c r="G811" s="16">
        <v>1</v>
      </c>
      <c r="H811" s="19" t="s">
        <v>10906</v>
      </c>
      <c r="I811" t="str">
        <f t="shared" si="6"/>
        <v>2XL / Full Print</v>
      </c>
      <c r="J811" s="20" t="s">
        <v>1549</v>
      </c>
      <c r="K811" s="20" t="s">
        <v>10907</v>
      </c>
      <c r="L811" s="20" t="s">
        <v>10908</v>
      </c>
      <c r="M811" s="16"/>
      <c r="O811" s="1" t="s">
        <v>6233</v>
      </c>
      <c r="P811" s="18">
        <v>95355</v>
      </c>
      <c r="Q811" s="16" t="s">
        <v>546</v>
      </c>
      <c r="R811" s="16" t="s">
        <v>35</v>
      </c>
      <c r="S811" s="16">
        <v>2094082499</v>
      </c>
      <c r="T811" s="16" t="s">
        <v>547</v>
      </c>
    </row>
    <row r="812" spans="1:20" ht="13.2" hidden="1" x14ac:dyDescent="0.25">
      <c r="A812" s="28" t="s">
        <v>5607</v>
      </c>
      <c r="C812" s="16" t="s">
        <v>61</v>
      </c>
      <c r="D812" s="16" t="s">
        <v>26</v>
      </c>
      <c r="E812" s="16" t="s">
        <v>10909</v>
      </c>
      <c r="F812" s="18" t="s">
        <v>10910</v>
      </c>
      <c r="G812" s="16">
        <v>1</v>
      </c>
      <c r="H812" s="19" t="s">
        <v>10911</v>
      </c>
      <c r="I812" t="str">
        <f t="shared" si="6"/>
        <v>M / Full Print</v>
      </c>
      <c r="J812" s="20" t="s">
        <v>6332</v>
      </c>
      <c r="K812" s="20" t="s">
        <v>10912</v>
      </c>
      <c r="L812" s="20" t="s">
        <v>10913</v>
      </c>
      <c r="M812" s="16"/>
      <c r="O812" s="1" t="s">
        <v>10914</v>
      </c>
      <c r="P812" s="18">
        <v>91722</v>
      </c>
      <c r="Q812" s="16" t="s">
        <v>546</v>
      </c>
      <c r="R812" s="16" t="s">
        <v>35</v>
      </c>
      <c r="S812" s="16">
        <v>6262518828</v>
      </c>
      <c r="T812" s="16" t="s">
        <v>547</v>
      </c>
    </row>
    <row r="813" spans="1:20" ht="13.2" hidden="1" x14ac:dyDescent="0.25">
      <c r="A813" s="32" t="s">
        <v>60</v>
      </c>
      <c r="C813" s="16" t="s">
        <v>61</v>
      </c>
      <c r="D813" s="16" t="s">
        <v>26</v>
      </c>
      <c r="E813" s="16" t="s">
        <v>10915</v>
      </c>
      <c r="F813" s="18" t="s">
        <v>10916</v>
      </c>
      <c r="G813" s="16">
        <v>1</v>
      </c>
      <c r="H813" s="19" t="s">
        <v>2295</v>
      </c>
      <c r="I813" t="str">
        <f t="shared" si="6"/>
        <v>L / Full Print</v>
      </c>
      <c r="J813" s="20" t="s">
        <v>2296</v>
      </c>
      <c r="K813" s="20" t="s">
        <v>10917</v>
      </c>
      <c r="L813" s="20" t="s">
        <v>10918</v>
      </c>
      <c r="M813" s="16"/>
      <c r="O813" s="1" t="s">
        <v>10919</v>
      </c>
      <c r="P813" s="18">
        <v>1085</v>
      </c>
      <c r="Q813" s="16" t="s">
        <v>359</v>
      </c>
      <c r="R813" s="16" t="s">
        <v>35</v>
      </c>
      <c r="S813" s="16">
        <v>4133023565</v>
      </c>
      <c r="T813" s="16" t="s">
        <v>360</v>
      </c>
    </row>
    <row r="814" spans="1:20" ht="13.2" hidden="1" x14ac:dyDescent="0.25">
      <c r="A814" s="32" t="s">
        <v>60</v>
      </c>
      <c r="C814" s="16" t="s">
        <v>61</v>
      </c>
      <c r="D814" s="16" t="s">
        <v>26</v>
      </c>
      <c r="E814" s="16" t="s">
        <v>10920</v>
      </c>
      <c r="F814" s="18" t="s">
        <v>10921</v>
      </c>
      <c r="G814" s="16">
        <v>1</v>
      </c>
      <c r="H814" s="19" t="s">
        <v>2295</v>
      </c>
      <c r="I814" t="str">
        <f t="shared" si="6"/>
        <v>L / Full Print</v>
      </c>
      <c r="J814" s="20" t="s">
        <v>2296</v>
      </c>
      <c r="K814" s="20" t="s">
        <v>10922</v>
      </c>
      <c r="L814" s="20" t="s">
        <v>10923</v>
      </c>
      <c r="M814" s="16"/>
      <c r="O814" s="1" t="s">
        <v>10924</v>
      </c>
      <c r="P814" s="18">
        <v>24368</v>
      </c>
      <c r="Q814" s="16" t="s">
        <v>169</v>
      </c>
      <c r="R814" s="16" t="s">
        <v>35</v>
      </c>
      <c r="S814" s="16" t="s">
        <v>10925</v>
      </c>
      <c r="T814" s="16" t="s">
        <v>170</v>
      </c>
    </row>
    <row r="815" spans="1:20" ht="13.2" hidden="1" x14ac:dyDescent="0.25">
      <c r="A815" s="21" t="s">
        <v>5623</v>
      </c>
      <c r="C815" s="16" t="s">
        <v>4025</v>
      </c>
      <c r="D815" s="16" t="s">
        <v>26</v>
      </c>
      <c r="E815" s="16" t="s">
        <v>10926</v>
      </c>
      <c r="F815" s="18" t="s">
        <v>10927</v>
      </c>
      <c r="G815" s="16">
        <v>1</v>
      </c>
      <c r="H815" s="19" t="s">
        <v>10928</v>
      </c>
      <c r="I815" t="str">
        <f t="shared" si="6"/>
        <v>HOODIE RAGLAN SLEEVE / 2XL / All Print</v>
      </c>
      <c r="J815" s="20" t="s">
        <v>3294</v>
      </c>
      <c r="K815" s="20" t="s">
        <v>10929</v>
      </c>
      <c r="L815" s="20" t="s">
        <v>10930</v>
      </c>
      <c r="M815" s="16"/>
      <c r="O815" s="1" t="s">
        <v>10931</v>
      </c>
      <c r="P815" s="18">
        <v>14048</v>
      </c>
      <c r="Q815" s="16" t="s">
        <v>305</v>
      </c>
      <c r="R815" s="16" t="s">
        <v>35</v>
      </c>
      <c r="S815" s="16">
        <v>17167858027</v>
      </c>
      <c r="T815" s="16" t="s">
        <v>306</v>
      </c>
    </row>
    <row r="816" spans="1:20" ht="13.2" hidden="1" x14ac:dyDescent="0.25">
      <c r="A816" s="28" t="s">
        <v>5607</v>
      </c>
      <c r="C816" s="16" t="s">
        <v>25</v>
      </c>
      <c r="D816" s="16" t="s">
        <v>26</v>
      </c>
      <c r="E816" s="16" t="s">
        <v>10932</v>
      </c>
      <c r="F816" s="18" t="s">
        <v>10933</v>
      </c>
      <c r="G816" s="16">
        <v>1</v>
      </c>
      <c r="H816" s="19" t="s">
        <v>10934</v>
      </c>
      <c r="I816" t="str">
        <f t="shared" si="6"/>
        <v>L / Full Print</v>
      </c>
      <c r="J816" s="20" t="s">
        <v>10287</v>
      </c>
      <c r="K816" s="20" t="s">
        <v>10935</v>
      </c>
      <c r="L816" s="20" t="s">
        <v>10936</v>
      </c>
      <c r="M816" s="16"/>
      <c r="O816" s="1" t="s">
        <v>9147</v>
      </c>
      <c r="P816" s="18">
        <v>73099</v>
      </c>
      <c r="Q816" s="16" t="s">
        <v>713</v>
      </c>
      <c r="R816" s="16" t="s">
        <v>35</v>
      </c>
      <c r="S816" s="16">
        <v>4058087803</v>
      </c>
      <c r="T816" s="16" t="s">
        <v>714</v>
      </c>
    </row>
    <row r="817" spans="1:27" ht="13.2" hidden="1" x14ac:dyDescent="0.25">
      <c r="A817" s="28" t="s">
        <v>5607</v>
      </c>
      <c r="C817" s="16" t="s">
        <v>25</v>
      </c>
      <c r="D817" s="17" t="s">
        <v>26</v>
      </c>
      <c r="E817" s="16" t="s">
        <v>10937</v>
      </c>
      <c r="F817" s="18" t="s">
        <v>10938</v>
      </c>
      <c r="G817" s="16">
        <v>1</v>
      </c>
      <c r="H817" s="19" t="s">
        <v>10939</v>
      </c>
      <c r="I817" t="str">
        <f t="shared" si="6"/>
        <v>HOODIE RAGLAN SLEEVE / 2XL / All Print</v>
      </c>
      <c r="J817" s="20" t="s">
        <v>495</v>
      </c>
      <c r="K817" s="20" t="s">
        <v>10940</v>
      </c>
      <c r="L817" s="20" t="s">
        <v>10941</v>
      </c>
      <c r="M817" s="16"/>
      <c r="O817" s="1" t="s">
        <v>4227</v>
      </c>
      <c r="P817" s="18">
        <v>99016</v>
      </c>
      <c r="Q817" s="16" t="s">
        <v>189</v>
      </c>
      <c r="R817" s="16" t="s">
        <v>35</v>
      </c>
      <c r="S817" s="16">
        <v>509701833</v>
      </c>
      <c r="T817" s="16" t="s">
        <v>190</v>
      </c>
    </row>
    <row r="818" spans="1:27" ht="13.2" hidden="1" x14ac:dyDescent="0.25">
      <c r="A818" s="28" t="s">
        <v>5607</v>
      </c>
      <c r="C818" s="16" t="s">
        <v>25</v>
      </c>
      <c r="D818" s="17" t="s">
        <v>26</v>
      </c>
      <c r="E818" s="16" t="s">
        <v>10942</v>
      </c>
      <c r="F818" s="18" t="s">
        <v>10938</v>
      </c>
      <c r="G818" s="16">
        <v>1</v>
      </c>
      <c r="H818" s="19" t="s">
        <v>10943</v>
      </c>
      <c r="I818" t="str">
        <f t="shared" si="6"/>
        <v>HOODIE RAGLAN SLEEVE / 2XL / All Print</v>
      </c>
      <c r="J818" s="20" t="s">
        <v>495</v>
      </c>
      <c r="K818" s="20" t="s">
        <v>10940</v>
      </c>
      <c r="L818" s="20" t="s">
        <v>10941</v>
      </c>
      <c r="M818" s="16"/>
      <c r="O818" s="1" t="s">
        <v>4227</v>
      </c>
      <c r="P818" s="18">
        <v>99016</v>
      </c>
      <c r="Q818" s="16" t="s">
        <v>189</v>
      </c>
      <c r="R818" s="16" t="s">
        <v>35</v>
      </c>
      <c r="S818" s="16">
        <v>509701833</v>
      </c>
      <c r="T818" s="16" t="s">
        <v>190</v>
      </c>
    </row>
    <row r="819" spans="1:27" ht="13.2" hidden="1" x14ac:dyDescent="0.25">
      <c r="A819" s="15" t="s">
        <v>614</v>
      </c>
      <c r="C819" s="16" t="s">
        <v>61</v>
      </c>
      <c r="D819" s="16" t="s">
        <v>26</v>
      </c>
      <c r="E819" s="16" t="s">
        <v>10944</v>
      </c>
      <c r="F819" s="18" t="s">
        <v>10945</v>
      </c>
      <c r="G819" s="16">
        <v>1</v>
      </c>
      <c r="H819" s="19" t="s">
        <v>10946</v>
      </c>
      <c r="I819" t="str">
        <f t="shared" si="6"/>
        <v>One size / All print</v>
      </c>
      <c r="J819" s="20" t="s">
        <v>10947</v>
      </c>
      <c r="K819" s="20" t="s">
        <v>10948</v>
      </c>
      <c r="L819" s="20" t="s">
        <v>10949</v>
      </c>
      <c r="M819" s="16"/>
      <c r="O819" s="1" t="s">
        <v>3921</v>
      </c>
      <c r="P819" s="18">
        <v>37066</v>
      </c>
      <c r="Q819" s="16" t="s">
        <v>211</v>
      </c>
      <c r="R819" s="16" t="s">
        <v>35</v>
      </c>
      <c r="S819" s="16">
        <v>6156703178</v>
      </c>
      <c r="T819" s="16" t="s">
        <v>212</v>
      </c>
    </row>
    <row r="820" spans="1:27" ht="13.2" hidden="1" x14ac:dyDescent="0.25">
      <c r="A820" s="15" t="s">
        <v>614</v>
      </c>
      <c r="C820" s="16" t="s">
        <v>61</v>
      </c>
      <c r="D820" s="16" t="s">
        <v>26</v>
      </c>
      <c r="E820" s="16" t="s">
        <v>10944</v>
      </c>
      <c r="F820" s="18" t="s">
        <v>10945</v>
      </c>
      <c r="G820" s="16">
        <v>1</v>
      </c>
      <c r="H820" s="19" t="s">
        <v>10950</v>
      </c>
      <c r="I820" t="str">
        <f t="shared" si="6"/>
        <v>One size / All print</v>
      </c>
      <c r="J820" s="20" t="s">
        <v>10951</v>
      </c>
      <c r="K820" s="20" t="s">
        <v>10948</v>
      </c>
      <c r="L820" s="20" t="s">
        <v>10949</v>
      </c>
      <c r="M820" s="16"/>
      <c r="O820" s="1" t="s">
        <v>3921</v>
      </c>
      <c r="P820" s="18">
        <v>37066</v>
      </c>
      <c r="Q820" s="16" t="s">
        <v>211</v>
      </c>
      <c r="R820" s="16" t="s">
        <v>35</v>
      </c>
      <c r="S820" s="16">
        <v>6156703178</v>
      </c>
      <c r="T820" s="16" t="s">
        <v>212</v>
      </c>
    </row>
    <row r="821" spans="1:27" ht="13.2" hidden="1" x14ac:dyDescent="0.25">
      <c r="A821" s="28" t="s">
        <v>5607</v>
      </c>
      <c r="C821" s="16" t="s">
        <v>25</v>
      </c>
      <c r="D821" s="16" t="s">
        <v>26</v>
      </c>
      <c r="E821" s="16" t="s">
        <v>10952</v>
      </c>
      <c r="F821" s="18" t="s">
        <v>10953</v>
      </c>
      <c r="G821" s="16">
        <v>1</v>
      </c>
      <c r="H821" s="19" t="s">
        <v>8328</v>
      </c>
      <c r="I821" t="str">
        <f t="shared" si="6"/>
        <v>hirt 3d #KV - 2XL / Full Print</v>
      </c>
      <c r="J821" s="20" t="s">
        <v>1218</v>
      </c>
      <c r="K821" s="20" t="s">
        <v>10954</v>
      </c>
      <c r="L821" s="20" t="s">
        <v>10955</v>
      </c>
      <c r="M821" s="16"/>
      <c r="O821" s="1" t="s">
        <v>629</v>
      </c>
      <c r="P821" s="18">
        <v>85711</v>
      </c>
      <c r="Q821" s="16" t="s">
        <v>447</v>
      </c>
      <c r="R821" s="16" t="s">
        <v>35</v>
      </c>
      <c r="S821" s="16">
        <v>5203390996</v>
      </c>
      <c r="T821" s="16" t="s">
        <v>448</v>
      </c>
    </row>
    <row r="822" spans="1:27" ht="13.2" hidden="1" x14ac:dyDescent="0.25">
      <c r="A822" s="29" t="s">
        <v>386</v>
      </c>
      <c r="C822" s="16" t="s">
        <v>25</v>
      </c>
      <c r="D822" s="16" t="s">
        <v>26</v>
      </c>
      <c r="E822" s="16" t="s">
        <v>10956</v>
      </c>
      <c r="F822" s="18" t="s">
        <v>10957</v>
      </c>
      <c r="G822" s="16">
        <v>1</v>
      </c>
      <c r="H822" s="19" t="s">
        <v>10958</v>
      </c>
      <c r="I822" t="str">
        <f t="shared" si="6"/>
        <v>Joggers 3D - POLO / L / All Print</v>
      </c>
      <c r="J822" s="20" t="s">
        <v>10959</v>
      </c>
      <c r="K822" s="20" t="s">
        <v>10960</v>
      </c>
      <c r="L822" s="20" t="s">
        <v>10961</v>
      </c>
      <c r="M822" s="16"/>
      <c r="O822" s="1" t="s">
        <v>10962</v>
      </c>
      <c r="P822" s="18">
        <v>15143</v>
      </c>
      <c r="Q822" s="16" t="s">
        <v>422</v>
      </c>
      <c r="R822" s="16" t="s">
        <v>35</v>
      </c>
      <c r="S822" s="16">
        <v>7243121756</v>
      </c>
      <c r="T822" s="16" t="s">
        <v>423</v>
      </c>
    </row>
    <row r="823" spans="1:27" ht="13.2" hidden="1" x14ac:dyDescent="0.25">
      <c r="A823" s="15" t="s">
        <v>24</v>
      </c>
      <c r="C823" s="16" t="s">
        <v>191</v>
      </c>
      <c r="D823" s="17" t="s">
        <v>26</v>
      </c>
      <c r="E823" s="16" t="s">
        <v>10963</v>
      </c>
      <c r="F823" s="18" t="s">
        <v>10964</v>
      </c>
      <c r="G823" s="16">
        <v>1</v>
      </c>
      <c r="H823" s="19" t="s">
        <v>10965</v>
      </c>
      <c r="I823" t="str">
        <f t="shared" si="6"/>
        <v>16X24in</v>
      </c>
      <c r="J823" s="20" t="s">
        <v>411</v>
      </c>
      <c r="K823" s="20" t="s">
        <v>10966</v>
      </c>
      <c r="L823" s="20" t="s">
        <v>10967</v>
      </c>
      <c r="M823" s="16"/>
      <c r="O823" s="1" t="s">
        <v>210</v>
      </c>
      <c r="P823" s="18">
        <v>37129</v>
      </c>
      <c r="Q823" s="16" t="s">
        <v>211</v>
      </c>
      <c r="R823" s="16" t="s">
        <v>35</v>
      </c>
      <c r="S823" s="16" t="s">
        <v>10968</v>
      </c>
      <c r="T823" s="16" t="s">
        <v>212</v>
      </c>
    </row>
    <row r="824" spans="1:27" ht="13.2" hidden="1" x14ac:dyDescent="0.25">
      <c r="A824" s="22" t="s">
        <v>110</v>
      </c>
      <c r="B824" s="3"/>
      <c r="C824" s="23" t="s">
        <v>61</v>
      </c>
      <c r="D824" s="23" t="s">
        <v>5</v>
      </c>
      <c r="E824" s="23" t="s">
        <v>10969</v>
      </c>
      <c r="F824" s="24" t="s">
        <v>10970</v>
      </c>
      <c r="G824" s="23">
        <v>1</v>
      </c>
      <c r="H824" s="25" t="s">
        <v>10971</v>
      </c>
      <c r="I824" s="3" t="str">
        <f t="shared" si="6"/>
        <v>S / Full Print</v>
      </c>
      <c r="J824" s="26" t="s">
        <v>10972</v>
      </c>
      <c r="K824" s="26" t="s">
        <v>10973</v>
      </c>
      <c r="L824" s="26" t="s">
        <v>10974</v>
      </c>
      <c r="M824" s="23"/>
      <c r="N824" s="3"/>
      <c r="O824" s="27" t="s">
        <v>10975</v>
      </c>
      <c r="P824" s="24">
        <v>52001</v>
      </c>
      <c r="Q824" s="23" t="s">
        <v>892</v>
      </c>
      <c r="R824" s="23" t="s">
        <v>35</v>
      </c>
      <c r="S824" s="23">
        <v>8158215514</v>
      </c>
      <c r="T824" s="23" t="s">
        <v>893</v>
      </c>
      <c r="U824" s="3"/>
      <c r="V824" s="3"/>
      <c r="W824" s="3"/>
      <c r="X824" s="3"/>
      <c r="Y824" s="3"/>
      <c r="Z824" s="3"/>
      <c r="AA824" s="3"/>
    </row>
    <row r="825" spans="1:27" ht="13.2" hidden="1" x14ac:dyDescent="0.25">
      <c r="A825" s="15" t="s">
        <v>110</v>
      </c>
      <c r="C825" s="16" t="s">
        <v>61</v>
      </c>
      <c r="D825" s="16" t="s">
        <v>26</v>
      </c>
      <c r="E825" s="16" t="s">
        <v>10976</v>
      </c>
      <c r="F825" s="18" t="s">
        <v>10970</v>
      </c>
      <c r="G825" s="16">
        <v>1</v>
      </c>
      <c r="H825" s="19" t="s">
        <v>5363</v>
      </c>
      <c r="I825" t="str">
        <f t="shared" si="6"/>
        <v>L / Full Print</v>
      </c>
      <c r="J825" s="20" t="s">
        <v>5364</v>
      </c>
      <c r="K825" s="20" t="s">
        <v>10973</v>
      </c>
      <c r="L825" s="20" t="s">
        <v>10974</v>
      </c>
      <c r="M825" s="16"/>
      <c r="O825" s="1" t="s">
        <v>10975</v>
      </c>
      <c r="P825" s="18">
        <v>52001</v>
      </c>
      <c r="Q825" s="16" t="s">
        <v>892</v>
      </c>
      <c r="R825" s="16" t="s">
        <v>35</v>
      </c>
      <c r="S825" s="16">
        <v>8158215514</v>
      </c>
      <c r="T825" s="16" t="s">
        <v>893</v>
      </c>
    </row>
    <row r="826" spans="1:27" ht="13.2" hidden="1" x14ac:dyDescent="0.25">
      <c r="A826" s="28" t="s">
        <v>246</v>
      </c>
      <c r="C826" s="16" t="s">
        <v>191</v>
      </c>
      <c r="D826" s="33" t="s">
        <v>10977</v>
      </c>
      <c r="E826" s="16" t="s">
        <v>10978</v>
      </c>
      <c r="F826" s="18" t="s">
        <v>10979</v>
      </c>
      <c r="G826" s="16">
        <v>1</v>
      </c>
      <c r="H826" s="19" t="s">
        <v>10980</v>
      </c>
      <c r="I826" t="str">
        <f t="shared" si="6"/>
        <v>24X36in / All Print</v>
      </c>
      <c r="J826" s="20" t="s">
        <v>10981</v>
      </c>
      <c r="K826" s="20" t="s">
        <v>10982</v>
      </c>
      <c r="L826" s="20" t="s">
        <v>10983</v>
      </c>
      <c r="M826" s="16"/>
      <c r="O826" s="1" t="s">
        <v>10984</v>
      </c>
      <c r="P826" s="18">
        <v>43606</v>
      </c>
      <c r="Q826" s="16" t="s">
        <v>105</v>
      </c>
      <c r="R826" s="16" t="s">
        <v>35</v>
      </c>
      <c r="S826" s="16" t="s">
        <v>10985</v>
      </c>
      <c r="T826" s="16" t="s">
        <v>107</v>
      </c>
    </row>
    <row r="827" spans="1:27" ht="13.2" hidden="1" x14ac:dyDescent="0.25">
      <c r="A827" s="28" t="s">
        <v>5607</v>
      </c>
      <c r="C827" s="16" t="s">
        <v>25</v>
      </c>
      <c r="D827" s="17" t="s">
        <v>26</v>
      </c>
      <c r="E827" s="16" t="s">
        <v>10986</v>
      </c>
      <c r="F827" s="18" t="s">
        <v>10987</v>
      </c>
      <c r="G827" s="16">
        <v>1</v>
      </c>
      <c r="H827" s="19" t="s">
        <v>10988</v>
      </c>
      <c r="I827" t="str">
        <f t="shared" si="6"/>
        <v>HOODIE RAGLAN SLEEVE / 2XL / All Print</v>
      </c>
      <c r="J827" s="20" t="s">
        <v>10989</v>
      </c>
      <c r="K827" s="20" t="s">
        <v>10990</v>
      </c>
      <c r="L827" s="20" t="s">
        <v>10991</v>
      </c>
      <c r="M827" s="16"/>
      <c r="O827" s="1" t="s">
        <v>3375</v>
      </c>
      <c r="P827" s="18">
        <v>59041</v>
      </c>
      <c r="Q827" s="16" t="s">
        <v>1023</v>
      </c>
      <c r="R827" s="16" t="s">
        <v>35</v>
      </c>
      <c r="S827" s="16">
        <v>4065986902</v>
      </c>
      <c r="T827" s="16" t="s">
        <v>1024</v>
      </c>
    </row>
    <row r="828" spans="1:27" ht="13.2" hidden="1" x14ac:dyDescent="0.25">
      <c r="A828" s="28" t="s">
        <v>246</v>
      </c>
      <c r="C828" s="16" t="s">
        <v>25</v>
      </c>
      <c r="D828" s="16" t="s">
        <v>26</v>
      </c>
      <c r="E828" s="16" t="s">
        <v>10992</v>
      </c>
      <c r="F828" s="18" t="s">
        <v>10993</v>
      </c>
      <c r="G828" s="16">
        <v>1</v>
      </c>
      <c r="H828" s="19" t="s">
        <v>10994</v>
      </c>
      <c r="I828" t="str">
        <f t="shared" si="6"/>
        <v>L / Full Print</v>
      </c>
      <c r="J828" s="20" t="s">
        <v>10995</v>
      </c>
      <c r="K828" s="20" t="s">
        <v>10996</v>
      </c>
      <c r="L828" s="20" t="s">
        <v>10997</v>
      </c>
      <c r="M828" s="16"/>
      <c r="O828" s="1" t="s">
        <v>9741</v>
      </c>
      <c r="P828" s="18">
        <v>63901</v>
      </c>
      <c r="Q828" s="16" t="s">
        <v>34</v>
      </c>
      <c r="R828" s="16" t="s">
        <v>35</v>
      </c>
      <c r="S828" s="16">
        <v>5734294814</v>
      </c>
      <c r="T828" s="16" t="s">
        <v>36</v>
      </c>
    </row>
    <row r="829" spans="1:27" ht="13.2" hidden="1" x14ac:dyDescent="0.25">
      <c r="A829" s="32" t="s">
        <v>309</v>
      </c>
      <c r="C829" s="16" t="s">
        <v>25</v>
      </c>
      <c r="D829" s="16" t="s">
        <v>26</v>
      </c>
      <c r="E829" s="16" t="s">
        <v>10998</v>
      </c>
      <c r="F829" s="18" t="s">
        <v>10999</v>
      </c>
      <c r="G829" s="16">
        <v>1</v>
      </c>
      <c r="H829" s="19" t="s">
        <v>11000</v>
      </c>
      <c r="I829" t="str">
        <f t="shared" si="6"/>
        <v>Legging 3D - HOODIE RAGLAN SLEEVE / M / All Print</v>
      </c>
      <c r="J829" s="20" t="s">
        <v>11001</v>
      </c>
      <c r="K829" s="20" t="s">
        <v>11002</v>
      </c>
      <c r="L829" s="20" t="s">
        <v>11003</v>
      </c>
      <c r="M829" s="16"/>
      <c r="O829" s="1" t="s">
        <v>11004</v>
      </c>
      <c r="P829" s="18">
        <v>85615</v>
      </c>
      <c r="Q829" s="16" t="s">
        <v>447</v>
      </c>
      <c r="R829" s="16" t="s">
        <v>35</v>
      </c>
      <c r="S829" s="16">
        <v>5202662251</v>
      </c>
      <c r="T829" s="16" t="s">
        <v>448</v>
      </c>
    </row>
    <row r="830" spans="1:27" ht="13.2" hidden="1" x14ac:dyDescent="0.25">
      <c r="A830" s="29" t="s">
        <v>386</v>
      </c>
      <c r="C830" s="16" t="s">
        <v>61</v>
      </c>
      <c r="D830" s="16" t="s">
        <v>26</v>
      </c>
      <c r="E830" s="16" t="s">
        <v>11005</v>
      </c>
      <c r="F830" s="18" t="s">
        <v>11006</v>
      </c>
      <c r="G830" s="16">
        <v>1</v>
      </c>
      <c r="H830" s="19" t="s">
        <v>11007</v>
      </c>
      <c r="I830" t="str">
        <f t="shared" si="6"/>
        <v>Fleece Hoodie / XL / All Print</v>
      </c>
      <c r="J830" s="20" t="s">
        <v>4488</v>
      </c>
      <c r="K830" s="20" t="s">
        <v>11008</v>
      </c>
      <c r="L830" s="20" t="s">
        <v>11009</v>
      </c>
      <c r="M830" s="16"/>
      <c r="O830" s="1" t="s">
        <v>198</v>
      </c>
      <c r="P830" s="18">
        <v>89115</v>
      </c>
      <c r="Q830" s="16" t="s">
        <v>199</v>
      </c>
      <c r="R830" s="16" t="s">
        <v>35</v>
      </c>
      <c r="S830" s="16">
        <v>7026263371</v>
      </c>
      <c r="T830" s="16" t="s">
        <v>200</v>
      </c>
    </row>
    <row r="831" spans="1:27" ht="13.2" hidden="1" x14ac:dyDescent="0.25">
      <c r="A831" s="15" t="s">
        <v>24</v>
      </c>
      <c r="C831" s="16" t="s">
        <v>25</v>
      </c>
      <c r="D831" s="16" t="s">
        <v>26</v>
      </c>
      <c r="E831" s="16" t="s">
        <v>11010</v>
      </c>
      <c r="F831" s="18" t="s">
        <v>11011</v>
      </c>
      <c r="G831" s="16">
        <v>1</v>
      </c>
      <c r="H831" s="19" t="s">
        <v>11012</v>
      </c>
      <c r="I831" t="str">
        <f t="shared" si="6"/>
        <v>hirt #v - XL / Brown</v>
      </c>
      <c r="J831" s="45">
        <v>1000000000000000</v>
      </c>
      <c r="K831" s="20" t="s">
        <v>11013</v>
      </c>
      <c r="L831" s="20" t="s">
        <v>11014</v>
      </c>
      <c r="M831" s="16"/>
      <c r="O831" s="1" t="s">
        <v>5068</v>
      </c>
      <c r="P831" s="18">
        <v>71343</v>
      </c>
      <c r="Q831" s="16" t="s">
        <v>1258</v>
      </c>
      <c r="R831" s="16" t="s">
        <v>35</v>
      </c>
      <c r="S831" s="16">
        <v>3183120285</v>
      </c>
      <c r="T831" s="16" t="s">
        <v>1259</v>
      </c>
    </row>
    <row r="832" spans="1:27" ht="13.2" hidden="1" x14ac:dyDescent="0.25">
      <c r="A832" s="15" t="s">
        <v>24</v>
      </c>
      <c r="C832" s="16" t="s">
        <v>25</v>
      </c>
      <c r="D832" s="16" t="s">
        <v>26</v>
      </c>
      <c r="E832" s="16" t="s">
        <v>11010</v>
      </c>
      <c r="F832" s="18" t="s">
        <v>11011</v>
      </c>
      <c r="G832" s="16">
        <v>1</v>
      </c>
      <c r="H832" s="19" t="s">
        <v>11015</v>
      </c>
      <c r="I832" t="str">
        <f t="shared" si="6"/>
        <v>hirt #v - XL / Brown</v>
      </c>
      <c r="J832" s="20" t="s">
        <v>11016</v>
      </c>
      <c r="K832" s="20" t="s">
        <v>11013</v>
      </c>
      <c r="L832" s="20" t="s">
        <v>11014</v>
      </c>
      <c r="M832" s="16"/>
      <c r="O832" s="1" t="s">
        <v>5068</v>
      </c>
      <c r="P832" s="18">
        <v>71343</v>
      </c>
      <c r="Q832" s="16" t="s">
        <v>1258</v>
      </c>
      <c r="R832" s="16" t="s">
        <v>35</v>
      </c>
      <c r="S832" s="16">
        <v>3183120285</v>
      </c>
      <c r="T832" s="16" t="s">
        <v>1259</v>
      </c>
    </row>
    <row r="833" spans="1:20" ht="13.2" hidden="1" x14ac:dyDescent="0.25">
      <c r="A833" s="15" t="s">
        <v>24</v>
      </c>
      <c r="C833" s="16" t="s">
        <v>25</v>
      </c>
      <c r="D833" s="16" t="s">
        <v>26</v>
      </c>
      <c r="E833" s="16" t="s">
        <v>11010</v>
      </c>
      <c r="F833" s="18" t="s">
        <v>11011</v>
      </c>
      <c r="G833" s="16">
        <v>1</v>
      </c>
      <c r="H833" s="19" t="s">
        <v>11012</v>
      </c>
      <c r="I833" t="str">
        <f t="shared" si="6"/>
        <v>hirt #v - XL / Brown</v>
      </c>
      <c r="J833" s="45">
        <v>1000000000000000</v>
      </c>
      <c r="K833" s="20" t="s">
        <v>11013</v>
      </c>
      <c r="L833" s="20" t="s">
        <v>11014</v>
      </c>
      <c r="M833" s="16"/>
      <c r="O833" s="1" t="s">
        <v>5068</v>
      </c>
      <c r="P833" s="18">
        <v>71343</v>
      </c>
      <c r="Q833" s="16" t="s">
        <v>1258</v>
      </c>
      <c r="R833" s="16" t="s">
        <v>35</v>
      </c>
      <c r="S833" s="16">
        <v>3183120285</v>
      </c>
      <c r="T833" s="16" t="s">
        <v>1259</v>
      </c>
    </row>
    <row r="834" spans="1:20" ht="13.2" hidden="1" x14ac:dyDescent="0.25">
      <c r="A834" s="21" t="s">
        <v>5623</v>
      </c>
      <c r="C834" s="16" t="s">
        <v>25</v>
      </c>
      <c r="D834" s="16" t="s">
        <v>26</v>
      </c>
      <c r="E834" s="16" t="s">
        <v>11017</v>
      </c>
      <c r="F834" s="18" t="s">
        <v>11018</v>
      </c>
      <c r="G834" s="16">
        <v>1</v>
      </c>
      <c r="H834" s="19" t="s">
        <v>5325</v>
      </c>
      <c r="I834" t="str">
        <f t="shared" si="6"/>
        <v>All print / 32 inches / Spare Tire Cover with Print On Demand</v>
      </c>
      <c r="J834" s="45">
        <v>1000000000000000</v>
      </c>
      <c r="K834" s="20" t="s">
        <v>11019</v>
      </c>
      <c r="L834" s="20" t="s">
        <v>11020</v>
      </c>
      <c r="M834" s="16"/>
      <c r="O834" s="1" t="s">
        <v>11021</v>
      </c>
      <c r="P834" s="18">
        <v>76028</v>
      </c>
      <c r="Q834" s="16" t="s">
        <v>151</v>
      </c>
      <c r="R834" s="16" t="s">
        <v>35</v>
      </c>
      <c r="S834" s="16">
        <v>8174058228</v>
      </c>
      <c r="T834" s="16" t="s">
        <v>152</v>
      </c>
    </row>
    <row r="835" spans="1:20" ht="13.2" hidden="1" x14ac:dyDescent="0.25">
      <c r="A835" s="15" t="s">
        <v>110</v>
      </c>
      <c r="C835" s="16" t="s">
        <v>61</v>
      </c>
      <c r="D835" s="16" t="s">
        <v>26</v>
      </c>
      <c r="E835" s="16" t="s">
        <v>11022</v>
      </c>
      <c r="F835" s="18" t="s">
        <v>11023</v>
      </c>
      <c r="G835" s="16">
        <v>1</v>
      </c>
      <c r="H835" s="19" t="s">
        <v>11024</v>
      </c>
      <c r="I835" t="str">
        <f t="shared" si="6"/>
        <v>Women / 10 / Black</v>
      </c>
      <c r="J835" s="20" t="s">
        <v>78</v>
      </c>
      <c r="K835" s="20" t="s">
        <v>11025</v>
      </c>
      <c r="L835" s="20" t="s">
        <v>11026</v>
      </c>
      <c r="M835" s="16"/>
      <c r="O835" s="1" t="s">
        <v>11027</v>
      </c>
      <c r="P835" s="18">
        <v>75094</v>
      </c>
      <c r="Q835" s="16" t="s">
        <v>151</v>
      </c>
      <c r="R835" s="16" t="s">
        <v>35</v>
      </c>
      <c r="S835" s="16">
        <v>9729481793</v>
      </c>
      <c r="T835" s="16" t="s">
        <v>152</v>
      </c>
    </row>
    <row r="836" spans="1:20" ht="13.2" hidden="1" x14ac:dyDescent="0.25">
      <c r="A836" s="15" t="s">
        <v>24</v>
      </c>
      <c r="C836" s="16" t="s">
        <v>25</v>
      </c>
      <c r="D836" s="16" t="s">
        <v>26</v>
      </c>
      <c r="E836" s="16" t="s">
        <v>11028</v>
      </c>
      <c r="F836" s="18" t="s">
        <v>11029</v>
      </c>
      <c r="G836" s="16">
        <v>1</v>
      </c>
      <c r="H836" s="19" t="s">
        <v>6398</v>
      </c>
      <c r="I836" t="str">
        <f t="shared" si="6"/>
        <v>A black king was born in Hoodie - Joggers #v - AOP Unisex Raglan Hoodie / XL / All Print</v>
      </c>
      <c r="J836" s="20" t="s">
        <v>2794</v>
      </c>
      <c r="K836" s="20" t="s">
        <v>11030</v>
      </c>
      <c r="L836" s="20" t="s">
        <v>11031</v>
      </c>
      <c r="M836" s="16" t="s">
        <v>11032</v>
      </c>
      <c r="O836" s="1" t="s">
        <v>1790</v>
      </c>
      <c r="P836" s="18">
        <v>10467</v>
      </c>
      <c r="Q836" s="16" t="s">
        <v>305</v>
      </c>
      <c r="R836" s="16" t="s">
        <v>35</v>
      </c>
      <c r="S836" s="16">
        <v>9143090039</v>
      </c>
      <c r="T836" s="16" t="s">
        <v>306</v>
      </c>
    </row>
    <row r="837" spans="1:20" ht="13.2" hidden="1" x14ac:dyDescent="0.25">
      <c r="A837" s="28" t="s">
        <v>5607</v>
      </c>
      <c r="C837" s="16" t="s">
        <v>25</v>
      </c>
      <c r="D837" s="17" t="s">
        <v>26</v>
      </c>
      <c r="E837" s="16" t="s">
        <v>11033</v>
      </c>
      <c r="F837" s="18" t="s">
        <v>11034</v>
      </c>
      <c r="G837" s="16">
        <v>1</v>
      </c>
      <c r="H837" s="19" t="s">
        <v>11035</v>
      </c>
      <c r="I837" t="str">
        <f t="shared" si="6"/>
        <v>AOP Unisex Raglan Zip Hoodie / XL / All print</v>
      </c>
      <c r="J837" s="20" t="s">
        <v>2212</v>
      </c>
      <c r="K837" s="20" t="s">
        <v>11036</v>
      </c>
      <c r="L837" s="20" t="s">
        <v>11037</v>
      </c>
      <c r="M837" s="16"/>
      <c r="O837" s="1" t="s">
        <v>11038</v>
      </c>
      <c r="P837" s="18">
        <v>48706</v>
      </c>
      <c r="Q837" s="16" t="s">
        <v>94</v>
      </c>
      <c r="R837" s="16" t="s">
        <v>35</v>
      </c>
      <c r="S837" s="16">
        <v>9899929683</v>
      </c>
      <c r="T837" s="16" t="s">
        <v>95</v>
      </c>
    </row>
    <row r="838" spans="1:20" ht="13.2" hidden="1" x14ac:dyDescent="0.25">
      <c r="A838" s="28" t="s">
        <v>5607</v>
      </c>
      <c r="C838" s="16" t="s">
        <v>191</v>
      </c>
      <c r="D838" s="17" t="s">
        <v>26</v>
      </c>
      <c r="E838" s="16" t="s">
        <v>11039</v>
      </c>
      <c r="F838" s="18" t="s">
        <v>11040</v>
      </c>
      <c r="G838" s="16">
        <v>1</v>
      </c>
      <c r="H838" s="19" t="s">
        <v>11041</v>
      </c>
      <c r="I838" t="str">
        <f t="shared" si="6"/>
        <v>12X18in / All print</v>
      </c>
      <c r="J838" s="20" t="s">
        <v>3059</v>
      </c>
      <c r="K838" s="20" t="s">
        <v>11042</v>
      </c>
      <c r="L838" s="20" t="s">
        <v>11043</v>
      </c>
      <c r="M838" s="16">
        <v>3</v>
      </c>
      <c r="O838" s="1" t="s">
        <v>10000</v>
      </c>
      <c r="P838" s="18">
        <v>3102</v>
      </c>
      <c r="Q838" s="16" t="s">
        <v>295</v>
      </c>
      <c r="R838" s="16" t="s">
        <v>35</v>
      </c>
      <c r="S838" s="16">
        <v>6033964517</v>
      </c>
      <c r="T838" s="16" t="s">
        <v>296</v>
      </c>
    </row>
    <row r="839" spans="1:20" ht="13.2" hidden="1" x14ac:dyDescent="0.25">
      <c r="A839" s="29" t="s">
        <v>386</v>
      </c>
      <c r="C839" s="16" t="s">
        <v>61</v>
      </c>
      <c r="D839" s="16" t="s">
        <v>26</v>
      </c>
      <c r="E839" s="16" t="s">
        <v>11044</v>
      </c>
      <c r="F839" s="18" t="s">
        <v>11045</v>
      </c>
      <c r="G839" s="16">
        <v>1</v>
      </c>
      <c r="H839" s="19" t="s">
        <v>11046</v>
      </c>
      <c r="I839" t="str">
        <f t="shared" si="6"/>
        <v>5XL / All Print</v>
      </c>
      <c r="J839" s="20" t="s">
        <v>11047</v>
      </c>
      <c r="K839" s="20" t="s">
        <v>11048</v>
      </c>
      <c r="L839" s="20" t="s">
        <v>11049</v>
      </c>
      <c r="M839" s="16"/>
      <c r="O839" s="1" t="s">
        <v>6363</v>
      </c>
      <c r="P839" s="18">
        <v>37076</v>
      </c>
      <c r="Q839" s="16" t="s">
        <v>211</v>
      </c>
      <c r="R839" s="16" t="s">
        <v>35</v>
      </c>
      <c r="S839" s="16">
        <v>6159480409</v>
      </c>
      <c r="T839" s="16" t="s">
        <v>212</v>
      </c>
    </row>
    <row r="840" spans="1:20" ht="13.2" hidden="1" x14ac:dyDescent="0.25">
      <c r="A840" s="28" t="s">
        <v>246</v>
      </c>
      <c r="C840" s="16" t="s">
        <v>61</v>
      </c>
      <c r="D840" s="33" t="s">
        <v>11050</v>
      </c>
      <c r="E840" s="16" t="s">
        <v>11044</v>
      </c>
      <c r="F840" s="18" t="s">
        <v>11045</v>
      </c>
      <c r="G840" s="16">
        <v>1</v>
      </c>
      <c r="H840" s="19" t="s">
        <v>11051</v>
      </c>
      <c r="I840" t="str">
        <f t="shared" si="6"/>
        <v>5XL / Full Print</v>
      </c>
      <c r="J840" s="20" t="s">
        <v>11052</v>
      </c>
      <c r="K840" s="20" t="s">
        <v>11048</v>
      </c>
      <c r="L840" s="20" t="s">
        <v>11049</v>
      </c>
      <c r="M840" s="16"/>
      <c r="O840" s="1" t="s">
        <v>6363</v>
      </c>
      <c r="P840" s="18">
        <v>37076</v>
      </c>
      <c r="Q840" s="16" t="s">
        <v>211</v>
      </c>
      <c r="R840" s="16" t="s">
        <v>35</v>
      </c>
      <c r="S840" s="16">
        <v>6159480409</v>
      </c>
      <c r="T840" s="16" t="s">
        <v>212</v>
      </c>
    </row>
    <row r="841" spans="1:20" ht="13.2" hidden="1" x14ac:dyDescent="0.25">
      <c r="A841" s="21" t="s">
        <v>5623</v>
      </c>
      <c r="C841" s="16" t="s">
        <v>25</v>
      </c>
      <c r="D841" s="16" t="s">
        <v>26</v>
      </c>
      <c r="E841" s="16" t="s">
        <v>11053</v>
      </c>
      <c r="F841" s="18" t="s">
        <v>11054</v>
      </c>
      <c r="G841" s="16">
        <v>1</v>
      </c>
      <c r="H841" s="19" t="s">
        <v>11055</v>
      </c>
      <c r="I841" t="str">
        <f t="shared" si="6"/>
        <v>All print / 32 inches / Spare Tire Cover With Backup Camera Hole</v>
      </c>
      <c r="J841" s="45">
        <v>1000000000000000</v>
      </c>
      <c r="K841" s="20" t="s">
        <v>11056</v>
      </c>
      <c r="L841" s="20" t="s">
        <v>11057</v>
      </c>
      <c r="M841" s="16"/>
      <c r="O841" s="1" t="s">
        <v>10919</v>
      </c>
      <c r="P841" s="18">
        <v>1085</v>
      </c>
      <c r="Q841" s="16" t="s">
        <v>359</v>
      </c>
      <c r="R841" s="16" t="s">
        <v>35</v>
      </c>
      <c r="S841" s="16">
        <v>4134545089</v>
      </c>
      <c r="T841" s="16" t="s">
        <v>360</v>
      </c>
    </row>
    <row r="842" spans="1:20" ht="13.2" hidden="1" x14ac:dyDescent="0.25">
      <c r="A842" s="32" t="s">
        <v>60</v>
      </c>
      <c r="C842" s="16" t="s">
        <v>61</v>
      </c>
      <c r="D842" s="16" t="s">
        <v>26</v>
      </c>
      <c r="E842" s="16" t="s">
        <v>11058</v>
      </c>
      <c r="F842" s="18" t="s">
        <v>11059</v>
      </c>
      <c r="G842" s="16">
        <v>1</v>
      </c>
      <c r="H842" s="19" t="s">
        <v>2300</v>
      </c>
      <c r="I842" t="str">
        <f t="shared" si="6"/>
        <v>2XL / Full Print</v>
      </c>
      <c r="J842" s="20" t="s">
        <v>2301</v>
      </c>
      <c r="K842" s="20" t="s">
        <v>11060</v>
      </c>
      <c r="L842" s="20" t="s">
        <v>11061</v>
      </c>
      <c r="M842" s="16"/>
      <c r="O842" s="1" t="s">
        <v>11062</v>
      </c>
      <c r="P842" s="18">
        <v>3076</v>
      </c>
      <c r="Q842" s="16" t="s">
        <v>295</v>
      </c>
      <c r="R842" s="16" t="s">
        <v>35</v>
      </c>
      <c r="S842" s="16">
        <v>6034011952</v>
      </c>
      <c r="T842" s="16" t="s">
        <v>296</v>
      </c>
    </row>
    <row r="843" spans="1:20" ht="13.2" hidden="1" x14ac:dyDescent="0.25">
      <c r="A843" s="15" t="s">
        <v>24</v>
      </c>
      <c r="C843" s="16" t="s">
        <v>61</v>
      </c>
      <c r="D843" s="16" t="s">
        <v>26</v>
      </c>
      <c r="E843" s="16" t="s">
        <v>11063</v>
      </c>
      <c r="F843" s="18" t="s">
        <v>11064</v>
      </c>
      <c r="G843" s="16">
        <v>1</v>
      </c>
      <c r="H843" s="19" t="s">
        <v>11065</v>
      </c>
      <c r="I843" t="str">
        <f t="shared" si="6"/>
        <v>M / Full Print</v>
      </c>
      <c r="J843" s="20" t="s">
        <v>11066</v>
      </c>
      <c r="K843" s="20" t="s">
        <v>11067</v>
      </c>
      <c r="L843" s="20" t="s">
        <v>11068</v>
      </c>
      <c r="M843" s="16"/>
      <c r="O843" s="1" t="s">
        <v>11069</v>
      </c>
      <c r="P843" s="18">
        <v>84067</v>
      </c>
      <c r="Q843" s="16" t="s">
        <v>836</v>
      </c>
      <c r="R843" s="16" t="s">
        <v>35</v>
      </c>
      <c r="S843" s="16">
        <v>3854922815</v>
      </c>
      <c r="T843" s="16" t="s">
        <v>837</v>
      </c>
    </row>
    <row r="844" spans="1:20" ht="13.2" hidden="1" x14ac:dyDescent="0.25">
      <c r="A844" s="28" t="s">
        <v>246</v>
      </c>
      <c r="C844" s="16" t="s">
        <v>25</v>
      </c>
      <c r="D844" s="17" t="s">
        <v>26</v>
      </c>
      <c r="E844" s="16" t="s">
        <v>11070</v>
      </c>
      <c r="F844" s="18" t="s">
        <v>11071</v>
      </c>
      <c r="G844" s="16">
        <v>3</v>
      </c>
      <c r="H844" s="19" t="s">
        <v>11072</v>
      </c>
      <c r="I844" t="str">
        <f t="shared" si="6"/>
        <v>XL / Full Print</v>
      </c>
      <c r="J844" s="20" t="s">
        <v>11073</v>
      </c>
      <c r="K844" s="20" t="s">
        <v>11074</v>
      </c>
      <c r="L844" s="20" t="s">
        <v>11075</v>
      </c>
      <c r="M844" s="16"/>
      <c r="O844" s="1" t="s">
        <v>8599</v>
      </c>
      <c r="P844" s="18">
        <v>55021</v>
      </c>
      <c r="Q844" s="16" t="s">
        <v>963</v>
      </c>
      <c r="R844" s="16" t="s">
        <v>35</v>
      </c>
      <c r="S844" s="16">
        <v>15077209425</v>
      </c>
      <c r="T844" s="16" t="s">
        <v>964</v>
      </c>
    </row>
    <row r="845" spans="1:20" ht="13.2" hidden="1" x14ac:dyDescent="0.25">
      <c r="A845" s="28" t="s">
        <v>246</v>
      </c>
      <c r="C845" s="16" t="s">
        <v>25</v>
      </c>
      <c r="D845" s="17" t="s">
        <v>26</v>
      </c>
      <c r="E845" s="16" t="s">
        <v>11070</v>
      </c>
      <c r="F845" s="18" t="s">
        <v>11071</v>
      </c>
      <c r="G845" s="16">
        <v>2</v>
      </c>
      <c r="H845" s="19" t="s">
        <v>11076</v>
      </c>
      <c r="I845" t="str">
        <f t="shared" si="6"/>
        <v>2XL / Full Print</v>
      </c>
      <c r="J845" s="20" t="s">
        <v>11077</v>
      </c>
      <c r="K845" s="20" t="s">
        <v>11074</v>
      </c>
      <c r="L845" s="20" t="s">
        <v>11075</v>
      </c>
      <c r="M845" s="16"/>
      <c r="O845" s="1" t="s">
        <v>8599</v>
      </c>
      <c r="P845" s="18">
        <v>55021</v>
      </c>
      <c r="Q845" s="16" t="s">
        <v>963</v>
      </c>
      <c r="R845" s="16" t="s">
        <v>35</v>
      </c>
      <c r="S845" s="16">
        <v>15077209425</v>
      </c>
      <c r="T845" s="16" t="s">
        <v>964</v>
      </c>
    </row>
    <row r="846" spans="1:20" ht="13.2" hidden="1" x14ac:dyDescent="0.25">
      <c r="A846" s="28" t="s">
        <v>246</v>
      </c>
      <c r="C846" s="16" t="s">
        <v>25</v>
      </c>
      <c r="D846" s="17" t="s">
        <v>26</v>
      </c>
      <c r="E846" s="16" t="s">
        <v>11070</v>
      </c>
      <c r="F846" s="18" t="s">
        <v>11071</v>
      </c>
      <c r="G846" s="16">
        <v>1</v>
      </c>
      <c r="H846" s="19" t="s">
        <v>11078</v>
      </c>
      <c r="I846" t="str">
        <f t="shared" si="6"/>
        <v>3XL / Full Print</v>
      </c>
      <c r="J846" s="20" t="s">
        <v>11079</v>
      </c>
      <c r="K846" s="20" t="s">
        <v>11074</v>
      </c>
      <c r="L846" s="20" t="s">
        <v>11075</v>
      </c>
      <c r="M846" s="16"/>
      <c r="O846" s="1" t="s">
        <v>8599</v>
      </c>
      <c r="P846" s="18">
        <v>55021</v>
      </c>
      <c r="Q846" s="16" t="s">
        <v>963</v>
      </c>
      <c r="R846" s="16" t="s">
        <v>35</v>
      </c>
      <c r="S846" s="16">
        <v>15077209425</v>
      </c>
      <c r="T846" s="16" t="s">
        <v>964</v>
      </c>
    </row>
    <row r="847" spans="1:20" ht="13.2" hidden="1" x14ac:dyDescent="0.25">
      <c r="A847" s="28" t="s">
        <v>5607</v>
      </c>
      <c r="C847" s="16" t="s">
        <v>25</v>
      </c>
      <c r="D847" s="17" t="s">
        <v>26</v>
      </c>
      <c r="E847" s="16" t="s">
        <v>11080</v>
      </c>
      <c r="F847" s="18" t="s">
        <v>11081</v>
      </c>
      <c r="G847" s="16">
        <v>1</v>
      </c>
      <c r="H847" s="19" t="s">
        <v>11082</v>
      </c>
      <c r="I847" t="str">
        <f t="shared" si="6"/>
        <v>HOODIE RAGLAN SLEEVE / M / All Print</v>
      </c>
      <c r="J847" s="20" t="s">
        <v>495</v>
      </c>
      <c r="K847" s="20" t="s">
        <v>11083</v>
      </c>
      <c r="L847" s="20" t="s">
        <v>11084</v>
      </c>
      <c r="M847" s="16">
        <v>1410</v>
      </c>
      <c r="O847" s="1" t="s">
        <v>68</v>
      </c>
      <c r="P847" s="18">
        <v>60601</v>
      </c>
      <c r="Q847" s="16" t="s">
        <v>69</v>
      </c>
      <c r="R847" s="16" t="s">
        <v>35</v>
      </c>
      <c r="S847" s="16">
        <v>13129536401</v>
      </c>
      <c r="T847" s="16" t="s">
        <v>71</v>
      </c>
    </row>
    <row r="848" spans="1:20" ht="13.2" hidden="1" x14ac:dyDescent="0.25">
      <c r="A848" s="15" t="s">
        <v>24</v>
      </c>
      <c r="C848" s="16" t="s">
        <v>25</v>
      </c>
      <c r="D848" s="16" t="s">
        <v>26</v>
      </c>
      <c r="E848" s="16" t="s">
        <v>11085</v>
      </c>
      <c r="F848" s="18" t="s">
        <v>11086</v>
      </c>
      <c r="G848" s="16">
        <v>1</v>
      </c>
      <c r="H848" s="19" t="s">
        <v>11087</v>
      </c>
      <c r="I848" t="str">
        <f t="shared" si="6"/>
        <v>hirt #v - 2XL / Full print</v>
      </c>
      <c r="J848" s="20" t="s">
        <v>11088</v>
      </c>
      <c r="K848" s="20" t="s">
        <v>11089</v>
      </c>
      <c r="L848" s="20" t="s">
        <v>11090</v>
      </c>
      <c r="M848" s="16"/>
      <c r="O848" s="1" t="s">
        <v>11091</v>
      </c>
      <c r="P848" s="18">
        <v>87031</v>
      </c>
      <c r="Q848" s="16" t="s">
        <v>910</v>
      </c>
      <c r="R848" s="16" t="s">
        <v>35</v>
      </c>
      <c r="S848" s="16">
        <v>5059077178</v>
      </c>
      <c r="T848" s="16" t="s">
        <v>911</v>
      </c>
    </row>
    <row r="849" spans="1:20" ht="13.2" hidden="1" x14ac:dyDescent="0.25">
      <c r="A849" s="21" t="s">
        <v>761</v>
      </c>
      <c r="C849" s="16" t="s">
        <v>191</v>
      </c>
      <c r="D849" s="17" t="s">
        <v>26</v>
      </c>
      <c r="E849" s="16" t="s">
        <v>11092</v>
      </c>
      <c r="F849" s="18" t="s">
        <v>11093</v>
      </c>
      <c r="G849" s="16">
        <v>1</v>
      </c>
      <c r="H849" s="19" t="s">
        <v>11094</v>
      </c>
      <c r="I849" t="str">
        <f t="shared" si="6"/>
        <v>24X36in</v>
      </c>
      <c r="J849" s="20" t="s">
        <v>866</v>
      </c>
      <c r="K849" s="20" t="s">
        <v>11095</v>
      </c>
      <c r="L849" s="20" t="s">
        <v>11096</v>
      </c>
      <c r="M849" s="16"/>
      <c r="O849" s="1" t="s">
        <v>11097</v>
      </c>
      <c r="P849" s="18">
        <v>7921</v>
      </c>
      <c r="Q849" s="16" t="s">
        <v>464</v>
      </c>
      <c r="R849" s="16" t="s">
        <v>35</v>
      </c>
      <c r="S849" s="16">
        <v>7327246958</v>
      </c>
      <c r="T849" s="16" t="s">
        <v>465</v>
      </c>
    </row>
    <row r="850" spans="1:20" ht="13.2" hidden="1" x14ac:dyDescent="0.25">
      <c r="A850" s="28" t="s">
        <v>246</v>
      </c>
      <c r="C850" s="16" t="s">
        <v>25</v>
      </c>
      <c r="D850" s="17" t="s">
        <v>26</v>
      </c>
      <c r="E850" s="16" t="s">
        <v>11098</v>
      </c>
      <c r="F850" s="18" t="s">
        <v>11099</v>
      </c>
      <c r="G850" s="16">
        <v>1</v>
      </c>
      <c r="H850" s="19" t="s">
        <v>11100</v>
      </c>
      <c r="I850" t="str">
        <f t="shared" si="6"/>
        <v>hirt - Unisex Tshirt 2D / Black / M</v>
      </c>
      <c r="J850" s="20" t="s">
        <v>11101</v>
      </c>
      <c r="K850" s="20" t="s">
        <v>11102</v>
      </c>
      <c r="L850" s="20" t="s">
        <v>11103</v>
      </c>
      <c r="M850" s="16"/>
      <c r="O850" s="1" t="s">
        <v>11104</v>
      </c>
      <c r="P850" s="18">
        <v>35645</v>
      </c>
      <c r="Q850" s="16" t="s">
        <v>645</v>
      </c>
      <c r="R850" s="16" t="s">
        <v>35</v>
      </c>
      <c r="S850" s="16">
        <v>2565777075</v>
      </c>
      <c r="T850" s="16" t="s">
        <v>646</v>
      </c>
    </row>
    <row r="851" spans="1:20" ht="13.2" hidden="1" x14ac:dyDescent="0.25">
      <c r="A851" s="32" t="s">
        <v>60</v>
      </c>
      <c r="C851" s="16" t="s">
        <v>61</v>
      </c>
      <c r="D851" s="16" t="s">
        <v>26</v>
      </c>
      <c r="E851" s="16" t="s">
        <v>11105</v>
      </c>
      <c r="F851" s="18" t="s">
        <v>11106</v>
      </c>
      <c r="G851" s="16">
        <v>1</v>
      </c>
      <c r="H851" s="19" t="s">
        <v>4884</v>
      </c>
      <c r="I851" t="str">
        <f t="shared" si="6"/>
        <v>M / Full Print</v>
      </c>
      <c r="J851" s="20" t="s">
        <v>4885</v>
      </c>
      <c r="K851" s="20" t="s">
        <v>11107</v>
      </c>
      <c r="L851" s="20" t="s">
        <v>11108</v>
      </c>
      <c r="M851" s="16"/>
      <c r="O851" s="1" t="s">
        <v>730</v>
      </c>
      <c r="P851" s="18">
        <v>45822</v>
      </c>
      <c r="Q851" s="16" t="s">
        <v>105</v>
      </c>
      <c r="R851" s="16" t="s">
        <v>35</v>
      </c>
      <c r="S851" s="16">
        <v>5675107311</v>
      </c>
      <c r="T851" s="16" t="s">
        <v>107</v>
      </c>
    </row>
    <row r="852" spans="1:20" ht="13.2" hidden="1" x14ac:dyDescent="0.25">
      <c r="A852" s="32" t="s">
        <v>60</v>
      </c>
      <c r="C852" s="16" t="s">
        <v>61</v>
      </c>
      <c r="D852" s="16" t="s">
        <v>26</v>
      </c>
      <c r="E852" s="16" t="s">
        <v>11109</v>
      </c>
      <c r="F852" s="18" t="s">
        <v>11110</v>
      </c>
      <c r="G852" s="16">
        <v>1</v>
      </c>
      <c r="H852" s="19" t="s">
        <v>2295</v>
      </c>
      <c r="I852" t="str">
        <f t="shared" si="6"/>
        <v>L / Full Print</v>
      </c>
      <c r="J852" s="20" t="s">
        <v>2296</v>
      </c>
      <c r="K852" s="20" t="s">
        <v>11111</v>
      </c>
      <c r="L852" s="20" t="s">
        <v>11112</v>
      </c>
      <c r="M852" s="16"/>
      <c r="O852" s="1" t="s">
        <v>4978</v>
      </c>
      <c r="P852" s="18">
        <v>70506</v>
      </c>
      <c r="Q852" s="16" t="s">
        <v>1258</v>
      </c>
      <c r="R852" s="16" t="s">
        <v>35</v>
      </c>
      <c r="S852" s="16">
        <v>3372071488</v>
      </c>
      <c r="T852" s="16" t="s">
        <v>1259</v>
      </c>
    </row>
    <row r="853" spans="1:20" ht="13.2" hidden="1" x14ac:dyDescent="0.25">
      <c r="A853" s="15" t="s">
        <v>24</v>
      </c>
      <c r="C853" s="16" t="s">
        <v>25</v>
      </c>
      <c r="D853" s="16" t="s">
        <v>26</v>
      </c>
      <c r="E853" s="16" t="s">
        <v>11113</v>
      </c>
      <c r="F853" s="18" t="s">
        <v>11114</v>
      </c>
      <c r="G853" s="16">
        <v>1</v>
      </c>
      <c r="H853" s="19" t="s">
        <v>11115</v>
      </c>
      <c r="I853" t="str">
        <f t="shared" si="6"/>
        <v>Take it out and play with it unisex t-shirt - Unisex Short Sleeve Classic Tee / Black / XL</v>
      </c>
      <c r="J853" s="20" t="s">
        <v>11116</v>
      </c>
      <c r="K853" s="20" t="s">
        <v>11117</v>
      </c>
      <c r="L853" s="20" t="s">
        <v>11118</v>
      </c>
      <c r="M853" s="16"/>
      <c r="O853" s="1" t="s">
        <v>11119</v>
      </c>
      <c r="P853" s="18">
        <v>95370</v>
      </c>
      <c r="Q853" s="16" t="s">
        <v>546</v>
      </c>
      <c r="R853" s="16" t="s">
        <v>35</v>
      </c>
      <c r="S853" s="16">
        <v>2095886536</v>
      </c>
      <c r="T853" s="16" t="s">
        <v>547</v>
      </c>
    </row>
    <row r="854" spans="1:20" ht="13.2" hidden="1" x14ac:dyDescent="0.25">
      <c r="A854" s="63" t="s">
        <v>5607</v>
      </c>
      <c r="C854" s="16" t="s">
        <v>25</v>
      </c>
      <c r="D854" s="17" t="s">
        <v>26</v>
      </c>
      <c r="E854" s="16" t="s">
        <v>11120</v>
      </c>
      <c r="F854" s="18" t="s">
        <v>11121</v>
      </c>
      <c r="G854" s="16">
        <v>1</v>
      </c>
      <c r="H854" s="19" t="s">
        <v>11122</v>
      </c>
      <c r="I854" t="str">
        <f t="shared" si="6"/>
        <v>HOODIE RAGLAN SLEEVE / 2XL / All Print</v>
      </c>
      <c r="J854" s="20" t="s">
        <v>1312</v>
      </c>
      <c r="K854" s="20" t="s">
        <v>11123</v>
      </c>
      <c r="L854" s="20" t="s">
        <v>11124</v>
      </c>
      <c r="M854" s="16"/>
      <c r="O854" s="1" t="s">
        <v>1850</v>
      </c>
      <c r="P854" s="18">
        <v>94533</v>
      </c>
      <c r="Q854" s="16" t="s">
        <v>546</v>
      </c>
      <c r="R854" s="16" t="s">
        <v>35</v>
      </c>
      <c r="S854" s="16">
        <v>7077710388</v>
      </c>
      <c r="T854" s="16" t="s">
        <v>547</v>
      </c>
    </row>
    <row r="855" spans="1:20" ht="13.2" hidden="1" x14ac:dyDescent="0.25">
      <c r="A855" s="28" t="s">
        <v>246</v>
      </c>
      <c r="C855" s="16" t="s">
        <v>25</v>
      </c>
      <c r="D855" s="16" t="s">
        <v>26</v>
      </c>
      <c r="E855" s="16" t="s">
        <v>11125</v>
      </c>
      <c r="F855" s="18" t="s">
        <v>11126</v>
      </c>
      <c r="G855" s="16">
        <v>1</v>
      </c>
      <c r="H855" s="19" t="s">
        <v>10994</v>
      </c>
      <c r="I855" t="str">
        <f t="shared" si="6"/>
        <v>L / Full Print</v>
      </c>
      <c r="J855" s="20" t="s">
        <v>10995</v>
      </c>
      <c r="K855" s="20" t="s">
        <v>11127</v>
      </c>
      <c r="L855" s="20" t="s">
        <v>11128</v>
      </c>
      <c r="M855" s="16"/>
      <c r="O855" s="1" t="s">
        <v>7045</v>
      </c>
      <c r="P855" s="18">
        <v>61701</v>
      </c>
      <c r="Q855" s="16" t="s">
        <v>69</v>
      </c>
      <c r="R855" s="16" t="s">
        <v>35</v>
      </c>
      <c r="S855" s="16">
        <v>2174939007</v>
      </c>
      <c r="T855" s="16" t="s">
        <v>71</v>
      </c>
    </row>
    <row r="856" spans="1:20" ht="13.2" hidden="1" x14ac:dyDescent="0.25">
      <c r="A856" s="63" t="s">
        <v>5607</v>
      </c>
      <c r="C856" s="16" t="s">
        <v>25</v>
      </c>
      <c r="D856" s="16" t="s">
        <v>26</v>
      </c>
      <c r="E856" s="16" t="s">
        <v>11129</v>
      </c>
      <c r="F856" s="18" t="s">
        <v>11130</v>
      </c>
      <c r="G856" s="16">
        <v>1</v>
      </c>
      <c r="H856" s="19" t="s">
        <v>9015</v>
      </c>
      <c r="I856" t="str">
        <f t="shared" si="6"/>
        <v>Shorts / M / Full Print</v>
      </c>
      <c r="J856" s="20" t="s">
        <v>3163</v>
      </c>
      <c r="K856" s="20" t="s">
        <v>11131</v>
      </c>
      <c r="L856" s="20" t="s">
        <v>11132</v>
      </c>
      <c r="M856" s="16" t="s">
        <v>11133</v>
      </c>
      <c r="O856" s="1" t="s">
        <v>3935</v>
      </c>
      <c r="P856" s="18">
        <v>55401</v>
      </c>
      <c r="Q856" s="16" t="s">
        <v>963</v>
      </c>
      <c r="R856" s="16" t="s">
        <v>35</v>
      </c>
      <c r="S856" s="16">
        <v>6127159400</v>
      </c>
      <c r="T856" s="16" t="s">
        <v>964</v>
      </c>
    </row>
    <row r="857" spans="1:20" ht="13.2" hidden="1" x14ac:dyDescent="0.25">
      <c r="A857" s="63" t="s">
        <v>5607</v>
      </c>
      <c r="C857" s="16" t="s">
        <v>61</v>
      </c>
      <c r="D857" s="16" t="s">
        <v>26</v>
      </c>
      <c r="E857" s="16" t="s">
        <v>11134</v>
      </c>
      <c r="F857" s="18" t="s">
        <v>11135</v>
      </c>
      <c r="G857" s="16">
        <v>1</v>
      </c>
      <c r="H857" s="19" t="s">
        <v>1956</v>
      </c>
      <c r="I857" t="str">
        <f t="shared" si="6"/>
        <v>All print / 24 x 24 inch</v>
      </c>
      <c r="J857" s="20" t="s">
        <v>1957</v>
      </c>
      <c r="K857" s="20" t="s">
        <v>11136</v>
      </c>
      <c r="L857" s="20" t="s">
        <v>11137</v>
      </c>
      <c r="M857" s="16"/>
      <c r="O857" s="1" t="s">
        <v>10358</v>
      </c>
      <c r="P857" s="18">
        <v>34288</v>
      </c>
      <c r="Q857" s="16" t="s">
        <v>46</v>
      </c>
      <c r="R857" s="16" t="s">
        <v>35</v>
      </c>
      <c r="S857" s="16" t="s">
        <v>11138</v>
      </c>
      <c r="T857" s="16" t="s">
        <v>47</v>
      </c>
    </row>
    <row r="858" spans="1:20" ht="13.2" hidden="1" x14ac:dyDescent="0.25">
      <c r="A858" s="15" t="s">
        <v>24</v>
      </c>
      <c r="C858" s="16" t="s">
        <v>61</v>
      </c>
      <c r="D858" s="16" t="s">
        <v>26</v>
      </c>
      <c r="E858" s="16" t="s">
        <v>11139</v>
      </c>
      <c r="F858" s="18" t="s">
        <v>11140</v>
      </c>
      <c r="G858" s="16">
        <v>1</v>
      </c>
      <c r="H858" s="19" t="s">
        <v>11141</v>
      </c>
      <c r="I858" t="str">
        <f t="shared" si="6"/>
        <v>2XL / Full Print</v>
      </c>
      <c r="J858" s="20" t="s">
        <v>97</v>
      </c>
      <c r="K858" s="20" t="s">
        <v>11142</v>
      </c>
      <c r="L858" s="20" t="s">
        <v>11143</v>
      </c>
      <c r="M858" s="16"/>
      <c r="O858" s="1" t="s">
        <v>860</v>
      </c>
      <c r="P858" s="18">
        <v>90043</v>
      </c>
      <c r="Q858" s="16" t="s">
        <v>546</v>
      </c>
      <c r="R858" s="16" t="s">
        <v>35</v>
      </c>
      <c r="S858" s="16">
        <v>3233048363</v>
      </c>
      <c r="T858" s="16" t="s">
        <v>547</v>
      </c>
    </row>
    <row r="859" spans="1:20" ht="13.2" hidden="1" x14ac:dyDescent="0.25">
      <c r="A859" s="21" t="s">
        <v>38</v>
      </c>
      <c r="C859" s="16" t="s">
        <v>25</v>
      </c>
      <c r="D859" s="16" t="s">
        <v>26</v>
      </c>
      <c r="E859" s="16" t="s">
        <v>11144</v>
      </c>
      <c r="F859" s="18" t="s">
        <v>11145</v>
      </c>
      <c r="G859" s="16">
        <v>1</v>
      </c>
      <c r="H859" s="19" t="s">
        <v>11146</v>
      </c>
      <c r="I859" t="str">
        <f t="shared" si="6"/>
        <v>hirt 3d #HD - M / All print</v>
      </c>
      <c r="J859" s="20" t="s">
        <v>3030</v>
      </c>
      <c r="K859" s="20" t="s">
        <v>11147</v>
      </c>
      <c r="L859" s="20" t="s">
        <v>11148</v>
      </c>
      <c r="M859" s="16"/>
      <c r="O859" s="1" t="s">
        <v>11149</v>
      </c>
      <c r="P859" s="18">
        <v>24301</v>
      </c>
      <c r="Q859" s="16" t="s">
        <v>169</v>
      </c>
      <c r="R859" s="16" t="s">
        <v>35</v>
      </c>
      <c r="S859" s="16">
        <v>5403924005</v>
      </c>
      <c r="T859" s="16" t="s">
        <v>170</v>
      </c>
    </row>
    <row r="860" spans="1:20" ht="13.2" hidden="1" x14ac:dyDescent="0.25">
      <c r="A860" s="32" t="s">
        <v>60</v>
      </c>
      <c r="C860" s="16" t="s">
        <v>25</v>
      </c>
      <c r="D860" s="16" t="s">
        <v>26</v>
      </c>
      <c r="E860" s="16" t="s">
        <v>11150</v>
      </c>
      <c r="F860" s="18" t="s">
        <v>11151</v>
      </c>
      <c r="G860" s="16">
        <v>1</v>
      </c>
      <c r="H860" s="19" t="s">
        <v>9291</v>
      </c>
      <c r="I860" t="str">
        <f t="shared" si="6"/>
        <v>hirt #240821l - 3XL / Full Print</v>
      </c>
      <c r="J860" s="20" t="s">
        <v>9292</v>
      </c>
      <c r="K860" s="20" t="s">
        <v>11152</v>
      </c>
      <c r="L860" s="20" t="s">
        <v>11153</v>
      </c>
      <c r="M860" s="16"/>
      <c r="O860" s="1" t="s">
        <v>11154</v>
      </c>
      <c r="P860" s="18">
        <v>61832</v>
      </c>
      <c r="Q860" s="16" t="s">
        <v>69</v>
      </c>
      <c r="R860" s="16" t="s">
        <v>35</v>
      </c>
      <c r="S860" s="16">
        <v>2173044317</v>
      </c>
      <c r="T860" s="16" t="s">
        <v>71</v>
      </c>
    </row>
    <row r="861" spans="1:20" ht="13.2" hidden="1" x14ac:dyDescent="0.25">
      <c r="A861" s="29" t="s">
        <v>86</v>
      </c>
      <c r="C861" s="16" t="s">
        <v>61</v>
      </c>
      <c r="D861" s="16" t="s">
        <v>26</v>
      </c>
      <c r="E861" s="16" t="s">
        <v>11155</v>
      </c>
      <c r="F861" s="18" t="s">
        <v>11156</v>
      </c>
      <c r="G861" s="16">
        <v>1</v>
      </c>
      <c r="H861" s="19" t="s">
        <v>11157</v>
      </c>
      <c r="I861" t="str">
        <f t="shared" si="6"/>
        <v>XL / Full Print</v>
      </c>
      <c r="J861" s="20" t="s">
        <v>11158</v>
      </c>
      <c r="K861" s="20" t="s">
        <v>11159</v>
      </c>
      <c r="L861" s="20" t="s">
        <v>11160</v>
      </c>
      <c r="M861" s="16"/>
      <c r="O861" s="1" t="s">
        <v>304</v>
      </c>
      <c r="P861" s="18">
        <v>11223</v>
      </c>
      <c r="Q861" s="16" t="s">
        <v>305</v>
      </c>
      <c r="R861" s="16" t="s">
        <v>35</v>
      </c>
      <c r="S861" s="16">
        <v>6315799183</v>
      </c>
      <c r="T861" s="16" t="s">
        <v>306</v>
      </c>
    </row>
    <row r="862" spans="1:20" ht="13.2" hidden="1" x14ac:dyDescent="0.25">
      <c r="A862" s="63" t="s">
        <v>5607</v>
      </c>
      <c r="C862" s="16" t="s">
        <v>3987</v>
      </c>
      <c r="D862" s="17"/>
      <c r="E862" s="16" t="s">
        <v>11161</v>
      </c>
      <c r="F862" s="18" t="s">
        <v>11162</v>
      </c>
      <c r="G862" s="16">
        <v>1</v>
      </c>
      <c r="H862" s="19" t="s">
        <v>11163</v>
      </c>
      <c r="I862" t="str">
        <f t="shared" si="6"/>
        <v>Ceramic Mug 11oz / Black / 15 oz</v>
      </c>
      <c r="J862" s="20" t="s">
        <v>8370</v>
      </c>
      <c r="K862" s="20" t="s">
        <v>11164</v>
      </c>
      <c r="L862" s="20" t="s">
        <v>11165</v>
      </c>
      <c r="M862" s="16"/>
      <c r="O862" s="1" t="s">
        <v>11166</v>
      </c>
      <c r="P862" s="18">
        <v>11768</v>
      </c>
      <c r="Q862" s="16" t="s">
        <v>305</v>
      </c>
      <c r="R862" s="16" t="s">
        <v>35</v>
      </c>
      <c r="S862" s="16">
        <v>6315532670</v>
      </c>
      <c r="T862" s="16" t="s">
        <v>306</v>
      </c>
    </row>
    <row r="863" spans="1:20" ht="13.2" hidden="1" x14ac:dyDescent="0.25">
      <c r="A863" s="15" t="s">
        <v>24</v>
      </c>
      <c r="C863" s="16" t="s">
        <v>25</v>
      </c>
      <c r="D863" s="16" t="s">
        <v>26</v>
      </c>
      <c r="E863" s="16" t="s">
        <v>11167</v>
      </c>
      <c r="F863" s="18" t="s">
        <v>11168</v>
      </c>
      <c r="G863" s="16">
        <v>1</v>
      </c>
      <c r="H863" s="19" t="s">
        <v>8728</v>
      </c>
      <c r="I863" t="str">
        <f t="shared" si="6"/>
        <v>AOP Unisex Raglan Zip Hoodie / XL / All print</v>
      </c>
      <c r="J863" s="20" t="s">
        <v>8729</v>
      </c>
      <c r="K863" s="20" t="s">
        <v>11169</v>
      </c>
      <c r="L863" s="20" t="s">
        <v>11170</v>
      </c>
      <c r="M863" s="16"/>
      <c r="O863" s="1" t="s">
        <v>11171</v>
      </c>
      <c r="P863" s="18">
        <v>50010</v>
      </c>
      <c r="Q863" s="16" t="s">
        <v>892</v>
      </c>
      <c r="R863" s="16" t="s">
        <v>35</v>
      </c>
      <c r="S863" s="16">
        <v>2062262421</v>
      </c>
      <c r="T863" s="16" t="s">
        <v>893</v>
      </c>
    </row>
    <row r="864" spans="1:20" ht="13.2" hidden="1" x14ac:dyDescent="0.25">
      <c r="A864" s="15" t="s">
        <v>24</v>
      </c>
      <c r="C864" s="16" t="s">
        <v>25</v>
      </c>
      <c r="D864" s="16" t="s">
        <v>26</v>
      </c>
      <c r="E864" s="16" t="s">
        <v>11167</v>
      </c>
      <c r="F864" s="18" t="s">
        <v>11168</v>
      </c>
      <c r="G864" s="16">
        <v>1</v>
      </c>
      <c r="H864" s="19" t="s">
        <v>6641</v>
      </c>
      <c r="I864" t="str">
        <f t="shared" si="6"/>
        <v>hirt 3D #v - L / Full Print</v>
      </c>
      <c r="J864" s="20" t="s">
        <v>6642</v>
      </c>
      <c r="K864" s="20" t="s">
        <v>11169</v>
      </c>
      <c r="L864" s="20" t="s">
        <v>11170</v>
      </c>
      <c r="M864" s="16"/>
      <c r="O864" s="1" t="s">
        <v>11171</v>
      </c>
      <c r="P864" s="18">
        <v>50010</v>
      </c>
      <c r="Q864" s="16" t="s">
        <v>892</v>
      </c>
      <c r="R864" s="16" t="s">
        <v>35</v>
      </c>
      <c r="S864" s="16">
        <v>2062262421</v>
      </c>
      <c r="T864" s="16" t="s">
        <v>893</v>
      </c>
    </row>
    <row r="865" spans="1:20" ht="13.2" hidden="1" x14ac:dyDescent="0.25">
      <c r="A865" s="21" t="s">
        <v>761</v>
      </c>
      <c r="C865" s="16" t="s">
        <v>61</v>
      </c>
      <c r="D865" s="16" t="s">
        <v>26</v>
      </c>
      <c r="E865" s="16" t="s">
        <v>11172</v>
      </c>
      <c r="F865" s="18" t="s">
        <v>11173</v>
      </c>
      <c r="G865" s="16">
        <v>1</v>
      </c>
      <c r="H865" s="19" t="s">
        <v>11174</v>
      </c>
      <c r="I865" t="str">
        <f t="shared" si="6"/>
        <v>2XL / All Print</v>
      </c>
      <c r="J865" s="20" t="s">
        <v>11175</v>
      </c>
      <c r="K865" s="20" t="s">
        <v>11176</v>
      </c>
      <c r="L865" s="20" t="s">
        <v>11177</v>
      </c>
      <c r="M865" s="16"/>
      <c r="O865" s="1" t="s">
        <v>161</v>
      </c>
      <c r="P865" s="18">
        <v>30233</v>
      </c>
      <c r="Q865" s="16" t="s">
        <v>286</v>
      </c>
      <c r="R865" s="16" t="s">
        <v>35</v>
      </c>
      <c r="S865" s="16">
        <v>6613454084</v>
      </c>
      <c r="T865" s="16" t="s">
        <v>287</v>
      </c>
    </row>
    <row r="866" spans="1:20" ht="13.2" hidden="1" x14ac:dyDescent="0.25">
      <c r="A866" s="21" t="s">
        <v>761</v>
      </c>
      <c r="C866" s="16" t="s">
        <v>61</v>
      </c>
      <c r="D866" s="16" t="s">
        <v>26</v>
      </c>
      <c r="E866" s="16" t="s">
        <v>11172</v>
      </c>
      <c r="F866" s="18" t="s">
        <v>11173</v>
      </c>
      <c r="G866" s="16">
        <v>1</v>
      </c>
      <c r="H866" s="19" t="s">
        <v>11174</v>
      </c>
      <c r="I866" t="str">
        <f t="shared" si="6"/>
        <v>2XL / All Print</v>
      </c>
      <c r="J866" s="20" t="s">
        <v>11175</v>
      </c>
      <c r="K866" s="20" t="s">
        <v>11176</v>
      </c>
      <c r="L866" s="20" t="s">
        <v>11177</v>
      </c>
      <c r="M866" s="16"/>
      <c r="O866" s="1" t="s">
        <v>161</v>
      </c>
      <c r="P866" s="18">
        <v>30233</v>
      </c>
      <c r="Q866" s="16" t="s">
        <v>286</v>
      </c>
      <c r="R866" s="16" t="s">
        <v>35</v>
      </c>
      <c r="S866" s="16">
        <v>6613454084</v>
      </c>
      <c r="T866" s="16" t="s">
        <v>287</v>
      </c>
    </row>
    <row r="867" spans="1:20" ht="13.2" hidden="1" x14ac:dyDescent="0.25">
      <c r="A867" s="28" t="s">
        <v>524</v>
      </c>
      <c r="C867" s="16" t="s">
        <v>25</v>
      </c>
      <c r="D867" s="16" t="s">
        <v>26</v>
      </c>
      <c r="E867" s="16" t="s">
        <v>11178</v>
      </c>
      <c r="F867" s="18" t="s">
        <v>11179</v>
      </c>
      <c r="G867" s="16">
        <v>1</v>
      </c>
      <c r="H867" s="19" t="s">
        <v>11180</v>
      </c>
      <c r="I867" t="str">
        <f t="shared" si="6"/>
        <v>All print / 30 inches</v>
      </c>
      <c r="J867" s="20" t="s">
        <v>11181</v>
      </c>
      <c r="K867" s="20" t="s">
        <v>11182</v>
      </c>
      <c r="L867" s="20" t="s">
        <v>11183</v>
      </c>
      <c r="M867" s="16"/>
      <c r="O867" s="1" t="s">
        <v>11184</v>
      </c>
      <c r="P867" s="18">
        <v>62427</v>
      </c>
      <c r="Q867" s="16" t="s">
        <v>69</v>
      </c>
      <c r="R867" s="16" t="s">
        <v>35</v>
      </c>
      <c r="S867" s="16">
        <v>6185627540</v>
      </c>
      <c r="T867" s="16" t="s">
        <v>71</v>
      </c>
    </row>
    <row r="868" spans="1:20" ht="13.2" hidden="1" x14ac:dyDescent="0.25">
      <c r="A868" s="29" t="s">
        <v>386</v>
      </c>
      <c r="C868" s="16" t="s">
        <v>25</v>
      </c>
      <c r="D868" s="16" t="s">
        <v>26</v>
      </c>
      <c r="E868" s="16" t="s">
        <v>11185</v>
      </c>
      <c r="F868" s="18" t="s">
        <v>11186</v>
      </c>
      <c r="G868" s="16">
        <v>2</v>
      </c>
      <c r="H868" s="19" t="s">
        <v>11187</v>
      </c>
      <c r="I868" t="str">
        <f t="shared" si="6"/>
        <v>Joggers 3D #121121H - AOP Unisex Raglan Hoodie / L / All Print</v>
      </c>
      <c r="J868" s="20" t="s">
        <v>8425</v>
      </c>
      <c r="K868" s="20" t="s">
        <v>11188</v>
      </c>
      <c r="L868" s="20" t="s">
        <v>11189</v>
      </c>
      <c r="M868" s="16" t="s">
        <v>11190</v>
      </c>
      <c r="O868" s="1" t="s">
        <v>11191</v>
      </c>
      <c r="P868" s="18">
        <v>91763</v>
      </c>
      <c r="Q868" s="16" t="s">
        <v>546</v>
      </c>
      <c r="R868" s="16" t="s">
        <v>35</v>
      </c>
      <c r="S868" s="16">
        <v>6268315109</v>
      </c>
      <c r="T868" s="16" t="s">
        <v>547</v>
      </c>
    </row>
    <row r="869" spans="1:20" ht="13.2" hidden="1" x14ac:dyDescent="0.25">
      <c r="A869" s="21" t="s">
        <v>38</v>
      </c>
      <c r="C869" s="16" t="s">
        <v>25</v>
      </c>
      <c r="D869" s="16" t="s">
        <v>26</v>
      </c>
      <c r="E869" s="16" t="s">
        <v>11192</v>
      </c>
      <c r="F869" s="18" t="s">
        <v>11193</v>
      </c>
      <c r="G869" s="16">
        <v>1</v>
      </c>
      <c r="H869" s="19" t="s">
        <v>41</v>
      </c>
      <c r="I869" t="str">
        <f t="shared" si="6"/>
        <v>AOP Unisex Raglan Hoodie / L / All print</v>
      </c>
      <c r="J869" s="20" t="s">
        <v>42</v>
      </c>
      <c r="K869" s="20" t="s">
        <v>11194</v>
      </c>
      <c r="L869" s="20" t="s">
        <v>11195</v>
      </c>
      <c r="M869" s="16"/>
      <c r="O869" s="1" t="s">
        <v>11196</v>
      </c>
      <c r="P869" s="18">
        <v>2090</v>
      </c>
      <c r="Q869" s="16" t="s">
        <v>359</v>
      </c>
      <c r="R869" s="16" t="s">
        <v>35</v>
      </c>
      <c r="S869" s="16">
        <v>17812232185</v>
      </c>
      <c r="T869" s="16" t="s">
        <v>360</v>
      </c>
    </row>
    <row r="870" spans="1:20" ht="13.2" hidden="1" x14ac:dyDescent="0.25">
      <c r="A870" s="15" t="s">
        <v>24</v>
      </c>
      <c r="C870" s="16" t="s">
        <v>25</v>
      </c>
      <c r="D870" s="16" t="s">
        <v>26</v>
      </c>
      <c r="E870" s="16" t="s">
        <v>11197</v>
      </c>
      <c r="F870" s="18" t="s">
        <v>11198</v>
      </c>
      <c r="G870" s="16">
        <v>1</v>
      </c>
      <c r="H870" s="19" t="s">
        <v>6641</v>
      </c>
      <c r="I870" t="str">
        <f t="shared" si="6"/>
        <v>hirt 3D #v - L / Full Print</v>
      </c>
      <c r="J870" s="20" t="s">
        <v>6642</v>
      </c>
      <c r="K870" s="20" t="s">
        <v>11199</v>
      </c>
      <c r="L870" s="20" t="s">
        <v>11200</v>
      </c>
      <c r="M870" s="16"/>
      <c r="O870" s="1" t="s">
        <v>11201</v>
      </c>
      <c r="P870" s="18">
        <v>82001</v>
      </c>
      <c r="Q870" s="16" t="s">
        <v>2412</v>
      </c>
      <c r="R870" s="16" t="s">
        <v>35</v>
      </c>
      <c r="S870" s="16">
        <v>3074219969</v>
      </c>
      <c r="T870" s="16" t="s">
        <v>2413</v>
      </c>
    </row>
    <row r="871" spans="1:20" ht="13.2" hidden="1" x14ac:dyDescent="0.25">
      <c r="A871" s="15" t="s">
        <v>24</v>
      </c>
      <c r="C871" s="16" t="s">
        <v>25</v>
      </c>
      <c r="D871" s="16" t="s">
        <v>26</v>
      </c>
      <c r="E871" s="16" t="s">
        <v>11197</v>
      </c>
      <c r="F871" s="18" t="s">
        <v>11198</v>
      </c>
      <c r="G871" s="16">
        <v>1</v>
      </c>
      <c r="H871" s="19" t="s">
        <v>11202</v>
      </c>
      <c r="I871" t="str">
        <f t="shared" si="6"/>
        <v>We deliver for you unisex t-shirt 3D #v - L / Full Print</v>
      </c>
      <c r="J871" s="20" t="s">
        <v>6642</v>
      </c>
      <c r="K871" s="20" t="s">
        <v>11199</v>
      </c>
      <c r="L871" s="20" t="s">
        <v>11200</v>
      </c>
      <c r="M871" s="16"/>
      <c r="O871" s="1" t="s">
        <v>11201</v>
      </c>
      <c r="P871" s="18">
        <v>82001</v>
      </c>
      <c r="Q871" s="16" t="s">
        <v>2412</v>
      </c>
      <c r="R871" s="16" t="s">
        <v>35</v>
      </c>
      <c r="S871" s="16">
        <v>3074219969</v>
      </c>
      <c r="T871" s="16" t="s">
        <v>2413</v>
      </c>
    </row>
    <row r="872" spans="1:20" ht="13.2" hidden="1" x14ac:dyDescent="0.25">
      <c r="A872" s="32" t="s">
        <v>309</v>
      </c>
      <c r="C872" s="16" t="s">
        <v>202</v>
      </c>
      <c r="D872" s="17" t="s">
        <v>26</v>
      </c>
      <c r="E872" s="16" t="s">
        <v>11203</v>
      </c>
      <c r="F872" s="18" t="s">
        <v>11204</v>
      </c>
      <c r="G872" s="16">
        <v>1</v>
      </c>
      <c r="H872" s="19" t="s">
        <v>2920</v>
      </c>
      <c r="I872" t="str">
        <f t="shared" si="6"/>
        <v>L / Black</v>
      </c>
      <c r="J872" s="20" t="s">
        <v>313</v>
      </c>
      <c r="K872" s="20" t="s">
        <v>11205</v>
      </c>
      <c r="L872" s="20" t="s">
        <v>11206</v>
      </c>
      <c r="M872" s="16"/>
      <c r="O872" s="1" t="s">
        <v>11207</v>
      </c>
      <c r="P872" s="18">
        <v>73064</v>
      </c>
      <c r="Q872" s="16" t="s">
        <v>713</v>
      </c>
      <c r="R872" s="16" t="s">
        <v>35</v>
      </c>
      <c r="S872" s="16">
        <v>12069300147</v>
      </c>
      <c r="T872" s="16" t="s">
        <v>714</v>
      </c>
    </row>
    <row r="873" spans="1:20" ht="13.2" hidden="1" x14ac:dyDescent="0.25">
      <c r="A873" s="15" t="s">
        <v>24</v>
      </c>
      <c r="C873" s="16" t="s">
        <v>25</v>
      </c>
      <c r="D873" s="16" t="s">
        <v>26</v>
      </c>
      <c r="E873" s="16" t="s">
        <v>11208</v>
      </c>
      <c r="F873" s="18" t="s">
        <v>11209</v>
      </c>
      <c r="G873" s="16">
        <v>1</v>
      </c>
      <c r="H873" s="19" t="s">
        <v>11210</v>
      </c>
      <c r="I873" t="str">
        <f t="shared" si="6"/>
        <v>HOODIE RAGLAN SLEEVE / 2XL / All Print</v>
      </c>
      <c r="J873" s="20" t="s">
        <v>11211</v>
      </c>
      <c r="K873" s="20" t="s">
        <v>11212</v>
      </c>
      <c r="L873" s="20" t="s">
        <v>11213</v>
      </c>
      <c r="M873" s="16"/>
      <c r="O873" s="1" t="s">
        <v>11214</v>
      </c>
      <c r="P873" s="18">
        <v>45840</v>
      </c>
      <c r="Q873" s="16" t="s">
        <v>105</v>
      </c>
      <c r="R873" s="16" t="s">
        <v>35</v>
      </c>
      <c r="S873" s="16">
        <v>4195810045</v>
      </c>
      <c r="T873" s="16" t="s">
        <v>107</v>
      </c>
    </row>
    <row r="874" spans="1:20" ht="13.2" hidden="1" x14ac:dyDescent="0.25">
      <c r="A874" s="32" t="s">
        <v>60</v>
      </c>
      <c r="C874" s="16" t="s">
        <v>25</v>
      </c>
      <c r="D874" s="16" t="s">
        <v>26</v>
      </c>
      <c r="E874" s="16" t="s">
        <v>11215</v>
      </c>
      <c r="F874" s="18" t="s">
        <v>11216</v>
      </c>
      <c r="G874" s="16">
        <v>1</v>
      </c>
      <c r="H874" s="19" t="s">
        <v>11217</v>
      </c>
      <c r="I874" t="str">
        <f t="shared" si="6"/>
        <v>AOP Unisex Raglan Hoodie / L / All print</v>
      </c>
      <c r="J874" s="45">
        <v>1000000000000000</v>
      </c>
      <c r="K874" s="20" t="s">
        <v>11218</v>
      </c>
      <c r="L874" s="20" t="s">
        <v>11219</v>
      </c>
      <c r="M874" s="16"/>
      <c r="O874" s="1" t="s">
        <v>2279</v>
      </c>
      <c r="P874" s="18">
        <v>84315</v>
      </c>
      <c r="Q874" s="16" t="s">
        <v>836</v>
      </c>
      <c r="R874" s="16" t="s">
        <v>35</v>
      </c>
      <c r="S874" s="16">
        <v>8015406866</v>
      </c>
      <c r="T874" s="16" t="s">
        <v>837</v>
      </c>
    </row>
    <row r="875" spans="1:20" ht="13.2" hidden="1" x14ac:dyDescent="0.25">
      <c r="A875" s="29" t="s">
        <v>86</v>
      </c>
      <c r="C875" s="16" t="s">
        <v>61</v>
      </c>
      <c r="D875" s="16" t="s">
        <v>26</v>
      </c>
      <c r="E875" s="16" t="s">
        <v>11220</v>
      </c>
      <c r="F875" s="18" t="s">
        <v>840</v>
      </c>
      <c r="G875" s="16">
        <v>1</v>
      </c>
      <c r="H875" s="19" t="s">
        <v>11221</v>
      </c>
      <c r="I875" t="str">
        <f t="shared" si="6"/>
        <v>Fleece hoodie / L / Navy &amp; Camo</v>
      </c>
      <c r="J875" s="20" t="s">
        <v>842</v>
      </c>
      <c r="K875" s="20" t="s">
        <v>843</v>
      </c>
      <c r="L875" s="20" t="s">
        <v>844</v>
      </c>
      <c r="M875" s="16"/>
      <c r="O875" s="1" t="s">
        <v>845</v>
      </c>
      <c r="P875" s="18" t="s">
        <v>11222</v>
      </c>
      <c r="Q875" s="16" t="s">
        <v>236</v>
      </c>
      <c r="R875" s="16" t="s">
        <v>237</v>
      </c>
      <c r="S875" s="16">
        <v>15148807366</v>
      </c>
      <c r="T875" s="16" t="s">
        <v>238</v>
      </c>
    </row>
    <row r="876" spans="1:20" ht="13.2" hidden="1" x14ac:dyDescent="0.25">
      <c r="A876" s="15" t="s">
        <v>24</v>
      </c>
      <c r="C876" s="16" t="s">
        <v>25</v>
      </c>
      <c r="D876" s="16" t="s">
        <v>26</v>
      </c>
      <c r="E876" s="16" t="s">
        <v>11223</v>
      </c>
      <c r="F876" s="18" t="s">
        <v>11224</v>
      </c>
      <c r="G876" s="16">
        <v>1</v>
      </c>
      <c r="H876" s="19" t="s">
        <v>11225</v>
      </c>
      <c r="I876" t="str">
        <f t="shared" si="6"/>
        <v>Joggers #v - AOP Unisex Raglan Hoodie / 3XL / All Print</v>
      </c>
      <c r="J876" s="20" t="s">
        <v>8207</v>
      </c>
      <c r="K876" s="20" t="s">
        <v>11226</v>
      </c>
      <c r="L876" s="20" t="s">
        <v>11227</v>
      </c>
      <c r="M876" s="16"/>
      <c r="O876" s="1" t="s">
        <v>11228</v>
      </c>
      <c r="P876" s="18">
        <v>67218</v>
      </c>
      <c r="Q876" s="16" t="s">
        <v>339</v>
      </c>
      <c r="R876" s="16" t="s">
        <v>35</v>
      </c>
      <c r="S876" s="16">
        <v>3162537256</v>
      </c>
      <c r="T876" s="16" t="s">
        <v>340</v>
      </c>
    </row>
    <row r="877" spans="1:20" ht="13.2" hidden="1" x14ac:dyDescent="0.25">
      <c r="A877" s="15" t="s">
        <v>24</v>
      </c>
      <c r="C877" s="16" t="s">
        <v>25</v>
      </c>
      <c r="D877" s="16" t="s">
        <v>26</v>
      </c>
      <c r="E877" s="16" t="s">
        <v>11223</v>
      </c>
      <c r="F877" s="18" t="s">
        <v>11224</v>
      </c>
      <c r="G877" s="16">
        <v>1</v>
      </c>
      <c r="H877" s="19" t="s">
        <v>11229</v>
      </c>
      <c r="I877" t="str">
        <f t="shared" si="6"/>
        <v>Joggers #v - AOP Unisex Raglan Hoodie / 2XL / All Print</v>
      </c>
      <c r="J877" s="20" t="s">
        <v>1973</v>
      </c>
      <c r="K877" s="20" t="s">
        <v>11226</v>
      </c>
      <c r="L877" s="20" t="s">
        <v>11227</v>
      </c>
      <c r="M877" s="16"/>
      <c r="O877" s="1" t="s">
        <v>11228</v>
      </c>
      <c r="P877" s="18">
        <v>67218</v>
      </c>
      <c r="Q877" s="16" t="s">
        <v>339</v>
      </c>
      <c r="R877" s="16" t="s">
        <v>35</v>
      </c>
      <c r="S877" s="16">
        <v>3162537256</v>
      </c>
      <c r="T877" s="16" t="s">
        <v>340</v>
      </c>
    </row>
    <row r="878" spans="1:20" ht="13.2" hidden="1" x14ac:dyDescent="0.25">
      <c r="A878" s="15" t="s">
        <v>24</v>
      </c>
      <c r="C878" s="16" t="s">
        <v>25</v>
      </c>
      <c r="D878" s="16" t="s">
        <v>26</v>
      </c>
      <c r="E878" s="16" t="s">
        <v>11223</v>
      </c>
      <c r="F878" s="18" t="s">
        <v>11224</v>
      </c>
      <c r="G878" s="16">
        <v>1</v>
      </c>
      <c r="H878" s="19" t="s">
        <v>11230</v>
      </c>
      <c r="I878" t="str">
        <f t="shared" si="6"/>
        <v>She keeps me wild He keeps me safe Hoodie - Joggers #v - AOP Unisex Raglan Hoodie / 3XL / All Print</v>
      </c>
      <c r="J878" s="20" t="s">
        <v>8207</v>
      </c>
      <c r="K878" s="20" t="s">
        <v>11226</v>
      </c>
      <c r="L878" s="20" t="s">
        <v>11227</v>
      </c>
      <c r="M878" s="16"/>
      <c r="O878" s="1" t="s">
        <v>11228</v>
      </c>
      <c r="P878" s="18">
        <v>67218</v>
      </c>
      <c r="Q878" s="16" t="s">
        <v>339</v>
      </c>
      <c r="R878" s="16" t="s">
        <v>35</v>
      </c>
      <c r="S878" s="16">
        <v>3162537256</v>
      </c>
      <c r="T878" s="16" t="s">
        <v>340</v>
      </c>
    </row>
    <row r="879" spans="1:20" ht="13.2" hidden="1" x14ac:dyDescent="0.25">
      <c r="A879" s="15" t="s">
        <v>24</v>
      </c>
      <c r="C879" s="16" t="s">
        <v>25</v>
      </c>
      <c r="D879" s="16" t="s">
        <v>26</v>
      </c>
      <c r="E879" s="16" t="s">
        <v>11223</v>
      </c>
      <c r="F879" s="18" t="s">
        <v>11224</v>
      </c>
      <c r="G879" s="16">
        <v>1</v>
      </c>
      <c r="H879" s="19" t="s">
        <v>11231</v>
      </c>
      <c r="I879" t="str">
        <f t="shared" si="6"/>
        <v>She keeps me wild He keeps me safe Hoodie - Joggers #v - AOP Unisex Raglan Hoodie / 2XL / All Print</v>
      </c>
      <c r="J879" s="20" t="s">
        <v>1973</v>
      </c>
      <c r="K879" s="20" t="s">
        <v>11226</v>
      </c>
      <c r="L879" s="20" t="s">
        <v>11227</v>
      </c>
      <c r="M879" s="16"/>
      <c r="O879" s="1" t="s">
        <v>11228</v>
      </c>
      <c r="P879" s="18">
        <v>67218</v>
      </c>
      <c r="Q879" s="16" t="s">
        <v>339</v>
      </c>
      <c r="R879" s="16" t="s">
        <v>35</v>
      </c>
      <c r="S879" s="16">
        <v>3162537256</v>
      </c>
      <c r="T879" s="16" t="s">
        <v>340</v>
      </c>
    </row>
    <row r="880" spans="1:20" ht="13.2" hidden="1" x14ac:dyDescent="0.25">
      <c r="A880" s="21" t="s">
        <v>6960</v>
      </c>
      <c r="C880" s="16" t="s">
        <v>25</v>
      </c>
      <c r="D880" s="16" t="s">
        <v>26</v>
      </c>
      <c r="E880" s="16" t="s">
        <v>11232</v>
      </c>
      <c r="F880" s="18" t="s">
        <v>11233</v>
      </c>
      <c r="G880" s="16">
        <v>1</v>
      </c>
      <c r="H880" s="19" t="s">
        <v>11234</v>
      </c>
      <c r="I880" t="str">
        <f t="shared" si="6"/>
        <v>AOP UNISEX HOODIE ZIP-UP / 2XL / All Print</v>
      </c>
      <c r="J880" s="20" t="s">
        <v>11235</v>
      </c>
      <c r="K880" s="20" t="s">
        <v>11236</v>
      </c>
      <c r="L880" s="20" t="s">
        <v>11237</v>
      </c>
      <c r="M880" s="16"/>
      <c r="O880" s="1" t="s">
        <v>11238</v>
      </c>
      <c r="P880" s="18">
        <v>33974</v>
      </c>
      <c r="Q880" s="16" t="s">
        <v>46</v>
      </c>
      <c r="R880" s="16" t="s">
        <v>35</v>
      </c>
      <c r="S880" s="16">
        <v>2399804802</v>
      </c>
      <c r="T880" s="16" t="s">
        <v>47</v>
      </c>
    </row>
    <row r="881" spans="1:20" ht="13.2" hidden="1" x14ac:dyDescent="0.25">
      <c r="A881" s="29" t="s">
        <v>622</v>
      </c>
      <c r="C881" s="16" t="s">
        <v>25</v>
      </c>
      <c r="D881" s="16" t="s">
        <v>26</v>
      </c>
      <c r="E881" s="16" t="s">
        <v>11232</v>
      </c>
      <c r="F881" s="18" t="s">
        <v>11233</v>
      </c>
      <c r="G881" s="16">
        <v>1</v>
      </c>
      <c r="H881" s="19" t="s">
        <v>11239</v>
      </c>
      <c r="I881" t="str">
        <f t="shared" si="6"/>
        <v>AOP UNISEX HOODIE ZIP-UP / 2XL / All Print</v>
      </c>
      <c r="J881" s="20" t="s">
        <v>11240</v>
      </c>
      <c r="K881" s="20" t="s">
        <v>11236</v>
      </c>
      <c r="L881" s="20" t="s">
        <v>11237</v>
      </c>
      <c r="M881" s="16"/>
      <c r="O881" s="1" t="s">
        <v>11238</v>
      </c>
      <c r="P881" s="18">
        <v>33974</v>
      </c>
      <c r="Q881" s="16" t="s">
        <v>46</v>
      </c>
      <c r="R881" s="16" t="s">
        <v>35</v>
      </c>
      <c r="S881" s="16">
        <v>2399804802</v>
      </c>
      <c r="T881" s="16" t="s">
        <v>47</v>
      </c>
    </row>
    <row r="882" spans="1:20" ht="13.2" hidden="1" x14ac:dyDescent="0.25">
      <c r="A882" s="32" t="s">
        <v>60</v>
      </c>
      <c r="C882" s="16" t="s">
        <v>25</v>
      </c>
      <c r="D882" s="16" t="s">
        <v>26</v>
      </c>
      <c r="E882" s="16" t="s">
        <v>11241</v>
      </c>
      <c r="F882" s="18" t="s">
        <v>2226</v>
      </c>
      <c r="G882" s="16">
        <v>1</v>
      </c>
      <c r="H882" s="19" t="s">
        <v>11242</v>
      </c>
      <c r="I882" t="str">
        <f t="shared" si="6"/>
        <v>HOODIE RAGLAN SLEEVE / 2XL / All Print</v>
      </c>
      <c r="J882" s="45">
        <v>1000000000000000</v>
      </c>
      <c r="K882" s="20" t="s">
        <v>2229</v>
      </c>
      <c r="L882" s="20" t="s">
        <v>2230</v>
      </c>
      <c r="M882" s="16" t="s">
        <v>2231</v>
      </c>
      <c r="O882" s="1" t="s">
        <v>510</v>
      </c>
      <c r="P882" s="18">
        <v>46222</v>
      </c>
      <c r="Q882" s="16" t="s">
        <v>57</v>
      </c>
      <c r="R882" s="16" t="s">
        <v>35</v>
      </c>
      <c r="S882" s="16">
        <v>3176677878</v>
      </c>
      <c r="T882" s="16" t="s">
        <v>59</v>
      </c>
    </row>
    <row r="883" spans="1:20" ht="13.2" hidden="1" x14ac:dyDescent="0.25">
      <c r="A883" s="63" t="s">
        <v>5607</v>
      </c>
      <c r="C883" s="16" t="s">
        <v>25</v>
      </c>
      <c r="D883" s="16" t="s">
        <v>26</v>
      </c>
      <c r="E883" s="16" t="s">
        <v>11243</v>
      </c>
      <c r="F883" s="18" t="s">
        <v>11244</v>
      </c>
      <c r="G883" s="16">
        <v>1</v>
      </c>
      <c r="H883" s="19" t="s">
        <v>11245</v>
      </c>
      <c r="I883" t="str">
        <f t="shared" si="6"/>
        <v>HOODIE RAGLAN SLEEVE / L / All Print</v>
      </c>
      <c r="J883" s="20" t="s">
        <v>11246</v>
      </c>
      <c r="K883" s="20" t="s">
        <v>11247</v>
      </c>
      <c r="L883" s="20" t="s">
        <v>11248</v>
      </c>
      <c r="M883" s="16"/>
      <c r="O883" s="1" t="s">
        <v>11249</v>
      </c>
      <c r="P883" s="18">
        <v>80124</v>
      </c>
      <c r="Q883" s="16" t="s">
        <v>430</v>
      </c>
      <c r="R883" s="16" t="s">
        <v>35</v>
      </c>
      <c r="S883" s="16">
        <v>7203246325</v>
      </c>
      <c r="T883" s="16" t="s">
        <v>432</v>
      </c>
    </row>
    <row r="884" spans="1:20" ht="13.2" hidden="1" x14ac:dyDescent="0.25">
      <c r="A884" s="63" t="s">
        <v>5607</v>
      </c>
      <c r="C884" s="16" t="s">
        <v>25</v>
      </c>
      <c r="D884" s="17" t="s">
        <v>26</v>
      </c>
      <c r="E884" s="16" t="s">
        <v>11250</v>
      </c>
      <c r="F884" s="18" t="s">
        <v>11251</v>
      </c>
      <c r="G884" s="16">
        <v>1</v>
      </c>
      <c r="H884" s="19" t="s">
        <v>11252</v>
      </c>
      <c r="I884" t="str">
        <f t="shared" si="6"/>
        <v>HOODIE RAGLAN SLEEVE / 3XL / All Print</v>
      </c>
      <c r="J884" s="20" t="s">
        <v>6782</v>
      </c>
      <c r="K884" s="20" t="s">
        <v>11253</v>
      </c>
      <c r="L884" s="20" t="s">
        <v>11254</v>
      </c>
      <c r="M884" s="16"/>
      <c r="O884" s="1" t="s">
        <v>11255</v>
      </c>
      <c r="P884" s="18">
        <v>54473</v>
      </c>
      <c r="Q884" s="16" t="s">
        <v>1115</v>
      </c>
      <c r="R884" s="16" t="s">
        <v>35</v>
      </c>
      <c r="S884" s="16">
        <v>9208839468</v>
      </c>
      <c r="T884" s="16" t="s">
        <v>1116</v>
      </c>
    </row>
    <row r="885" spans="1:20" ht="13.2" hidden="1" x14ac:dyDescent="0.25">
      <c r="A885" s="15" t="s">
        <v>24</v>
      </c>
      <c r="C885" s="16" t="s">
        <v>25</v>
      </c>
      <c r="D885" s="16" t="s">
        <v>26</v>
      </c>
      <c r="E885" s="16" t="s">
        <v>11256</v>
      </c>
      <c r="F885" s="18" t="s">
        <v>11257</v>
      </c>
      <c r="G885" s="16">
        <v>1</v>
      </c>
      <c r="H885" s="19" t="s">
        <v>6762</v>
      </c>
      <c r="I885" t="str">
        <f t="shared" si="6"/>
        <v>AOP Unisex Raglan Hoodie / L / All print</v>
      </c>
      <c r="J885" s="20" t="s">
        <v>6763</v>
      </c>
      <c r="K885" s="20" t="s">
        <v>11258</v>
      </c>
      <c r="L885" s="20" t="s">
        <v>11259</v>
      </c>
      <c r="M885" s="16"/>
      <c r="O885" s="1" t="s">
        <v>6747</v>
      </c>
      <c r="P885" s="18">
        <v>37803</v>
      </c>
      <c r="Q885" s="16" t="s">
        <v>211</v>
      </c>
      <c r="R885" s="16" t="s">
        <v>35</v>
      </c>
      <c r="S885" s="16">
        <v>7246839828</v>
      </c>
      <c r="T885" s="16" t="s">
        <v>212</v>
      </c>
    </row>
    <row r="886" spans="1:20" ht="13.2" hidden="1" x14ac:dyDescent="0.25">
      <c r="A886" s="29" t="s">
        <v>86</v>
      </c>
      <c r="C886" s="16" t="s">
        <v>202</v>
      </c>
      <c r="D886" s="17" t="s">
        <v>26</v>
      </c>
      <c r="E886" s="16" t="s">
        <v>11260</v>
      </c>
      <c r="F886" s="18" t="s">
        <v>11261</v>
      </c>
      <c r="G886" s="16">
        <v>1</v>
      </c>
      <c r="H886" s="19" t="s">
        <v>11262</v>
      </c>
      <c r="I886" t="str">
        <f t="shared" si="6"/>
        <v>L / Full print</v>
      </c>
      <c r="J886" s="20" t="s">
        <v>11263</v>
      </c>
      <c r="K886" s="20" t="s">
        <v>11264</v>
      </c>
      <c r="L886" s="20" t="s">
        <v>11265</v>
      </c>
      <c r="M886" s="16"/>
      <c r="O886" s="1" t="s">
        <v>757</v>
      </c>
      <c r="P886" s="18">
        <v>19104</v>
      </c>
      <c r="Q886" s="16" t="s">
        <v>422</v>
      </c>
      <c r="R886" s="16" t="s">
        <v>35</v>
      </c>
      <c r="S886" s="16">
        <v>2673835567</v>
      </c>
      <c r="T886" s="16" t="s">
        <v>423</v>
      </c>
    </row>
    <row r="887" spans="1:20" ht="13.2" hidden="1" x14ac:dyDescent="0.25">
      <c r="A887" s="63" t="s">
        <v>5607</v>
      </c>
      <c r="C887" s="16" t="s">
        <v>25</v>
      </c>
      <c r="D887" s="16" t="s">
        <v>26</v>
      </c>
      <c r="E887" s="16" t="s">
        <v>11266</v>
      </c>
      <c r="F887" s="18" t="s">
        <v>11267</v>
      </c>
      <c r="G887" s="16">
        <v>1</v>
      </c>
      <c r="H887" s="19" t="s">
        <v>11268</v>
      </c>
      <c r="I887" t="str">
        <f t="shared" si="6"/>
        <v>hirt #KV - XL / Full Print</v>
      </c>
      <c r="J887" s="20" t="s">
        <v>11269</v>
      </c>
      <c r="K887" s="20" t="s">
        <v>11270</v>
      </c>
      <c r="L887" s="20" t="s">
        <v>11271</v>
      </c>
      <c r="M887" s="16"/>
      <c r="O887" s="1" t="s">
        <v>909</v>
      </c>
      <c r="P887" s="18">
        <v>88012</v>
      </c>
      <c r="Q887" s="16" t="s">
        <v>910</v>
      </c>
      <c r="R887" s="16" t="s">
        <v>35</v>
      </c>
      <c r="S887" s="16">
        <v>5756211574</v>
      </c>
      <c r="T887" s="16" t="s">
        <v>911</v>
      </c>
    </row>
    <row r="888" spans="1:20" ht="13.2" hidden="1" x14ac:dyDescent="0.25">
      <c r="A888" s="63" t="s">
        <v>5607</v>
      </c>
      <c r="C888" s="16" t="s">
        <v>25</v>
      </c>
      <c r="D888" s="17" t="s">
        <v>26</v>
      </c>
      <c r="E888" s="16" t="s">
        <v>11272</v>
      </c>
      <c r="F888" s="18" t="s">
        <v>11273</v>
      </c>
      <c r="G888" s="16">
        <v>1</v>
      </c>
      <c r="H888" s="19" t="s">
        <v>11274</v>
      </c>
      <c r="I888" t="str">
        <f t="shared" si="6"/>
        <v>Hoodie / L / All Print</v>
      </c>
      <c r="J888" s="20" t="s">
        <v>11275</v>
      </c>
      <c r="K888" s="20" t="s">
        <v>11276</v>
      </c>
      <c r="L888" s="20" t="s">
        <v>11277</v>
      </c>
      <c r="M888" s="16">
        <v>302</v>
      </c>
      <c r="O888" s="1" t="s">
        <v>68</v>
      </c>
      <c r="P888" s="18">
        <v>60653</v>
      </c>
      <c r="Q888" s="16" t="s">
        <v>69</v>
      </c>
      <c r="R888" s="16" t="s">
        <v>35</v>
      </c>
      <c r="S888" s="16">
        <v>3127924560</v>
      </c>
      <c r="T888" s="16" t="s">
        <v>71</v>
      </c>
    </row>
    <row r="889" spans="1:20" ht="13.2" hidden="1" x14ac:dyDescent="0.25">
      <c r="A889" s="63" t="s">
        <v>5607</v>
      </c>
      <c r="C889" s="16" t="s">
        <v>25</v>
      </c>
      <c r="D889" s="17" t="s">
        <v>26</v>
      </c>
      <c r="E889" s="16" t="s">
        <v>11278</v>
      </c>
      <c r="F889" s="18" t="s">
        <v>11279</v>
      </c>
      <c r="G889" s="16">
        <v>1</v>
      </c>
      <c r="H889" s="19" t="s">
        <v>11280</v>
      </c>
      <c r="I889" t="str">
        <f t="shared" si="6"/>
        <v>18x24 / All print</v>
      </c>
      <c r="J889" s="20" t="s">
        <v>11281</v>
      </c>
      <c r="K889" s="20" t="s">
        <v>11282</v>
      </c>
      <c r="L889" s="20" t="s">
        <v>11283</v>
      </c>
      <c r="M889" s="16"/>
      <c r="O889" s="1" t="s">
        <v>1114</v>
      </c>
      <c r="P889" s="18">
        <v>42134</v>
      </c>
      <c r="Q889" s="16" t="s">
        <v>226</v>
      </c>
      <c r="R889" s="16" t="s">
        <v>35</v>
      </c>
      <c r="S889" s="16">
        <v>2702230446</v>
      </c>
      <c r="T889" s="16" t="s">
        <v>227</v>
      </c>
    </row>
    <row r="890" spans="1:20" ht="13.2" hidden="1" x14ac:dyDescent="0.25">
      <c r="A890" s="32" t="s">
        <v>60</v>
      </c>
      <c r="C890" s="16" t="s">
        <v>61</v>
      </c>
      <c r="D890" s="16" t="s">
        <v>26</v>
      </c>
      <c r="E890" s="16" t="s">
        <v>11284</v>
      </c>
      <c r="F890" s="18" t="s">
        <v>11285</v>
      </c>
      <c r="G890" s="16">
        <v>1</v>
      </c>
      <c r="H890" s="19" t="s">
        <v>8302</v>
      </c>
      <c r="I890" t="str">
        <f t="shared" si="6"/>
        <v>S / Full Print</v>
      </c>
      <c r="J890" s="20" t="s">
        <v>8303</v>
      </c>
      <c r="K890" s="20" t="s">
        <v>11286</v>
      </c>
      <c r="L890" s="20" t="s">
        <v>11287</v>
      </c>
      <c r="M890" s="16"/>
      <c r="O890" s="1" t="s">
        <v>1592</v>
      </c>
      <c r="P890" s="18">
        <v>19810</v>
      </c>
      <c r="Q890" s="16" t="s">
        <v>138</v>
      </c>
      <c r="R890" s="16" t="s">
        <v>35</v>
      </c>
      <c r="S890" s="16">
        <v>6103040675</v>
      </c>
      <c r="T890" s="16" t="s">
        <v>139</v>
      </c>
    </row>
    <row r="891" spans="1:20" ht="13.2" hidden="1" x14ac:dyDescent="0.25">
      <c r="A891" s="63" t="s">
        <v>5607</v>
      </c>
      <c r="C891" s="16" t="s">
        <v>25</v>
      </c>
      <c r="D891" s="17" t="s">
        <v>26</v>
      </c>
      <c r="E891" s="16" t="s">
        <v>11288</v>
      </c>
      <c r="F891" s="18" t="s">
        <v>11289</v>
      </c>
      <c r="G891" s="16">
        <v>1</v>
      </c>
      <c r="H891" s="19" t="s">
        <v>11290</v>
      </c>
      <c r="I891" t="str">
        <f t="shared" si="6"/>
        <v>HOODIE RAGLAN SLEEVE / 2XL / All Print</v>
      </c>
      <c r="J891" s="20" t="s">
        <v>1312</v>
      </c>
      <c r="K891" s="20" t="s">
        <v>11291</v>
      </c>
      <c r="L891" s="20" t="s">
        <v>11292</v>
      </c>
      <c r="M891" s="16"/>
      <c r="O891" s="1" t="s">
        <v>11293</v>
      </c>
      <c r="P891" s="18">
        <v>18444</v>
      </c>
      <c r="Q891" s="16" t="s">
        <v>422</v>
      </c>
      <c r="R891" s="16" t="s">
        <v>35</v>
      </c>
      <c r="S891" s="16">
        <v>5707029778</v>
      </c>
      <c r="T891" s="16" t="s">
        <v>423</v>
      </c>
    </row>
    <row r="892" spans="1:20" ht="13.2" hidden="1" x14ac:dyDescent="0.25">
      <c r="A892" s="63" t="s">
        <v>5607</v>
      </c>
      <c r="C892" s="16" t="s">
        <v>25</v>
      </c>
      <c r="D892" s="17" t="s">
        <v>26</v>
      </c>
      <c r="E892" s="16" t="s">
        <v>11288</v>
      </c>
      <c r="F892" s="18" t="s">
        <v>11289</v>
      </c>
      <c r="G892" s="16">
        <v>1</v>
      </c>
      <c r="H892" s="19" t="s">
        <v>11294</v>
      </c>
      <c r="I892" t="str">
        <f t="shared" si="6"/>
        <v>hirt #KV - AOP T-SHIRT / 2XL / All Print</v>
      </c>
      <c r="J892" s="20" t="s">
        <v>1312</v>
      </c>
      <c r="K892" s="20" t="s">
        <v>11291</v>
      </c>
      <c r="L892" s="20" t="s">
        <v>11292</v>
      </c>
      <c r="M892" s="16"/>
      <c r="O892" s="1" t="s">
        <v>11293</v>
      </c>
      <c r="P892" s="18">
        <v>18444</v>
      </c>
      <c r="Q892" s="16" t="s">
        <v>422</v>
      </c>
      <c r="R892" s="16" t="s">
        <v>35</v>
      </c>
      <c r="S892" s="16">
        <v>5707029778</v>
      </c>
      <c r="T892" s="16" t="s">
        <v>423</v>
      </c>
    </row>
    <row r="893" spans="1:20" ht="13.2" hidden="1" x14ac:dyDescent="0.25">
      <c r="A893" s="63" t="s">
        <v>5607</v>
      </c>
      <c r="C893" s="16" t="s">
        <v>25</v>
      </c>
      <c r="D893" s="16" t="s">
        <v>26</v>
      </c>
      <c r="E893" s="16" t="s">
        <v>11295</v>
      </c>
      <c r="F893" s="18" t="s">
        <v>11296</v>
      </c>
      <c r="G893" s="16">
        <v>1</v>
      </c>
      <c r="H893" s="19" t="s">
        <v>11297</v>
      </c>
      <c r="I893" t="str">
        <f t="shared" si="6"/>
        <v>hirt #KV - L / Full Print</v>
      </c>
      <c r="J893" s="20" t="s">
        <v>11298</v>
      </c>
      <c r="K893" s="20" t="s">
        <v>11299</v>
      </c>
      <c r="L893" s="20" t="s">
        <v>11300</v>
      </c>
      <c r="M893" s="16" t="s">
        <v>11301</v>
      </c>
      <c r="O893" s="1" t="s">
        <v>11302</v>
      </c>
      <c r="P893" s="18">
        <v>60411</v>
      </c>
      <c r="Q893" s="16" t="s">
        <v>69</v>
      </c>
      <c r="R893" s="16" t="s">
        <v>35</v>
      </c>
      <c r="S893" s="16">
        <v>7086465299</v>
      </c>
      <c r="T893" s="16" t="s">
        <v>71</v>
      </c>
    </row>
    <row r="894" spans="1:20" ht="13.2" hidden="1" x14ac:dyDescent="0.25">
      <c r="A894" s="21" t="s">
        <v>6960</v>
      </c>
      <c r="C894" s="16" t="s">
        <v>25</v>
      </c>
      <c r="D894" s="16" t="s">
        <v>26</v>
      </c>
      <c r="E894" s="16" t="s">
        <v>11303</v>
      </c>
      <c r="F894" s="18" t="s">
        <v>11304</v>
      </c>
      <c r="G894" s="16">
        <v>1</v>
      </c>
      <c r="H894" s="19" t="s">
        <v>1224</v>
      </c>
      <c r="I894" t="str">
        <f t="shared" si="6"/>
        <v>AOP UNISEX HOODIE / 2XL / All Print</v>
      </c>
      <c r="J894" s="20" t="s">
        <v>1225</v>
      </c>
      <c r="K894" s="20" t="s">
        <v>11305</v>
      </c>
      <c r="L894" s="20" t="s">
        <v>11306</v>
      </c>
      <c r="M894" s="16"/>
      <c r="O894" s="1" t="s">
        <v>11307</v>
      </c>
      <c r="P894" s="18">
        <v>62526</v>
      </c>
      <c r="Q894" s="16" t="s">
        <v>69</v>
      </c>
      <c r="R894" s="16" t="s">
        <v>35</v>
      </c>
      <c r="S894" s="16">
        <v>2175198188</v>
      </c>
      <c r="T894" s="16" t="s">
        <v>71</v>
      </c>
    </row>
    <row r="895" spans="1:20" ht="13.2" hidden="1" x14ac:dyDescent="0.25">
      <c r="A895" s="32" t="s">
        <v>60</v>
      </c>
      <c r="C895" s="16" t="s">
        <v>25</v>
      </c>
      <c r="D895" s="16" t="s">
        <v>26</v>
      </c>
      <c r="E895" s="16" t="s">
        <v>11308</v>
      </c>
      <c r="F895" s="18" t="s">
        <v>11309</v>
      </c>
      <c r="G895" s="16">
        <v>1</v>
      </c>
      <c r="H895" s="19" t="s">
        <v>11310</v>
      </c>
      <c r="I895" t="str">
        <f t="shared" si="6"/>
        <v>L / Full Print</v>
      </c>
      <c r="J895" s="20" t="s">
        <v>11311</v>
      </c>
      <c r="K895" s="20" t="s">
        <v>11312</v>
      </c>
      <c r="L895" s="20" t="s">
        <v>11313</v>
      </c>
      <c r="M895" s="16"/>
      <c r="O895" s="1" t="s">
        <v>11314</v>
      </c>
      <c r="P895" s="18">
        <v>1106</v>
      </c>
      <c r="Q895" s="16" t="s">
        <v>359</v>
      </c>
      <c r="R895" s="16" t="s">
        <v>35</v>
      </c>
      <c r="S895" s="16">
        <v>4135679723</v>
      </c>
      <c r="T895" s="16" t="s">
        <v>360</v>
      </c>
    </row>
    <row r="896" spans="1:20" ht="13.2" hidden="1" x14ac:dyDescent="0.25">
      <c r="A896" s="21" t="s">
        <v>548</v>
      </c>
      <c r="C896" s="16" t="s">
        <v>25</v>
      </c>
      <c r="D896" s="16" t="s">
        <v>26</v>
      </c>
      <c r="E896" s="16" t="s">
        <v>11308</v>
      </c>
      <c r="F896" s="18" t="s">
        <v>11309</v>
      </c>
      <c r="G896" s="16">
        <v>1</v>
      </c>
      <c r="H896" s="19" t="s">
        <v>11315</v>
      </c>
      <c r="I896" t="str">
        <f t="shared" si="6"/>
        <v>S / Full Print</v>
      </c>
      <c r="J896" s="20" t="s">
        <v>11316</v>
      </c>
      <c r="K896" s="20" t="s">
        <v>11312</v>
      </c>
      <c r="L896" s="20" t="s">
        <v>11313</v>
      </c>
      <c r="M896" s="16"/>
      <c r="O896" s="1" t="s">
        <v>11314</v>
      </c>
      <c r="P896" s="18">
        <v>1106</v>
      </c>
      <c r="Q896" s="16" t="s">
        <v>359</v>
      </c>
      <c r="R896" s="16" t="s">
        <v>35</v>
      </c>
      <c r="S896" s="16">
        <v>4135679723</v>
      </c>
      <c r="T896" s="16" t="s">
        <v>360</v>
      </c>
    </row>
    <row r="897" spans="1:20" ht="13.2" hidden="1" x14ac:dyDescent="0.25">
      <c r="A897" s="32" t="s">
        <v>309</v>
      </c>
      <c r="C897" s="16" t="s">
        <v>61</v>
      </c>
      <c r="D897" s="16" t="s">
        <v>26</v>
      </c>
      <c r="E897" s="16" t="s">
        <v>11317</v>
      </c>
      <c r="F897" s="18" t="s">
        <v>11318</v>
      </c>
      <c r="G897" s="16">
        <v>1</v>
      </c>
      <c r="H897" s="19" t="s">
        <v>11319</v>
      </c>
      <c r="I897" t="str">
        <f t="shared" si="6"/>
        <v>Women / 11 / White</v>
      </c>
      <c r="J897" s="20" t="s">
        <v>78</v>
      </c>
      <c r="K897" s="20" t="s">
        <v>11320</v>
      </c>
      <c r="L897" s="20" t="s">
        <v>11321</v>
      </c>
      <c r="M897" s="16"/>
      <c r="O897" s="1" t="s">
        <v>11322</v>
      </c>
      <c r="P897" s="18">
        <v>35117</v>
      </c>
      <c r="Q897" s="16" t="s">
        <v>645</v>
      </c>
      <c r="R897" s="16" t="s">
        <v>35</v>
      </c>
      <c r="S897" s="16">
        <v>2056125899</v>
      </c>
      <c r="T897" s="16" t="s">
        <v>646</v>
      </c>
    </row>
    <row r="898" spans="1:20" ht="13.2" hidden="1" x14ac:dyDescent="0.25">
      <c r="A898" s="29" t="s">
        <v>386</v>
      </c>
      <c r="C898" s="16" t="s">
        <v>61</v>
      </c>
      <c r="D898" s="16" t="s">
        <v>26</v>
      </c>
      <c r="E898" s="16" t="s">
        <v>11323</v>
      </c>
      <c r="F898" s="18" t="s">
        <v>11324</v>
      </c>
      <c r="G898" s="16">
        <v>1</v>
      </c>
      <c r="H898" s="19" t="s">
        <v>11325</v>
      </c>
      <c r="I898" t="str">
        <f t="shared" si="6"/>
        <v>3XL / Full Print</v>
      </c>
      <c r="J898" s="20" t="s">
        <v>11326</v>
      </c>
      <c r="K898" s="20" t="s">
        <v>11327</v>
      </c>
      <c r="L898" s="20" t="s">
        <v>11328</v>
      </c>
      <c r="M898" s="16"/>
      <c r="O898" s="1" t="s">
        <v>68</v>
      </c>
      <c r="P898" s="18">
        <v>60636</v>
      </c>
      <c r="Q898" s="16" t="s">
        <v>69</v>
      </c>
      <c r="R898" s="16" t="s">
        <v>35</v>
      </c>
      <c r="S898" s="16">
        <v>17082951990</v>
      </c>
      <c r="T898" s="16" t="s">
        <v>71</v>
      </c>
    </row>
    <row r="899" spans="1:20" ht="13.2" hidden="1" x14ac:dyDescent="0.25">
      <c r="A899" s="63" t="s">
        <v>5607</v>
      </c>
      <c r="C899" s="16" t="s">
        <v>25</v>
      </c>
      <c r="D899" s="17" t="s">
        <v>26</v>
      </c>
      <c r="E899" s="16" t="s">
        <v>11329</v>
      </c>
      <c r="F899" s="18" t="s">
        <v>11330</v>
      </c>
      <c r="G899" s="16">
        <v>1</v>
      </c>
      <c r="H899" s="19" t="s">
        <v>2737</v>
      </c>
      <c r="I899" t="str">
        <f t="shared" si="6"/>
        <v>HOODIE RAGLAN SLEEVE / L / All Print</v>
      </c>
      <c r="J899" s="20" t="s">
        <v>2738</v>
      </c>
      <c r="K899" s="20" t="s">
        <v>11331</v>
      </c>
      <c r="L899" s="20" t="s">
        <v>11332</v>
      </c>
      <c r="M899" s="16"/>
      <c r="O899" s="1" t="s">
        <v>2435</v>
      </c>
      <c r="P899" s="18">
        <v>51031</v>
      </c>
      <c r="Q899" s="16" t="s">
        <v>892</v>
      </c>
      <c r="R899" s="16" t="s">
        <v>35</v>
      </c>
      <c r="S899" s="16">
        <v>17125398277</v>
      </c>
      <c r="T899" s="16" t="s">
        <v>893</v>
      </c>
    </row>
    <row r="900" spans="1:20" ht="13.2" hidden="1" x14ac:dyDescent="0.25">
      <c r="A900" s="21" t="s">
        <v>761</v>
      </c>
      <c r="C900" s="16" t="s">
        <v>25</v>
      </c>
      <c r="D900" s="16" t="s">
        <v>26</v>
      </c>
      <c r="E900" s="16" t="s">
        <v>11333</v>
      </c>
      <c r="F900" s="18" t="s">
        <v>11334</v>
      </c>
      <c r="G900" s="16">
        <v>1</v>
      </c>
      <c r="H900" s="19" t="s">
        <v>5884</v>
      </c>
      <c r="I900" t="str">
        <f t="shared" si="6"/>
        <v>hirt 3D #DH - 4XL / Full Print</v>
      </c>
      <c r="J900" s="20" t="s">
        <v>5885</v>
      </c>
      <c r="K900" s="20" t="s">
        <v>11335</v>
      </c>
      <c r="L900" s="20" t="s">
        <v>11336</v>
      </c>
      <c r="M900" s="16"/>
      <c r="O900" s="1" t="s">
        <v>11337</v>
      </c>
      <c r="P900" s="18">
        <v>38344</v>
      </c>
      <c r="Q900" s="16" t="s">
        <v>211</v>
      </c>
      <c r="R900" s="16" t="s">
        <v>35</v>
      </c>
      <c r="S900" s="16">
        <v>7318453508</v>
      </c>
      <c r="T900" s="16" t="s">
        <v>212</v>
      </c>
    </row>
    <row r="901" spans="1:20" ht="13.2" hidden="1" x14ac:dyDescent="0.25">
      <c r="A901" s="15" t="s">
        <v>24</v>
      </c>
      <c r="C901" s="16" t="s">
        <v>25</v>
      </c>
      <c r="D901" s="16" t="s">
        <v>26</v>
      </c>
      <c r="E901" s="16" t="s">
        <v>11338</v>
      </c>
      <c r="F901" s="18" t="s">
        <v>11339</v>
      </c>
      <c r="G901" s="16">
        <v>1</v>
      </c>
      <c r="H901" s="19" t="s">
        <v>2347</v>
      </c>
      <c r="I901" t="str">
        <f t="shared" si="6"/>
        <v>AOP Unisex Raglan Hoodie / XL / Full print</v>
      </c>
      <c r="J901" s="20" t="s">
        <v>1201</v>
      </c>
      <c r="K901" s="20" t="s">
        <v>11340</v>
      </c>
      <c r="L901" s="20" t="s">
        <v>11341</v>
      </c>
      <c r="M901" s="16"/>
      <c r="O901" s="1" t="s">
        <v>11342</v>
      </c>
      <c r="P901" s="18">
        <v>35204</v>
      </c>
      <c r="Q901" s="16" t="s">
        <v>645</v>
      </c>
      <c r="R901" s="16" t="s">
        <v>35</v>
      </c>
      <c r="S901" s="16">
        <v>15103902290</v>
      </c>
      <c r="T901" s="16" t="s">
        <v>646</v>
      </c>
    </row>
    <row r="902" spans="1:20" ht="13.2" hidden="1" x14ac:dyDescent="0.25">
      <c r="A902" s="15" t="s">
        <v>110</v>
      </c>
      <c r="C902" s="16" t="s">
        <v>25</v>
      </c>
      <c r="D902" s="16" t="s">
        <v>26</v>
      </c>
      <c r="E902" s="16" t="s">
        <v>11343</v>
      </c>
      <c r="F902" s="18" t="s">
        <v>11344</v>
      </c>
      <c r="G902" s="16">
        <v>1</v>
      </c>
      <c r="H902" s="19" t="s">
        <v>11345</v>
      </c>
      <c r="I902" t="str">
        <f t="shared" si="6"/>
        <v>AOP UNISEX HOODIE / L / All Print</v>
      </c>
      <c r="J902" s="20" t="s">
        <v>11346</v>
      </c>
      <c r="K902" s="20" t="s">
        <v>11347</v>
      </c>
      <c r="L902" s="20" t="s">
        <v>11348</v>
      </c>
      <c r="M902" s="16"/>
      <c r="O902" s="1" t="s">
        <v>1308</v>
      </c>
      <c r="P902" s="18">
        <v>15627</v>
      </c>
      <c r="Q902" s="16" t="s">
        <v>422</v>
      </c>
      <c r="R902" s="16" t="s">
        <v>35</v>
      </c>
      <c r="S902" s="16">
        <v>7247089523</v>
      </c>
      <c r="T902" s="16" t="s">
        <v>423</v>
      </c>
    </row>
    <row r="903" spans="1:20" ht="13.2" hidden="1" x14ac:dyDescent="0.25">
      <c r="A903" s="15" t="s">
        <v>110</v>
      </c>
      <c r="C903" s="16" t="s">
        <v>25</v>
      </c>
      <c r="D903" s="16" t="s">
        <v>26</v>
      </c>
      <c r="E903" s="16" t="s">
        <v>11343</v>
      </c>
      <c r="F903" s="18" t="s">
        <v>11344</v>
      </c>
      <c r="G903" s="16">
        <v>1</v>
      </c>
      <c r="H903" s="19" t="s">
        <v>11349</v>
      </c>
      <c r="I903" t="str">
        <f t="shared" si="6"/>
        <v>AOP Unisex Raglan Hoodie / S / All Print</v>
      </c>
      <c r="J903" s="20" t="s">
        <v>11350</v>
      </c>
      <c r="K903" s="20" t="s">
        <v>11347</v>
      </c>
      <c r="L903" s="20" t="s">
        <v>11348</v>
      </c>
      <c r="M903" s="16"/>
      <c r="O903" s="1" t="s">
        <v>1308</v>
      </c>
      <c r="P903" s="18">
        <v>15627</v>
      </c>
      <c r="Q903" s="16" t="s">
        <v>422</v>
      </c>
      <c r="R903" s="16" t="s">
        <v>35</v>
      </c>
      <c r="S903" s="16">
        <v>7247089523</v>
      </c>
      <c r="T903" s="16" t="s">
        <v>423</v>
      </c>
    </row>
    <row r="904" spans="1:20" ht="13.2" hidden="1" x14ac:dyDescent="0.25">
      <c r="A904" s="28" t="s">
        <v>11351</v>
      </c>
      <c r="C904" s="16" t="s">
        <v>25</v>
      </c>
      <c r="D904" s="16" t="s">
        <v>26</v>
      </c>
      <c r="E904" s="16" t="s">
        <v>11352</v>
      </c>
      <c r="F904" s="18" t="s">
        <v>11353</v>
      </c>
      <c r="G904" s="16">
        <v>1</v>
      </c>
      <c r="H904" s="19" t="s">
        <v>11354</v>
      </c>
      <c r="I904" t="str">
        <f t="shared" si="6"/>
        <v>L / Full Print</v>
      </c>
      <c r="J904" s="20" t="s">
        <v>3729</v>
      </c>
      <c r="K904" s="20" t="s">
        <v>11355</v>
      </c>
      <c r="L904" s="20" t="s">
        <v>11356</v>
      </c>
      <c r="M904" s="16"/>
      <c r="O904" s="1" t="s">
        <v>11357</v>
      </c>
      <c r="P904" s="18">
        <v>16046</v>
      </c>
      <c r="Q904" s="16" t="s">
        <v>422</v>
      </c>
      <c r="R904" s="16" t="s">
        <v>35</v>
      </c>
      <c r="S904" s="16">
        <v>6363751760</v>
      </c>
      <c r="T904" s="16" t="s">
        <v>423</v>
      </c>
    </row>
    <row r="905" spans="1:20" ht="13.2" hidden="1" x14ac:dyDescent="0.25">
      <c r="A905" s="63" t="s">
        <v>5607</v>
      </c>
      <c r="C905" s="16" t="s">
        <v>202</v>
      </c>
      <c r="D905" s="17" t="s">
        <v>26</v>
      </c>
      <c r="E905" s="16" t="s">
        <v>11358</v>
      </c>
      <c r="F905" s="18" t="s">
        <v>11359</v>
      </c>
      <c r="G905" s="16">
        <v>1</v>
      </c>
      <c r="H905" s="19" t="s">
        <v>11360</v>
      </c>
      <c r="I905" t="str">
        <f t="shared" si="6"/>
        <v>L / Full Print</v>
      </c>
      <c r="J905" s="20" t="s">
        <v>9701</v>
      </c>
      <c r="K905" s="20" t="s">
        <v>11361</v>
      </c>
      <c r="L905" s="20" t="s">
        <v>11362</v>
      </c>
      <c r="M905" s="16"/>
      <c r="O905" s="1" t="s">
        <v>11363</v>
      </c>
      <c r="P905" s="18">
        <v>37681</v>
      </c>
      <c r="Q905" s="16" t="s">
        <v>211</v>
      </c>
      <c r="R905" s="16" t="s">
        <v>35</v>
      </c>
      <c r="S905" s="16">
        <v>4237913440</v>
      </c>
      <c r="T905" s="16" t="s">
        <v>212</v>
      </c>
    </row>
    <row r="906" spans="1:20" ht="13.2" hidden="1" x14ac:dyDescent="0.25">
      <c r="A906" s="32" t="s">
        <v>60</v>
      </c>
      <c r="C906" s="16" t="s">
        <v>25</v>
      </c>
      <c r="D906" s="16" t="s">
        <v>26</v>
      </c>
      <c r="E906" s="16" t="s">
        <v>11364</v>
      </c>
      <c r="F906" s="18" t="s">
        <v>11365</v>
      </c>
      <c r="G906" s="16">
        <v>1</v>
      </c>
      <c r="H906" s="19" t="s">
        <v>11366</v>
      </c>
      <c r="I906" t="str">
        <f t="shared" si="6"/>
        <v>hirt - Unisex Short Sleeve Classic Tee / White / M</v>
      </c>
      <c r="J906" s="20" t="s">
        <v>11367</v>
      </c>
      <c r="K906" s="20" t="s">
        <v>11368</v>
      </c>
      <c r="L906" s="16" t="s">
        <v>11369</v>
      </c>
      <c r="N906" s="1"/>
      <c r="O906" s="18" t="s">
        <v>11370</v>
      </c>
      <c r="P906" s="16">
        <v>37363</v>
      </c>
      <c r="Q906" s="16" t="s">
        <v>211</v>
      </c>
      <c r="R906" s="16" t="s">
        <v>35</v>
      </c>
      <c r="S906" s="16">
        <v>4236453300</v>
      </c>
      <c r="T906" s="1" t="s">
        <v>212</v>
      </c>
    </row>
    <row r="907" spans="1:20" ht="13.2" x14ac:dyDescent="0.25">
      <c r="A907" s="29" t="s">
        <v>201</v>
      </c>
      <c r="C907" s="16" t="s">
        <v>25</v>
      </c>
      <c r="D907" s="16" t="s">
        <v>26</v>
      </c>
      <c r="E907" s="16" t="s">
        <v>11371</v>
      </c>
      <c r="F907" s="18" t="s">
        <v>11372</v>
      </c>
      <c r="G907" s="16">
        <v>1</v>
      </c>
      <c r="H907" s="19" t="s">
        <v>11373</v>
      </c>
      <c r="I907" t="str">
        <f t="shared" si="6"/>
        <v>Default / All print</v>
      </c>
      <c r="J907" s="20" t="s">
        <v>11374</v>
      </c>
      <c r="K907" s="20" t="s">
        <v>11375</v>
      </c>
      <c r="L907" s="16" t="s">
        <v>11376</v>
      </c>
      <c r="N907" s="1"/>
      <c r="O907" s="18" t="s">
        <v>4952</v>
      </c>
      <c r="P907" s="16">
        <v>63119</v>
      </c>
      <c r="Q907" s="16" t="s">
        <v>34</v>
      </c>
      <c r="R907" s="16" t="s">
        <v>35</v>
      </c>
      <c r="S907" s="16">
        <v>3142767413</v>
      </c>
      <c r="T907" s="1" t="s">
        <v>36</v>
      </c>
    </row>
    <row r="908" spans="1:20" ht="13.2" x14ac:dyDescent="0.25">
      <c r="A908" s="29" t="s">
        <v>201</v>
      </c>
      <c r="C908" s="16" t="s">
        <v>25</v>
      </c>
      <c r="D908" s="16" t="s">
        <v>26</v>
      </c>
      <c r="E908" s="16" t="s">
        <v>11371</v>
      </c>
      <c r="F908" s="18" t="s">
        <v>11372</v>
      </c>
      <c r="G908" s="16">
        <v>1</v>
      </c>
      <c r="H908" s="19" t="s">
        <v>11377</v>
      </c>
      <c r="I908" t="str">
        <f t="shared" si="6"/>
        <v>Default / All print</v>
      </c>
      <c r="J908" s="20" t="s">
        <v>11378</v>
      </c>
      <c r="K908" s="20" t="s">
        <v>11375</v>
      </c>
      <c r="L908" s="16" t="s">
        <v>11376</v>
      </c>
      <c r="N908" s="1"/>
      <c r="O908" s="18" t="s">
        <v>4952</v>
      </c>
      <c r="P908" s="16">
        <v>63119</v>
      </c>
      <c r="Q908" s="16" t="s">
        <v>34</v>
      </c>
      <c r="R908" s="16" t="s">
        <v>35</v>
      </c>
      <c r="S908" s="16">
        <v>3142767413</v>
      </c>
      <c r="T908" s="1" t="s">
        <v>36</v>
      </c>
    </row>
    <row r="909" spans="1:20" ht="13.2" hidden="1" x14ac:dyDescent="0.25">
      <c r="A909" s="29" t="s">
        <v>86</v>
      </c>
      <c r="C909" s="16" t="s">
        <v>61</v>
      </c>
      <c r="D909" s="16" t="s">
        <v>26</v>
      </c>
      <c r="E909" s="16" t="s">
        <v>11379</v>
      </c>
      <c r="F909" s="18" t="s">
        <v>11380</v>
      </c>
      <c r="G909" s="16">
        <v>1</v>
      </c>
      <c r="H909" s="19" t="s">
        <v>11381</v>
      </c>
      <c r="I909" t="str">
        <f t="shared" si="6"/>
        <v>One size / All print</v>
      </c>
      <c r="J909" s="20">
        <v>7003670511770</v>
      </c>
      <c r="K909" s="20" t="s">
        <v>11382</v>
      </c>
      <c r="L909" s="16" t="s">
        <v>11383</v>
      </c>
      <c r="N909" s="1"/>
      <c r="O909" s="18" t="s">
        <v>1244</v>
      </c>
      <c r="P909" s="16">
        <v>53538</v>
      </c>
      <c r="Q909" s="16" t="s">
        <v>1115</v>
      </c>
      <c r="R909" s="16" t="s">
        <v>35</v>
      </c>
      <c r="S909" s="16">
        <v>9207289395</v>
      </c>
      <c r="T909" s="1" t="s">
        <v>1116</v>
      </c>
    </row>
    <row r="910" spans="1:20" ht="13.2" hidden="1" x14ac:dyDescent="0.25">
      <c r="A910" s="28" t="s">
        <v>120</v>
      </c>
      <c r="C910" s="16" t="s">
        <v>25</v>
      </c>
      <c r="D910" s="16" t="s">
        <v>26</v>
      </c>
      <c r="E910" s="16" t="s">
        <v>11384</v>
      </c>
      <c r="F910" s="18" t="s">
        <v>11385</v>
      </c>
      <c r="G910" s="16">
        <v>1</v>
      </c>
      <c r="H910" s="19" t="s">
        <v>11386</v>
      </c>
      <c r="I910" t="str">
        <f t="shared" si="6"/>
        <v>HOODIE RAGLAN SLEEVE / 2XL / All Print</v>
      </c>
      <c r="J910" s="20" t="s">
        <v>11387</v>
      </c>
      <c r="K910" s="20" t="s">
        <v>11388</v>
      </c>
      <c r="L910" s="16" t="s">
        <v>11389</v>
      </c>
      <c r="N910" s="1"/>
      <c r="O910" s="18" t="s">
        <v>11390</v>
      </c>
      <c r="P910" s="16">
        <v>17744</v>
      </c>
      <c r="Q910" s="16" t="s">
        <v>422</v>
      </c>
      <c r="R910" s="16" t="s">
        <v>35</v>
      </c>
      <c r="S910" s="16">
        <v>5707720735</v>
      </c>
      <c r="T910" s="1" t="s">
        <v>423</v>
      </c>
    </row>
    <row r="911" spans="1:20" ht="13.2" hidden="1" x14ac:dyDescent="0.25">
      <c r="A911" s="28" t="s">
        <v>246</v>
      </c>
      <c r="C911" s="16" t="s">
        <v>25</v>
      </c>
      <c r="D911" s="16" t="s">
        <v>26</v>
      </c>
      <c r="E911" s="16" t="s">
        <v>11391</v>
      </c>
      <c r="F911" s="18" t="s">
        <v>11392</v>
      </c>
      <c r="G911" s="16">
        <v>1</v>
      </c>
      <c r="H911" s="19" t="s">
        <v>11393</v>
      </c>
      <c r="I911" t="str">
        <f t="shared" si="6"/>
        <v>XL / Full Print</v>
      </c>
      <c r="J911" s="20" t="s">
        <v>2811</v>
      </c>
      <c r="K911" s="20" t="s">
        <v>11394</v>
      </c>
      <c r="L911" s="16" t="s">
        <v>11395</v>
      </c>
      <c r="N911" s="1"/>
      <c r="O911" s="18" t="s">
        <v>1481</v>
      </c>
      <c r="P911" s="16">
        <v>68108</v>
      </c>
      <c r="Q911" s="16" t="s">
        <v>722</v>
      </c>
      <c r="R911" s="16" t="s">
        <v>35</v>
      </c>
      <c r="S911" s="16">
        <v>4023063577</v>
      </c>
      <c r="T911" s="1" t="s">
        <v>723</v>
      </c>
    </row>
    <row r="912" spans="1:20" ht="13.2" hidden="1" x14ac:dyDescent="0.25">
      <c r="A912" s="32" t="s">
        <v>60</v>
      </c>
      <c r="C912" s="16" t="s">
        <v>61</v>
      </c>
      <c r="D912" s="16" t="s">
        <v>26</v>
      </c>
      <c r="E912" s="16" t="s">
        <v>11396</v>
      </c>
      <c r="F912" s="18" t="s">
        <v>11397</v>
      </c>
      <c r="G912" s="16">
        <v>1</v>
      </c>
      <c r="H912" s="19" t="s">
        <v>4884</v>
      </c>
      <c r="I912" t="str">
        <f t="shared" si="6"/>
        <v>M / Full Print</v>
      </c>
      <c r="J912" s="20" t="s">
        <v>4885</v>
      </c>
      <c r="K912" s="20" t="s">
        <v>11398</v>
      </c>
      <c r="L912" s="16" t="s">
        <v>11399</v>
      </c>
      <c r="M912" s="1"/>
      <c r="N912" s="1"/>
      <c r="O912" s="18" t="s">
        <v>8853</v>
      </c>
      <c r="P912" s="16">
        <v>32514</v>
      </c>
      <c r="Q912" s="16" t="s">
        <v>46</v>
      </c>
      <c r="R912" s="16" t="s">
        <v>35</v>
      </c>
      <c r="S912" s="16">
        <f>17329255710</f>
        <v>17329255710</v>
      </c>
      <c r="T912" s="1" t="s">
        <v>47</v>
      </c>
    </row>
    <row r="913" spans="1:20" ht="13.2" hidden="1" x14ac:dyDescent="0.25">
      <c r="A913" s="15" t="s">
        <v>110</v>
      </c>
      <c r="C913" s="16" t="s">
        <v>25</v>
      </c>
      <c r="D913" s="16" t="s">
        <v>26</v>
      </c>
      <c r="E913" s="16" t="s">
        <v>11400</v>
      </c>
      <c r="F913" s="18" t="s">
        <v>11401</v>
      </c>
      <c r="G913" s="16">
        <v>1</v>
      </c>
      <c r="H913" s="19" t="s">
        <v>8866</v>
      </c>
      <c r="I913" t="str">
        <f t="shared" si="6"/>
        <v>AOP UNISEX HOODIE / XL / Black</v>
      </c>
      <c r="J913" s="20" t="s">
        <v>797</v>
      </c>
      <c r="K913" s="20" t="s">
        <v>11402</v>
      </c>
      <c r="L913" s="16" t="s">
        <v>11403</v>
      </c>
      <c r="N913" s="1"/>
      <c r="O913" s="18" t="s">
        <v>979</v>
      </c>
      <c r="P913" s="16">
        <v>90606</v>
      </c>
      <c r="Q913" s="16" t="s">
        <v>546</v>
      </c>
      <c r="R913" s="16" t="s">
        <v>35</v>
      </c>
      <c r="S913" s="16">
        <v>15625564120</v>
      </c>
      <c r="T913" s="1" t="s">
        <v>547</v>
      </c>
    </row>
    <row r="914" spans="1:20" ht="13.2" hidden="1" x14ac:dyDescent="0.25">
      <c r="A914" s="28" t="s">
        <v>120</v>
      </c>
      <c r="C914" s="16" t="s">
        <v>61</v>
      </c>
      <c r="D914" s="16" t="s">
        <v>26</v>
      </c>
      <c r="E914" s="16" t="s">
        <v>11404</v>
      </c>
      <c r="F914" s="18" t="s">
        <v>11405</v>
      </c>
      <c r="G914" s="16">
        <v>1</v>
      </c>
      <c r="H914" s="19" t="s">
        <v>9717</v>
      </c>
      <c r="I914" t="str">
        <f t="shared" si="6"/>
        <v>L / Full Print</v>
      </c>
      <c r="J914" s="20" t="s">
        <v>4382</v>
      </c>
      <c r="K914" s="20" t="s">
        <v>11406</v>
      </c>
      <c r="L914" s="16" t="s">
        <v>11407</v>
      </c>
      <c r="N914" s="1"/>
      <c r="O914" s="18" t="s">
        <v>510</v>
      </c>
      <c r="P914" s="16">
        <v>46237</v>
      </c>
      <c r="Q914" s="16" t="s">
        <v>57</v>
      </c>
      <c r="R914" s="16" t="s">
        <v>35</v>
      </c>
      <c r="S914" s="16">
        <v>3179194271</v>
      </c>
      <c r="T914" s="1" t="s">
        <v>59</v>
      </c>
    </row>
    <row r="915" spans="1:20" ht="13.2" hidden="1" x14ac:dyDescent="0.25">
      <c r="A915" s="28" t="s">
        <v>120</v>
      </c>
      <c r="C915" s="16" t="s">
        <v>25</v>
      </c>
      <c r="D915" s="16" t="s">
        <v>26</v>
      </c>
      <c r="E915" s="16" t="s">
        <v>11408</v>
      </c>
      <c r="F915" s="18" t="s">
        <v>11409</v>
      </c>
      <c r="G915" s="16">
        <v>1</v>
      </c>
      <c r="H915" s="19" t="s">
        <v>11410</v>
      </c>
      <c r="I915" t="str">
        <f t="shared" si="6"/>
        <v>hirt 3D #KV - 2XL / Full Print</v>
      </c>
      <c r="J915" s="20" t="s">
        <v>11411</v>
      </c>
      <c r="K915" s="20" t="s">
        <v>11412</v>
      </c>
      <c r="L915" s="16" t="s">
        <v>11413</v>
      </c>
      <c r="N915" s="1"/>
      <c r="O915" s="18" t="s">
        <v>10625</v>
      </c>
      <c r="P915" s="16">
        <v>29229</v>
      </c>
      <c r="Q915" s="16" t="s">
        <v>129</v>
      </c>
      <c r="R915" s="16" t="s">
        <v>35</v>
      </c>
      <c r="S915" s="16">
        <v>9045219825</v>
      </c>
      <c r="T915" s="1" t="s">
        <v>130</v>
      </c>
    </row>
    <row r="916" spans="1:20" ht="13.2" hidden="1" x14ac:dyDescent="0.25">
      <c r="A916" s="28" t="s">
        <v>120</v>
      </c>
      <c r="C916" s="16" t="s">
        <v>25</v>
      </c>
      <c r="D916" s="16" t="s">
        <v>26</v>
      </c>
      <c r="E916" s="16" t="s">
        <v>11414</v>
      </c>
      <c r="F916" s="18" t="s">
        <v>11415</v>
      </c>
      <c r="G916" s="16">
        <v>1</v>
      </c>
      <c r="H916" s="19" t="s">
        <v>11416</v>
      </c>
      <c r="I916" t="str">
        <f t="shared" si="6"/>
        <v>AOP Unisex Raglan Hoodie / M / All print</v>
      </c>
      <c r="J916" s="20" t="s">
        <v>1386</v>
      </c>
      <c r="K916" s="20" t="s">
        <v>11417</v>
      </c>
      <c r="L916" s="16" t="s">
        <v>11418</v>
      </c>
      <c r="N916" s="1"/>
      <c r="O916" s="18" t="s">
        <v>1811</v>
      </c>
      <c r="P916" s="16">
        <v>76247</v>
      </c>
      <c r="Q916" s="16" t="s">
        <v>151</v>
      </c>
      <c r="R916" s="16" t="s">
        <v>35</v>
      </c>
      <c r="S916" s="16">
        <v>14092251808</v>
      </c>
      <c r="T916" s="1" t="s">
        <v>152</v>
      </c>
    </row>
    <row r="917" spans="1:20" ht="13.2" hidden="1" x14ac:dyDescent="0.25">
      <c r="A917" s="28" t="s">
        <v>120</v>
      </c>
      <c r="C917" s="16" t="s">
        <v>25</v>
      </c>
      <c r="D917" s="16" t="s">
        <v>26</v>
      </c>
      <c r="E917" s="16" t="s">
        <v>11414</v>
      </c>
      <c r="F917" s="18" t="s">
        <v>11415</v>
      </c>
      <c r="G917" s="16">
        <v>1</v>
      </c>
      <c r="H917" s="19" t="s">
        <v>11419</v>
      </c>
      <c r="I917" t="str">
        <f t="shared" si="6"/>
        <v>AOP Unisex Raglan Hoodie / XL / All print</v>
      </c>
      <c r="J917" s="20" t="s">
        <v>808</v>
      </c>
      <c r="K917" s="20" t="s">
        <v>11417</v>
      </c>
      <c r="L917" s="16" t="s">
        <v>11418</v>
      </c>
      <c r="N917" s="1"/>
      <c r="O917" s="18" t="s">
        <v>1811</v>
      </c>
      <c r="P917" s="16">
        <v>76247</v>
      </c>
      <c r="Q917" s="16" t="s">
        <v>151</v>
      </c>
      <c r="R917" s="16" t="s">
        <v>35</v>
      </c>
      <c r="S917" s="16">
        <v>14092251808</v>
      </c>
      <c r="T917" s="1" t="s">
        <v>152</v>
      </c>
    </row>
    <row r="918" spans="1:20" ht="13.2" hidden="1" x14ac:dyDescent="0.25">
      <c r="A918" s="28" t="s">
        <v>120</v>
      </c>
      <c r="C918" s="16" t="s">
        <v>25</v>
      </c>
      <c r="D918" s="16" t="s">
        <v>26</v>
      </c>
      <c r="E918" s="16" t="s">
        <v>11414</v>
      </c>
      <c r="F918" s="18" t="s">
        <v>11415</v>
      </c>
      <c r="G918" s="16">
        <v>1</v>
      </c>
      <c r="H918" s="19" t="s">
        <v>9359</v>
      </c>
      <c r="I918" t="str">
        <f t="shared" si="6"/>
        <v>hirt #KV - M / Purple</v>
      </c>
      <c r="J918" s="20" t="s">
        <v>9360</v>
      </c>
      <c r="K918" s="20" t="s">
        <v>11417</v>
      </c>
      <c r="L918" s="16" t="s">
        <v>11418</v>
      </c>
      <c r="N918" s="1"/>
      <c r="O918" s="18" t="s">
        <v>1811</v>
      </c>
      <c r="P918" s="16">
        <v>76247</v>
      </c>
      <c r="Q918" s="16" t="s">
        <v>151</v>
      </c>
      <c r="R918" s="16" t="s">
        <v>35</v>
      </c>
      <c r="S918" s="16">
        <v>14092251808</v>
      </c>
      <c r="T918" s="1" t="s">
        <v>152</v>
      </c>
    </row>
    <row r="919" spans="1:20" ht="13.2" hidden="1" x14ac:dyDescent="0.25">
      <c r="A919" s="21" t="s">
        <v>761</v>
      </c>
      <c r="C919" s="16" t="s">
        <v>25</v>
      </c>
      <c r="D919" s="16" t="s">
        <v>26</v>
      </c>
      <c r="E919" s="16" t="s">
        <v>11414</v>
      </c>
      <c r="F919" s="18" t="s">
        <v>11415</v>
      </c>
      <c r="G919" s="16">
        <v>1</v>
      </c>
      <c r="H919" s="19" t="s">
        <v>6863</v>
      </c>
      <c r="I919" t="str">
        <f t="shared" si="6"/>
        <v>hirt 3D #DH - M / Full Print</v>
      </c>
      <c r="J919" s="20" t="s">
        <v>6864</v>
      </c>
      <c r="K919" s="20" t="s">
        <v>11417</v>
      </c>
      <c r="L919" s="16" t="s">
        <v>11418</v>
      </c>
      <c r="N919" s="1"/>
      <c r="O919" s="18" t="s">
        <v>1811</v>
      </c>
      <c r="P919" s="16">
        <v>76247</v>
      </c>
      <c r="Q919" s="16" t="s">
        <v>151</v>
      </c>
      <c r="R919" s="16" t="s">
        <v>35</v>
      </c>
      <c r="S919" s="16">
        <v>14092251808</v>
      </c>
      <c r="T919" s="1" t="s">
        <v>152</v>
      </c>
    </row>
    <row r="920" spans="1:20" ht="13.2" hidden="1" x14ac:dyDescent="0.25">
      <c r="A920" s="21" t="s">
        <v>761</v>
      </c>
      <c r="C920" s="16" t="s">
        <v>25</v>
      </c>
      <c r="D920" s="16" t="s">
        <v>26</v>
      </c>
      <c r="E920" s="16" t="s">
        <v>11414</v>
      </c>
      <c r="F920" s="18" t="s">
        <v>11415</v>
      </c>
      <c r="G920" s="16">
        <v>1</v>
      </c>
      <c r="H920" s="19" t="s">
        <v>11420</v>
      </c>
      <c r="I920" t="str">
        <f t="shared" si="6"/>
        <v>hirt 3D #DH - L / Full Print</v>
      </c>
      <c r="J920" s="20" t="s">
        <v>11421</v>
      </c>
      <c r="K920" s="20" t="s">
        <v>11417</v>
      </c>
      <c r="L920" s="16" t="s">
        <v>11418</v>
      </c>
      <c r="N920" s="1"/>
      <c r="O920" s="18" t="s">
        <v>1811</v>
      </c>
      <c r="P920" s="16">
        <v>76247</v>
      </c>
      <c r="Q920" s="16" t="s">
        <v>151</v>
      </c>
      <c r="R920" s="16" t="s">
        <v>35</v>
      </c>
      <c r="S920" s="16">
        <v>14092251808</v>
      </c>
      <c r="T920" s="1" t="s">
        <v>152</v>
      </c>
    </row>
    <row r="921" spans="1:20" ht="13.2" hidden="1" x14ac:dyDescent="0.25">
      <c r="A921" s="21" t="s">
        <v>761</v>
      </c>
      <c r="C921" s="16" t="s">
        <v>25</v>
      </c>
      <c r="D921" s="16" t="s">
        <v>26</v>
      </c>
      <c r="E921" s="16" t="s">
        <v>11414</v>
      </c>
      <c r="F921" s="18" t="s">
        <v>11415</v>
      </c>
      <c r="G921" s="16">
        <v>1</v>
      </c>
      <c r="H921" s="19" t="s">
        <v>11422</v>
      </c>
      <c r="I921" t="str">
        <f t="shared" si="6"/>
        <v>hirt 3D #DH - 2XL / Full Print</v>
      </c>
      <c r="J921" s="20" t="s">
        <v>11423</v>
      </c>
      <c r="K921" s="20" t="s">
        <v>11417</v>
      </c>
      <c r="L921" s="16" t="s">
        <v>11418</v>
      </c>
      <c r="N921" s="1"/>
      <c r="O921" s="18" t="s">
        <v>1811</v>
      </c>
      <c r="P921" s="16">
        <v>76247</v>
      </c>
      <c r="Q921" s="16" t="s">
        <v>151</v>
      </c>
      <c r="R921" s="16" t="s">
        <v>35</v>
      </c>
      <c r="S921" s="16">
        <v>14092251808</v>
      </c>
      <c r="T921" s="1" t="s">
        <v>152</v>
      </c>
    </row>
    <row r="922" spans="1:20" ht="13.2" hidden="1" x14ac:dyDescent="0.25">
      <c r="A922" s="21" t="s">
        <v>761</v>
      </c>
      <c r="C922" s="16" t="s">
        <v>25</v>
      </c>
      <c r="D922" s="16" t="s">
        <v>26</v>
      </c>
      <c r="E922" s="16" t="s">
        <v>11414</v>
      </c>
      <c r="F922" s="18" t="s">
        <v>11415</v>
      </c>
      <c r="G922" s="16">
        <v>1</v>
      </c>
      <c r="H922" s="19" t="s">
        <v>11420</v>
      </c>
      <c r="I922" t="str">
        <f t="shared" si="6"/>
        <v>hirt 3D #DH - L / Full Print</v>
      </c>
      <c r="J922" s="20" t="s">
        <v>11421</v>
      </c>
      <c r="K922" s="20" t="s">
        <v>11417</v>
      </c>
      <c r="L922" s="16" t="s">
        <v>11418</v>
      </c>
      <c r="N922" s="1"/>
      <c r="O922" s="18" t="s">
        <v>1811</v>
      </c>
      <c r="P922" s="16">
        <v>76247</v>
      </c>
      <c r="Q922" s="16" t="s">
        <v>151</v>
      </c>
      <c r="R922" s="16" t="s">
        <v>35</v>
      </c>
      <c r="S922" s="16">
        <v>14092251808</v>
      </c>
      <c r="T922" s="1" t="s">
        <v>152</v>
      </c>
    </row>
    <row r="923" spans="1:20" ht="13.2" hidden="1" x14ac:dyDescent="0.25">
      <c r="A923" s="28" t="s">
        <v>120</v>
      </c>
      <c r="C923" s="16" t="s">
        <v>61</v>
      </c>
      <c r="D923" s="16" t="s">
        <v>26</v>
      </c>
      <c r="E923" s="16" t="s">
        <v>11424</v>
      </c>
      <c r="F923" s="18" t="s">
        <v>11425</v>
      </c>
      <c r="G923" s="16">
        <v>1</v>
      </c>
      <c r="H923" s="19" t="s">
        <v>11426</v>
      </c>
      <c r="I923" t="str">
        <f t="shared" si="6"/>
        <v>2XL / Full Print</v>
      </c>
      <c r="J923" s="20" t="s">
        <v>6336</v>
      </c>
      <c r="K923" s="20" t="s">
        <v>11427</v>
      </c>
      <c r="L923" s="16" t="s">
        <v>11428</v>
      </c>
      <c r="M923" s="1"/>
      <c r="N923" s="1"/>
      <c r="O923" s="18" t="s">
        <v>11429</v>
      </c>
      <c r="P923" s="16">
        <v>46514</v>
      </c>
      <c r="Q923" s="16" t="s">
        <v>57</v>
      </c>
      <c r="R923" s="16" t="s">
        <v>35</v>
      </c>
      <c r="S923" s="16">
        <v>8502878498</v>
      </c>
      <c r="T923" s="1" t="s">
        <v>59</v>
      </c>
    </row>
    <row r="924" spans="1:20" ht="13.2" hidden="1" x14ac:dyDescent="0.25">
      <c r="A924" s="32" t="s">
        <v>60</v>
      </c>
      <c r="C924" s="16" t="s">
        <v>61</v>
      </c>
      <c r="D924" s="16" t="s">
        <v>26</v>
      </c>
      <c r="E924" s="16" t="s">
        <v>11430</v>
      </c>
      <c r="F924" s="18" t="s">
        <v>11431</v>
      </c>
      <c r="G924" s="16">
        <v>1</v>
      </c>
      <c r="H924" s="19" t="s">
        <v>8454</v>
      </c>
      <c r="I924" t="str">
        <f t="shared" si="6"/>
        <v>3XL / Full Print</v>
      </c>
      <c r="J924" s="20" t="s">
        <v>8455</v>
      </c>
      <c r="K924" s="20" t="s">
        <v>11432</v>
      </c>
      <c r="L924" s="20" t="s">
        <v>11433</v>
      </c>
      <c r="M924" s="16"/>
      <c r="O924" s="1" t="s">
        <v>11434</v>
      </c>
      <c r="P924" s="18">
        <v>92394</v>
      </c>
      <c r="Q924" s="16" t="s">
        <v>546</v>
      </c>
      <c r="R924" s="16" t="s">
        <v>35</v>
      </c>
      <c r="S924" s="16">
        <v>7604707333</v>
      </c>
      <c r="T924" s="16" t="s">
        <v>547</v>
      </c>
    </row>
    <row r="925" spans="1:20" ht="13.2" hidden="1" x14ac:dyDescent="0.25">
      <c r="A925" s="32" t="s">
        <v>60</v>
      </c>
      <c r="C925" s="16" t="s">
        <v>61</v>
      </c>
      <c r="D925" s="16" t="s">
        <v>26</v>
      </c>
      <c r="E925" s="16" t="s">
        <v>11430</v>
      </c>
      <c r="F925" s="18" t="s">
        <v>11431</v>
      </c>
      <c r="G925" s="16">
        <v>1</v>
      </c>
      <c r="H925" s="19" t="s">
        <v>992</v>
      </c>
      <c r="I925" t="str">
        <f t="shared" si="6"/>
        <v>4XL / Full Print</v>
      </c>
      <c r="J925" s="20" t="s">
        <v>993</v>
      </c>
      <c r="K925" s="20" t="s">
        <v>11432</v>
      </c>
      <c r="L925" s="20" t="s">
        <v>11433</v>
      </c>
      <c r="M925" s="16"/>
      <c r="O925" s="1" t="s">
        <v>11434</v>
      </c>
      <c r="P925" s="18">
        <v>92394</v>
      </c>
      <c r="Q925" s="16" t="s">
        <v>546</v>
      </c>
      <c r="R925" s="16" t="s">
        <v>35</v>
      </c>
      <c r="S925" s="16">
        <v>7604707333</v>
      </c>
      <c r="T925" s="16" t="s">
        <v>547</v>
      </c>
    </row>
    <row r="926" spans="1:20" ht="13.2" hidden="1" x14ac:dyDescent="0.25">
      <c r="A926" s="32" t="s">
        <v>60</v>
      </c>
      <c r="C926" s="16" t="s">
        <v>61</v>
      </c>
      <c r="D926" s="16" t="s">
        <v>26</v>
      </c>
      <c r="E926" s="16" t="s">
        <v>11430</v>
      </c>
      <c r="F926" s="18" t="s">
        <v>11431</v>
      </c>
      <c r="G926" s="16">
        <v>1</v>
      </c>
      <c r="H926" s="19" t="s">
        <v>992</v>
      </c>
      <c r="I926" t="str">
        <f t="shared" si="6"/>
        <v>4XL / Full Print</v>
      </c>
      <c r="J926" s="20" t="s">
        <v>993</v>
      </c>
      <c r="K926" s="20" t="s">
        <v>11432</v>
      </c>
      <c r="L926" s="20" t="s">
        <v>11433</v>
      </c>
      <c r="M926" s="16"/>
      <c r="O926" s="1" t="s">
        <v>11434</v>
      </c>
      <c r="P926" s="18">
        <v>92394</v>
      </c>
      <c r="Q926" s="16" t="s">
        <v>546</v>
      </c>
      <c r="R926" s="16" t="s">
        <v>35</v>
      </c>
      <c r="S926" s="16">
        <v>7604707333</v>
      </c>
      <c r="T926" s="16" t="s">
        <v>547</v>
      </c>
    </row>
    <row r="927" spans="1:20" ht="13.2" hidden="1" x14ac:dyDescent="0.25">
      <c r="A927" s="29" t="s">
        <v>86</v>
      </c>
      <c r="C927" s="16" t="s">
        <v>61</v>
      </c>
      <c r="D927" s="16" t="s">
        <v>26</v>
      </c>
      <c r="E927" s="16" t="s">
        <v>11435</v>
      </c>
      <c r="F927" s="18" t="s">
        <v>11436</v>
      </c>
      <c r="G927" s="16">
        <v>1</v>
      </c>
      <c r="H927" s="19" t="s">
        <v>6019</v>
      </c>
      <c r="I927" t="str">
        <f t="shared" si="6"/>
        <v>L / RED</v>
      </c>
      <c r="J927" s="20" t="s">
        <v>2460</v>
      </c>
      <c r="K927" s="20" t="s">
        <v>11437</v>
      </c>
      <c r="L927" s="20" t="s">
        <v>11438</v>
      </c>
      <c r="M927" s="16"/>
      <c r="O927" s="1" t="s">
        <v>11439</v>
      </c>
      <c r="P927" s="18">
        <v>91001</v>
      </c>
      <c r="Q927" s="16" t="s">
        <v>546</v>
      </c>
      <c r="R927" s="16" t="s">
        <v>35</v>
      </c>
      <c r="S927" s="16">
        <v>6262640721</v>
      </c>
      <c r="T927" s="16" t="s">
        <v>547</v>
      </c>
    </row>
    <row r="928" spans="1:20" ht="13.2" hidden="1" x14ac:dyDescent="0.25">
      <c r="A928" s="28" t="s">
        <v>120</v>
      </c>
      <c r="C928" s="16" t="s">
        <v>25</v>
      </c>
      <c r="D928" s="16" t="s">
        <v>26</v>
      </c>
      <c r="E928" s="16" t="s">
        <v>11440</v>
      </c>
      <c r="F928" s="18" t="s">
        <v>11441</v>
      </c>
      <c r="G928" s="16">
        <v>1</v>
      </c>
      <c r="H928" s="19" t="s">
        <v>11442</v>
      </c>
      <c r="I928" t="str">
        <f t="shared" si="6"/>
        <v>24x35 / All print</v>
      </c>
      <c r="J928" s="20" t="s">
        <v>11443</v>
      </c>
      <c r="K928" s="20" t="s">
        <v>11444</v>
      </c>
      <c r="L928" s="20">
        <v>5023</v>
      </c>
      <c r="M928" s="16" t="s">
        <v>11445</v>
      </c>
      <c r="O928" s="1" t="s">
        <v>11446</v>
      </c>
      <c r="P928" s="18">
        <v>83686</v>
      </c>
      <c r="Q928" s="16" t="s">
        <v>261</v>
      </c>
      <c r="R928" s="16" t="s">
        <v>35</v>
      </c>
      <c r="S928" s="16">
        <v>2084016315</v>
      </c>
      <c r="T928" s="16" t="s">
        <v>262</v>
      </c>
    </row>
    <row r="929" spans="1:27" ht="13.2" hidden="1" x14ac:dyDescent="0.25">
      <c r="A929" s="21" t="s">
        <v>38</v>
      </c>
      <c r="C929" s="16" t="s">
        <v>25</v>
      </c>
      <c r="D929" s="16" t="s">
        <v>26</v>
      </c>
      <c r="E929" s="16" t="s">
        <v>11447</v>
      </c>
      <c r="F929" s="18" t="s">
        <v>11448</v>
      </c>
      <c r="G929" s="16">
        <v>1</v>
      </c>
      <c r="H929" s="19" t="s">
        <v>215</v>
      </c>
      <c r="I929" t="str">
        <f t="shared" si="6"/>
        <v>AOP Unisex Raglan Hoodie / S / All print</v>
      </c>
      <c r="J929" s="20" t="s">
        <v>42</v>
      </c>
      <c r="K929" s="20" t="s">
        <v>11449</v>
      </c>
      <c r="L929" s="20" t="s">
        <v>11450</v>
      </c>
      <c r="M929" s="16"/>
      <c r="O929" s="1" t="s">
        <v>1468</v>
      </c>
      <c r="P929" s="18">
        <v>80642</v>
      </c>
      <c r="Q929" s="16" t="s">
        <v>430</v>
      </c>
      <c r="R929" s="16" t="s">
        <v>35</v>
      </c>
      <c r="S929" s="16" t="s">
        <v>11451</v>
      </c>
      <c r="T929" s="16" t="s">
        <v>432</v>
      </c>
    </row>
    <row r="930" spans="1:27" ht="13.2" hidden="1" x14ac:dyDescent="0.25">
      <c r="A930" s="29" t="s">
        <v>86</v>
      </c>
      <c r="C930" s="16" t="s">
        <v>25</v>
      </c>
      <c r="D930" s="16" t="s">
        <v>26</v>
      </c>
      <c r="E930" s="16" t="s">
        <v>11452</v>
      </c>
      <c r="F930" s="18" t="s">
        <v>11453</v>
      </c>
      <c r="G930" s="16">
        <v>1</v>
      </c>
      <c r="H930" s="19" t="s">
        <v>11454</v>
      </c>
      <c r="I930" t="str">
        <f t="shared" si="6"/>
        <v>All print / 34 inches</v>
      </c>
      <c r="J930" s="45">
        <v>1000000000000000</v>
      </c>
      <c r="K930" s="20" t="s">
        <v>11455</v>
      </c>
      <c r="L930" s="20" t="s">
        <v>11456</v>
      </c>
      <c r="M930" s="16"/>
      <c r="O930" s="1" t="s">
        <v>11457</v>
      </c>
      <c r="P930" s="18">
        <v>24251</v>
      </c>
      <c r="Q930" s="16" t="s">
        <v>169</v>
      </c>
      <c r="R930" s="16" t="s">
        <v>35</v>
      </c>
      <c r="S930" s="16">
        <v>2765947001</v>
      </c>
      <c r="T930" s="16" t="s">
        <v>170</v>
      </c>
    </row>
    <row r="931" spans="1:27" ht="13.2" hidden="1" x14ac:dyDescent="0.25">
      <c r="A931" s="21" t="s">
        <v>38</v>
      </c>
      <c r="C931" s="16" t="s">
        <v>25</v>
      </c>
      <c r="D931" s="16" t="s">
        <v>26</v>
      </c>
      <c r="E931" s="16" t="s">
        <v>11458</v>
      </c>
      <c r="F931" s="18" t="s">
        <v>11459</v>
      </c>
      <c r="G931" s="16">
        <v>1</v>
      </c>
      <c r="H931" s="19" t="s">
        <v>11460</v>
      </c>
      <c r="I931" t="str">
        <f t="shared" si="6"/>
        <v>AOP Unisex Raglan Hoodie / XL / All print</v>
      </c>
      <c r="J931" s="20" t="s">
        <v>42</v>
      </c>
      <c r="K931" s="20" t="s">
        <v>11461</v>
      </c>
      <c r="L931" s="16" t="s">
        <v>11462</v>
      </c>
      <c r="N931" s="1"/>
      <c r="O931" s="18" t="s">
        <v>11463</v>
      </c>
      <c r="P931" s="16">
        <v>13032</v>
      </c>
      <c r="Q931" s="16" t="s">
        <v>305</v>
      </c>
      <c r="R931" s="16" t="s">
        <v>35</v>
      </c>
      <c r="S931" s="16">
        <v>3154151529</v>
      </c>
      <c r="T931" s="1" t="s">
        <v>306</v>
      </c>
    </row>
    <row r="932" spans="1:27" ht="13.2" hidden="1" x14ac:dyDescent="0.25">
      <c r="A932" s="21" t="s">
        <v>38</v>
      </c>
      <c r="C932" s="16" t="s">
        <v>25</v>
      </c>
      <c r="D932" s="16" t="s">
        <v>3450</v>
      </c>
      <c r="E932" s="16" t="s">
        <v>11458</v>
      </c>
      <c r="F932" s="18" t="s">
        <v>11459</v>
      </c>
      <c r="G932" s="16">
        <v>1</v>
      </c>
      <c r="H932" s="19" t="s">
        <v>11464</v>
      </c>
      <c r="I932" t="str">
        <f t="shared" si="6"/>
        <v>AOP Unisex Raglan Hoodie / XL / All print</v>
      </c>
      <c r="J932" s="20" t="s">
        <v>42</v>
      </c>
      <c r="K932" s="20" t="s">
        <v>11461</v>
      </c>
      <c r="L932" s="16" t="s">
        <v>11462</v>
      </c>
      <c r="N932" s="1"/>
      <c r="O932" s="18" t="s">
        <v>11463</v>
      </c>
      <c r="P932" s="16">
        <v>13032</v>
      </c>
      <c r="Q932" s="16" t="s">
        <v>305</v>
      </c>
      <c r="R932" s="16" t="s">
        <v>35</v>
      </c>
      <c r="S932" s="16">
        <v>3154151529</v>
      </c>
      <c r="T932" s="1" t="s">
        <v>306</v>
      </c>
    </row>
    <row r="933" spans="1:27" ht="13.2" hidden="1" x14ac:dyDescent="0.25">
      <c r="A933" s="21" t="s">
        <v>38</v>
      </c>
      <c r="C933" s="16" t="s">
        <v>25</v>
      </c>
      <c r="D933" s="16" t="s">
        <v>26</v>
      </c>
      <c r="E933" s="16" t="s">
        <v>11458</v>
      </c>
      <c r="F933" s="18" t="s">
        <v>11459</v>
      </c>
      <c r="G933" s="16">
        <v>1</v>
      </c>
      <c r="H933" s="19" t="s">
        <v>11465</v>
      </c>
      <c r="I933" t="str">
        <f t="shared" si="6"/>
        <v>AOP Unisex Raglan Hoodie / 2XL / All print</v>
      </c>
      <c r="J933" s="20" t="s">
        <v>42</v>
      </c>
      <c r="K933" s="20" t="s">
        <v>11461</v>
      </c>
      <c r="L933" s="16" t="s">
        <v>11462</v>
      </c>
      <c r="N933" s="1"/>
      <c r="O933" s="18" t="s">
        <v>11463</v>
      </c>
      <c r="P933" s="16">
        <v>13032</v>
      </c>
      <c r="Q933" s="16" t="s">
        <v>305</v>
      </c>
      <c r="R933" s="16" t="s">
        <v>35</v>
      </c>
      <c r="S933" s="16">
        <v>3154151529</v>
      </c>
      <c r="T933" s="1" t="s">
        <v>306</v>
      </c>
    </row>
    <row r="934" spans="1:27" ht="13.2" hidden="1" x14ac:dyDescent="0.25">
      <c r="A934" s="29" t="s">
        <v>86</v>
      </c>
      <c r="C934" s="16" t="s">
        <v>25</v>
      </c>
      <c r="D934" s="16" t="s">
        <v>26</v>
      </c>
      <c r="E934" s="16" t="s">
        <v>11466</v>
      </c>
      <c r="F934" s="18" t="s">
        <v>11467</v>
      </c>
      <c r="G934" s="16">
        <v>1</v>
      </c>
      <c r="H934" s="19" t="s">
        <v>4281</v>
      </c>
      <c r="I934" t="str">
        <f t="shared" si="6"/>
        <v>hirt - hoodie 3D #121121h - AOP Unisex Raglan Hoodie / S / All print</v>
      </c>
      <c r="J934" s="20" t="s">
        <v>1290</v>
      </c>
      <c r="K934" s="20" t="s">
        <v>11468</v>
      </c>
      <c r="L934" s="16" t="s">
        <v>11469</v>
      </c>
      <c r="M934" s="1" t="s">
        <v>11470</v>
      </c>
      <c r="N934" s="1"/>
      <c r="O934" s="18" t="s">
        <v>1790</v>
      </c>
      <c r="P934" s="16">
        <v>10467</v>
      </c>
      <c r="Q934" s="16" t="s">
        <v>305</v>
      </c>
      <c r="R934" s="16" t="s">
        <v>35</v>
      </c>
      <c r="S934" s="16">
        <v>7188728954</v>
      </c>
      <c r="T934" s="1" t="s">
        <v>306</v>
      </c>
    </row>
    <row r="935" spans="1:27" ht="13.2" hidden="1" x14ac:dyDescent="0.25">
      <c r="A935" s="32" t="s">
        <v>60</v>
      </c>
      <c r="C935" s="16" t="s">
        <v>25</v>
      </c>
      <c r="D935" s="16" t="s">
        <v>26</v>
      </c>
      <c r="E935" s="16" t="s">
        <v>11471</v>
      </c>
      <c r="F935" s="18" t="s">
        <v>11472</v>
      </c>
      <c r="G935" s="16">
        <v>1</v>
      </c>
      <c r="H935" s="19" t="s">
        <v>11473</v>
      </c>
      <c r="I935" t="str">
        <f t="shared" si="6"/>
        <v>legging 3D - HOODIE RAGLAN SLEEVE / XL / All Print</v>
      </c>
      <c r="J935" s="20" t="s">
        <v>11474</v>
      </c>
      <c r="K935" s="20" t="s">
        <v>11475</v>
      </c>
      <c r="L935" s="16" t="s">
        <v>11476</v>
      </c>
      <c r="M935" s="1">
        <v>68</v>
      </c>
      <c r="N935" s="1"/>
      <c r="O935" s="18" t="s">
        <v>11477</v>
      </c>
      <c r="P935" s="16">
        <v>76115</v>
      </c>
      <c r="Q935" s="16" t="s">
        <v>151</v>
      </c>
      <c r="R935" s="16" t="s">
        <v>35</v>
      </c>
      <c r="S935" s="16">
        <v>6824322547</v>
      </c>
      <c r="T935" s="1" t="s">
        <v>152</v>
      </c>
    </row>
    <row r="936" spans="1:27" ht="13.2" hidden="1" x14ac:dyDescent="0.25">
      <c r="A936" s="29" t="s">
        <v>86</v>
      </c>
      <c r="C936" s="16" t="s">
        <v>61</v>
      </c>
      <c r="D936" s="16" t="s">
        <v>26</v>
      </c>
      <c r="E936" s="16" t="s">
        <v>11478</v>
      </c>
      <c r="F936" s="18" t="s">
        <v>11479</v>
      </c>
      <c r="G936" s="16">
        <v>1</v>
      </c>
      <c r="H936" s="19" t="s">
        <v>4209</v>
      </c>
      <c r="I936" t="str">
        <f t="shared" si="6"/>
        <v>S / RED</v>
      </c>
      <c r="J936" s="20" t="s">
        <v>3642</v>
      </c>
      <c r="K936" s="20" t="s">
        <v>11480</v>
      </c>
      <c r="L936" s="16" t="s">
        <v>11481</v>
      </c>
      <c r="N936" s="1"/>
      <c r="O936" s="18" t="s">
        <v>5150</v>
      </c>
      <c r="P936" s="16">
        <v>95838</v>
      </c>
      <c r="Q936" s="16" t="s">
        <v>546</v>
      </c>
      <c r="R936" s="16" t="s">
        <v>35</v>
      </c>
      <c r="S936" s="16">
        <v>9167437660</v>
      </c>
      <c r="T936" s="1" t="s">
        <v>547</v>
      </c>
    </row>
    <row r="937" spans="1:27" ht="13.2" hidden="1" x14ac:dyDescent="0.25">
      <c r="A937" s="55"/>
      <c r="B937" s="56"/>
      <c r="C937" s="57"/>
      <c r="D937" s="57"/>
      <c r="E937" s="57"/>
      <c r="F937" s="58"/>
      <c r="G937" s="57"/>
      <c r="H937" s="59"/>
      <c r="I937" s="60"/>
      <c r="J937" s="60"/>
      <c r="K937" s="60"/>
      <c r="L937" s="57"/>
      <c r="M937" s="56"/>
      <c r="N937" s="61"/>
      <c r="O937" s="58"/>
      <c r="P937" s="57"/>
      <c r="Q937" s="57"/>
      <c r="R937" s="57"/>
      <c r="S937" s="57"/>
      <c r="T937" s="56"/>
      <c r="U937" s="56"/>
      <c r="V937" s="56"/>
      <c r="W937" s="56"/>
      <c r="X937" s="56"/>
      <c r="Y937" s="56"/>
      <c r="Z937" s="56"/>
      <c r="AA937" s="56"/>
    </row>
    <row r="938" spans="1:27" ht="13.2" hidden="1" x14ac:dyDescent="0.25">
      <c r="A938" s="9"/>
      <c r="C938" s="16"/>
      <c r="D938" s="16"/>
      <c r="E938" s="16"/>
      <c r="F938" s="18"/>
      <c r="G938" s="16"/>
      <c r="H938" s="19"/>
      <c r="I938" s="20"/>
      <c r="J938" s="20"/>
      <c r="K938" s="20"/>
      <c r="L938" s="16"/>
      <c r="N938" s="1"/>
      <c r="O938" s="18"/>
      <c r="P938" s="16"/>
      <c r="Q938" s="16"/>
      <c r="R938" s="16"/>
      <c r="S938" s="16"/>
    </row>
    <row r="939" spans="1:27" ht="13.2" hidden="1" x14ac:dyDescent="0.25">
      <c r="A939" s="9"/>
      <c r="C939" s="16"/>
      <c r="D939" s="16"/>
      <c r="E939" s="16"/>
      <c r="F939" s="18"/>
      <c r="G939" s="16"/>
      <c r="H939" s="19"/>
      <c r="I939" s="20"/>
      <c r="J939" s="20"/>
      <c r="K939" s="20"/>
      <c r="L939" s="16"/>
      <c r="N939" s="1"/>
      <c r="O939" s="18"/>
      <c r="P939" s="16"/>
      <c r="Q939" s="16"/>
      <c r="R939" s="16"/>
      <c r="S939" s="16"/>
    </row>
    <row r="940" spans="1:27" ht="13.2" hidden="1" x14ac:dyDescent="0.25">
      <c r="A940" s="9"/>
      <c r="C940" s="16"/>
      <c r="D940" s="16"/>
      <c r="E940" s="16"/>
      <c r="F940" s="18"/>
      <c r="G940" s="16"/>
      <c r="H940" s="19"/>
      <c r="I940" s="20"/>
      <c r="J940" s="20"/>
      <c r="K940" s="20"/>
      <c r="L940" s="16"/>
      <c r="N940" s="1"/>
      <c r="O940" s="18"/>
      <c r="P940" s="16"/>
      <c r="Q940" s="16"/>
      <c r="R940" s="16"/>
      <c r="S940" s="16"/>
    </row>
    <row r="941" spans="1:27" ht="13.2" hidden="1" x14ac:dyDescent="0.25">
      <c r="A941" s="9"/>
      <c r="B941" s="62">
        <v>44620</v>
      </c>
      <c r="C941" s="16"/>
      <c r="D941" s="16"/>
      <c r="E941" s="16"/>
      <c r="F941" s="18"/>
      <c r="G941" s="16"/>
      <c r="H941" s="19"/>
      <c r="I941" s="20"/>
      <c r="J941" s="20"/>
      <c r="K941" s="20"/>
      <c r="L941" s="16"/>
      <c r="N941" s="1"/>
      <c r="O941" s="18"/>
      <c r="P941" s="16"/>
      <c r="Q941" s="16"/>
      <c r="R941" s="16"/>
      <c r="S941" s="16"/>
    </row>
    <row r="942" spans="1:27" ht="13.2" hidden="1" x14ac:dyDescent="0.25">
      <c r="A942" s="15" t="s">
        <v>24</v>
      </c>
      <c r="C942" s="16" t="s">
        <v>25</v>
      </c>
      <c r="D942" s="16" t="s">
        <v>26</v>
      </c>
      <c r="E942" s="16" t="s">
        <v>11482</v>
      </c>
      <c r="F942" s="18" t="s">
        <v>11483</v>
      </c>
      <c r="G942" s="16">
        <v>1</v>
      </c>
      <c r="H942" s="19" t="s">
        <v>8521</v>
      </c>
      <c r="I942" t="str">
        <f t="shared" ref="I942:I1038" si="7">RIGHT(H942,LEN(H942) - (FIND("-",H942) + 1))</f>
        <v>AOP Unisex Raglan Hoodie / S / Full print</v>
      </c>
      <c r="J942" s="20" t="s">
        <v>1201</v>
      </c>
      <c r="K942" s="20" t="s">
        <v>11484</v>
      </c>
      <c r="L942" s="16" t="s">
        <v>11485</v>
      </c>
      <c r="N942" s="1"/>
      <c r="O942" s="18" t="s">
        <v>3229</v>
      </c>
      <c r="P942" s="16">
        <v>48180</v>
      </c>
      <c r="Q942" s="16" t="s">
        <v>94</v>
      </c>
      <c r="R942" s="16" t="s">
        <v>35</v>
      </c>
      <c r="S942" s="16">
        <v>7348331784</v>
      </c>
      <c r="T942" s="1" t="s">
        <v>95</v>
      </c>
    </row>
    <row r="943" spans="1:27" ht="13.2" hidden="1" x14ac:dyDescent="0.25">
      <c r="A943" s="15" t="s">
        <v>110</v>
      </c>
      <c r="C943" s="16" t="s">
        <v>25</v>
      </c>
      <c r="D943" s="16" t="s">
        <v>26</v>
      </c>
      <c r="E943" s="16" t="s">
        <v>11486</v>
      </c>
      <c r="F943" s="18" t="s">
        <v>11487</v>
      </c>
      <c r="G943" s="16">
        <v>1</v>
      </c>
      <c r="H943" s="19" t="s">
        <v>541</v>
      </c>
      <c r="I943" t="str">
        <f t="shared" si="7"/>
        <v>hirt 3D #231221V - M / Full Print</v>
      </c>
      <c r="J943" s="20" t="s">
        <v>542</v>
      </c>
      <c r="K943" s="20" t="s">
        <v>11488</v>
      </c>
      <c r="L943" s="16" t="s">
        <v>11489</v>
      </c>
      <c r="N943" s="1"/>
      <c r="O943" s="18" t="s">
        <v>11490</v>
      </c>
      <c r="P943" s="16">
        <v>27501</v>
      </c>
      <c r="Q943" s="16" t="s">
        <v>1374</v>
      </c>
      <c r="R943" s="16" t="s">
        <v>35</v>
      </c>
      <c r="S943" s="16">
        <v>9494448706</v>
      </c>
      <c r="T943" s="1" t="s">
        <v>1375</v>
      </c>
    </row>
    <row r="944" spans="1:27" ht="13.2" hidden="1" x14ac:dyDescent="0.25">
      <c r="A944" s="15" t="s">
        <v>110</v>
      </c>
      <c r="C944" s="16" t="s">
        <v>191</v>
      </c>
      <c r="D944" s="17" t="s">
        <v>26</v>
      </c>
      <c r="E944" s="16" t="s">
        <v>11491</v>
      </c>
      <c r="F944" s="18" t="s">
        <v>11492</v>
      </c>
      <c r="G944" s="16">
        <v>1</v>
      </c>
      <c r="H944" s="19" t="s">
        <v>11493</v>
      </c>
      <c r="I944" t="str">
        <f t="shared" si="7"/>
        <v>16X24in</v>
      </c>
      <c r="J944" s="20" t="s">
        <v>866</v>
      </c>
      <c r="K944" s="20" t="s">
        <v>11494</v>
      </c>
      <c r="L944" s="16" t="s">
        <v>11495</v>
      </c>
      <c r="N944" s="1"/>
      <c r="O944" s="18" t="s">
        <v>2807</v>
      </c>
      <c r="P944" s="16">
        <v>66203</v>
      </c>
      <c r="Q944" s="16" t="s">
        <v>339</v>
      </c>
      <c r="R944" s="16" t="s">
        <v>35</v>
      </c>
      <c r="S944" s="16">
        <v>9136879363</v>
      </c>
      <c r="T944" s="1" t="s">
        <v>340</v>
      </c>
    </row>
    <row r="945" spans="1:20" ht="13.2" hidden="1" x14ac:dyDescent="0.25">
      <c r="A945" s="15" t="s">
        <v>110</v>
      </c>
      <c r="C945" s="16" t="s">
        <v>202</v>
      </c>
      <c r="D945" s="17" t="s">
        <v>26</v>
      </c>
      <c r="E945" s="16" t="s">
        <v>11496</v>
      </c>
      <c r="F945" s="18" t="s">
        <v>11497</v>
      </c>
      <c r="G945" s="16">
        <v>1</v>
      </c>
      <c r="H945" s="19" t="s">
        <v>11498</v>
      </c>
      <c r="I945" t="str">
        <f t="shared" si="7"/>
        <v>M / Black</v>
      </c>
      <c r="J945" s="20" t="s">
        <v>313</v>
      </c>
      <c r="K945" s="20" t="s">
        <v>11499</v>
      </c>
      <c r="L945" s="16" t="s">
        <v>11500</v>
      </c>
      <c r="N945" s="1"/>
      <c r="O945" s="18" t="s">
        <v>11501</v>
      </c>
      <c r="P945" s="16">
        <v>5737</v>
      </c>
      <c r="Q945" s="16" t="s">
        <v>1877</v>
      </c>
      <c r="R945" s="16" t="s">
        <v>35</v>
      </c>
      <c r="S945" s="16">
        <v>8023420143</v>
      </c>
      <c r="T945" s="1" t="s">
        <v>1878</v>
      </c>
    </row>
    <row r="946" spans="1:20" ht="13.2" hidden="1" x14ac:dyDescent="0.25">
      <c r="A946" s="28" t="s">
        <v>5607</v>
      </c>
      <c r="C946" s="16" t="s">
        <v>25</v>
      </c>
      <c r="D946" s="16" t="s">
        <v>26</v>
      </c>
      <c r="E946" s="16" t="s">
        <v>11502</v>
      </c>
      <c r="F946" s="18" t="s">
        <v>11503</v>
      </c>
      <c r="G946" s="16">
        <v>1</v>
      </c>
      <c r="H946" s="19" t="s">
        <v>11504</v>
      </c>
      <c r="I946" t="str">
        <f t="shared" si="7"/>
        <v>hirt #KV - XL / Purple</v>
      </c>
      <c r="J946" s="20" t="s">
        <v>5733</v>
      </c>
      <c r="K946" s="20" t="s">
        <v>11505</v>
      </c>
      <c r="L946" s="16" t="s">
        <v>11506</v>
      </c>
      <c r="N946" s="1"/>
      <c r="O946" s="18" t="s">
        <v>11507</v>
      </c>
      <c r="P946" s="16">
        <v>75972</v>
      </c>
      <c r="Q946" s="16" t="s">
        <v>151</v>
      </c>
      <c r="R946" s="16" t="s">
        <v>35</v>
      </c>
      <c r="S946" s="16">
        <v>2024874499</v>
      </c>
      <c r="T946" s="1" t="s">
        <v>152</v>
      </c>
    </row>
    <row r="947" spans="1:20" ht="13.2" hidden="1" x14ac:dyDescent="0.25">
      <c r="A947" s="15" t="s">
        <v>24</v>
      </c>
      <c r="C947" s="16" t="s">
        <v>25</v>
      </c>
      <c r="D947" s="16" t="s">
        <v>26</v>
      </c>
      <c r="E947" s="16" t="s">
        <v>11508</v>
      </c>
      <c r="F947" s="18" t="s">
        <v>11509</v>
      </c>
      <c r="G947" s="16">
        <v>1</v>
      </c>
      <c r="H947" s="19" t="s">
        <v>6971</v>
      </c>
      <c r="I947" t="str">
        <f t="shared" si="7"/>
        <v>AOP Unisex Raglan Hoodie / L / Full print</v>
      </c>
      <c r="J947" s="20" t="s">
        <v>1201</v>
      </c>
      <c r="K947" s="20" t="s">
        <v>11510</v>
      </c>
      <c r="L947" s="16" t="s">
        <v>11511</v>
      </c>
      <c r="N947" s="1"/>
      <c r="O947" s="18" t="s">
        <v>4602</v>
      </c>
      <c r="P947" s="16">
        <v>6120</v>
      </c>
      <c r="Q947" s="16" t="s">
        <v>82</v>
      </c>
      <c r="R947" s="16" t="s">
        <v>35</v>
      </c>
      <c r="S947" s="16">
        <v>8636519019</v>
      </c>
      <c r="T947" s="1" t="s">
        <v>83</v>
      </c>
    </row>
    <row r="948" spans="1:20" ht="13.2" hidden="1" x14ac:dyDescent="0.25">
      <c r="A948" s="15" t="s">
        <v>24</v>
      </c>
      <c r="C948" s="16" t="s">
        <v>25</v>
      </c>
      <c r="D948" s="16" t="s">
        <v>26</v>
      </c>
      <c r="E948" s="16" t="s">
        <v>11508</v>
      </c>
      <c r="F948" s="18" t="s">
        <v>11509</v>
      </c>
      <c r="G948" s="16">
        <v>1</v>
      </c>
      <c r="H948" s="19" t="s">
        <v>11512</v>
      </c>
      <c r="I948" t="str">
        <f t="shared" si="7"/>
        <v>AOP Unisex Raglan Zip Hoodie / L / All print</v>
      </c>
      <c r="J948" s="20" t="s">
        <v>2635</v>
      </c>
      <c r="K948" s="20" t="s">
        <v>11510</v>
      </c>
      <c r="L948" s="16" t="s">
        <v>11511</v>
      </c>
      <c r="N948" s="1"/>
      <c r="O948" s="18" t="s">
        <v>4602</v>
      </c>
      <c r="P948" s="16">
        <v>6120</v>
      </c>
      <c r="Q948" s="16" t="s">
        <v>82</v>
      </c>
      <c r="R948" s="16" t="s">
        <v>35</v>
      </c>
      <c r="S948" s="16">
        <v>8636519019</v>
      </c>
      <c r="T948" s="1" t="s">
        <v>83</v>
      </c>
    </row>
    <row r="949" spans="1:20" ht="13.2" hidden="1" x14ac:dyDescent="0.25">
      <c r="A949" s="15" t="s">
        <v>24</v>
      </c>
      <c r="C949" s="16" t="s">
        <v>25</v>
      </c>
      <c r="D949" s="16" t="s">
        <v>26</v>
      </c>
      <c r="E949" s="16" t="s">
        <v>11508</v>
      </c>
      <c r="F949" s="18" t="s">
        <v>11509</v>
      </c>
      <c r="G949" s="16">
        <v>1</v>
      </c>
      <c r="H949" s="19" t="s">
        <v>11513</v>
      </c>
      <c r="I949" t="str">
        <f t="shared" si="7"/>
        <v>AOP Unisex Raglan Zip Hoodie / L / All print</v>
      </c>
      <c r="J949" s="20" t="s">
        <v>11514</v>
      </c>
      <c r="K949" s="20" t="s">
        <v>11510</v>
      </c>
      <c r="L949" s="16" t="s">
        <v>11511</v>
      </c>
      <c r="N949" s="1"/>
      <c r="O949" s="18" t="s">
        <v>4602</v>
      </c>
      <c r="P949" s="16">
        <v>6120</v>
      </c>
      <c r="Q949" s="16" t="s">
        <v>82</v>
      </c>
      <c r="R949" s="16" t="s">
        <v>35</v>
      </c>
      <c r="S949" s="16">
        <v>8636519019</v>
      </c>
      <c r="T949" s="1" t="s">
        <v>83</v>
      </c>
    </row>
    <row r="950" spans="1:20" ht="13.2" hidden="1" x14ac:dyDescent="0.25">
      <c r="A950" s="28" t="s">
        <v>5607</v>
      </c>
      <c r="C950" s="16" t="s">
        <v>25</v>
      </c>
      <c r="D950" s="16" t="s">
        <v>26</v>
      </c>
      <c r="E950" s="16" t="s">
        <v>11515</v>
      </c>
      <c r="F950" s="18" t="s">
        <v>11516</v>
      </c>
      <c r="G950" s="16">
        <v>1</v>
      </c>
      <c r="H950" s="19" t="s">
        <v>11517</v>
      </c>
      <c r="I950" t="str">
        <f t="shared" si="7"/>
        <v>AOP Unisex Raglan Hoodie / M / All print</v>
      </c>
      <c r="J950" s="20" t="s">
        <v>1386</v>
      </c>
      <c r="K950" s="20" t="s">
        <v>11518</v>
      </c>
      <c r="L950" s="16" t="s">
        <v>11519</v>
      </c>
      <c r="N950" s="1"/>
      <c r="O950" s="18" t="s">
        <v>11520</v>
      </c>
      <c r="P950" s="16">
        <v>98239</v>
      </c>
      <c r="Q950" s="16" t="s">
        <v>189</v>
      </c>
      <c r="R950" s="16" t="s">
        <v>35</v>
      </c>
      <c r="S950" s="16">
        <v>9195704484</v>
      </c>
      <c r="T950" s="1" t="s">
        <v>190</v>
      </c>
    </row>
    <row r="951" spans="1:20" ht="13.2" hidden="1" x14ac:dyDescent="0.25">
      <c r="A951" s="29" t="s">
        <v>86</v>
      </c>
      <c r="C951" s="16" t="s">
        <v>25</v>
      </c>
      <c r="D951" s="16" t="s">
        <v>26</v>
      </c>
      <c r="E951" s="16" t="s">
        <v>11521</v>
      </c>
      <c r="F951" s="18" t="s">
        <v>2854</v>
      </c>
      <c r="G951" s="16">
        <v>1</v>
      </c>
      <c r="H951" s="19" t="s">
        <v>11522</v>
      </c>
      <c r="I951" t="str">
        <f t="shared" si="7"/>
        <v>AOP Unisex Raglan Hoodie / S / All print</v>
      </c>
      <c r="J951" s="20" t="s">
        <v>11523</v>
      </c>
      <c r="K951" s="20" t="s">
        <v>2857</v>
      </c>
      <c r="L951" s="16" t="s">
        <v>2858</v>
      </c>
      <c r="N951" s="1"/>
      <c r="O951" s="18" t="s">
        <v>2859</v>
      </c>
      <c r="P951" s="16">
        <v>98404</v>
      </c>
      <c r="Q951" s="16" t="s">
        <v>189</v>
      </c>
      <c r="R951" s="16" t="s">
        <v>35</v>
      </c>
      <c r="S951" s="16">
        <v>2533161531</v>
      </c>
      <c r="T951" s="1" t="s">
        <v>190</v>
      </c>
    </row>
    <row r="952" spans="1:20" ht="13.2" hidden="1" x14ac:dyDescent="0.25">
      <c r="A952" s="29" t="s">
        <v>86</v>
      </c>
      <c r="C952" s="16" t="s">
        <v>25</v>
      </c>
      <c r="D952" s="16" t="s">
        <v>26</v>
      </c>
      <c r="E952" s="16" t="s">
        <v>11524</v>
      </c>
      <c r="F952" s="18" t="s">
        <v>2854</v>
      </c>
      <c r="G952" s="16">
        <v>1</v>
      </c>
      <c r="H952" s="19" t="s">
        <v>11525</v>
      </c>
      <c r="I952" t="str">
        <f t="shared" si="7"/>
        <v>AOP Unisex Raglan Hoodie / S / All print</v>
      </c>
      <c r="J952" s="20" t="s">
        <v>11523</v>
      </c>
      <c r="K952" s="20" t="s">
        <v>2857</v>
      </c>
      <c r="L952" s="16" t="s">
        <v>2858</v>
      </c>
      <c r="N952" s="1"/>
      <c r="O952" s="18" t="s">
        <v>2859</v>
      </c>
      <c r="P952" s="16">
        <v>98404</v>
      </c>
      <c r="Q952" s="16" t="s">
        <v>189</v>
      </c>
      <c r="R952" s="16" t="s">
        <v>35</v>
      </c>
      <c r="S952" s="16">
        <v>2533161531</v>
      </c>
      <c r="T952" s="1" t="s">
        <v>190</v>
      </c>
    </row>
    <row r="953" spans="1:20" ht="13.2" hidden="1" x14ac:dyDescent="0.25">
      <c r="A953" s="28" t="s">
        <v>524</v>
      </c>
      <c r="C953" s="16" t="s">
        <v>25</v>
      </c>
      <c r="D953" s="16" t="s">
        <v>26</v>
      </c>
      <c r="E953" s="16" t="s">
        <v>11526</v>
      </c>
      <c r="F953" s="18" t="s">
        <v>11527</v>
      </c>
      <c r="G953" s="16">
        <v>1</v>
      </c>
      <c r="H953" s="19" t="s">
        <v>11528</v>
      </c>
      <c r="I953" t="str">
        <f t="shared" si="7"/>
        <v>AOP Unisex Raglan Hoodie / 3XL / All print</v>
      </c>
      <c r="J953" s="20" t="s">
        <v>42</v>
      </c>
      <c r="K953" s="20" t="s">
        <v>11529</v>
      </c>
      <c r="L953" s="16" t="s">
        <v>11530</v>
      </c>
      <c r="N953" s="1"/>
      <c r="O953" s="18" t="s">
        <v>11531</v>
      </c>
      <c r="P953" s="16">
        <v>48360</v>
      </c>
      <c r="Q953" s="16" t="s">
        <v>94</v>
      </c>
      <c r="R953" s="16" t="s">
        <v>35</v>
      </c>
      <c r="S953" s="16">
        <v>2488302479</v>
      </c>
      <c r="T953" s="1" t="s">
        <v>95</v>
      </c>
    </row>
    <row r="954" spans="1:20" ht="13.2" hidden="1" x14ac:dyDescent="0.25">
      <c r="A954" s="28" t="s">
        <v>5607</v>
      </c>
      <c r="C954" s="16" t="s">
        <v>25</v>
      </c>
      <c r="D954" s="16" t="s">
        <v>26</v>
      </c>
      <c r="E954" s="16" t="s">
        <v>11526</v>
      </c>
      <c r="F954" s="18" t="s">
        <v>11527</v>
      </c>
      <c r="G954" s="16">
        <v>1</v>
      </c>
      <c r="H954" s="19" t="s">
        <v>11532</v>
      </c>
      <c r="I954" t="str">
        <f t="shared" si="7"/>
        <v>hirt #KV - XL / All Print</v>
      </c>
      <c r="J954" s="20" t="s">
        <v>6483</v>
      </c>
      <c r="K954" s="20" t="s">
        <v>11529</v>
      </c>
      <c r="L954" s="16" t="s">
        <v>11530</v>
      </c>
      <c r="N954" s="1"/>
      <c r="O954" s="18" t="s">
        <v>11531</v>
      </c>
      <c r="P954" s="16">
        <v>48360</v>
      </c>
      <c r="Q954" s="16" t="s">
        <v>94</v>
      </c>
      <c r="R954" s="16" t="s">
        <v>35</v>
      </c>
      <c r="S954" s="16">
        <v>2488302479</v>
      </c>
      <c r="T954" s="1" t="s">
        <v>95</v>
      </c>
    </row>
    <row r="955" spans="1:20" ht="13.2" hidden="1" x14ac:dyDescent="0.25">
      <c r="A955" s="28" t="s">
        <v>524</v>
      </c>
      <c r="C955" s="16" t="s">
        <v>25</v>
      </c>
      <c r="D955" s="16" t="s">
        <v>26</v>
      </c>
      <c r="E955" s="16" t="s">
        <v>11526</v>
      </c>
      <c r="F955" s="18" t="s">
        <v>11527</v>
      </c>
      <c r="G955" s="16">
        <v>1</v>
      </c>
      <c r="H955" s="19" t="s">
        <v>11533</v>
      </c>
      <c r="I955" t="str">
        <f t="shared" si="7"/>
        <v>hirt 3d - 3XL / Full Print</v>
      </c>
      <c r="J955" s="20" t="s">
        <v>11534</v>
      </c>
      <c r="K955" s="20" t="s">
        <v>11529</v>
      </c>
      <c r="L955" s="16" t="s">
        <v>11530</v>
      </c>
      <c r="N955" s="1"/>
      <c r="O955" s="18" t="s">
        <v>11531</v>
      </c>
      <c r="P955" s="16">
        <v>48360</v>
      </c>
      <c r="Q955" s="16" t="s">
        <v>94</v>
      </c>
      <c r="R955" s="16" t="s">
        <v>35</v>
      </c>
      <c r="S955" s="16">
        <v>2488302479</v>
      </c>
      <c r="T955" s="1" t="s">
        <v>95</v>
      </c>
    </row>
    <row r="956" spans="1:20" ht="13.2" hidden="1" x14ac:dyDescent="0.25">
      <c r="A956" s="28" t="s">
        <v>5607</v>
      </c>
      <c r="C956" s="16" t="s">
        <v>202</v>
      </c>
      <c r="D956" s="17" t="s">
        <v>26</v>
      </c>
      <c r="E956" s="16" t="s">
        <v>11526</v>
      </c>
      <c r="F956" s="18" t="s">
        <v>11527</v>
      </c>
      <c r="G956" s="16">
        <v>1</v>
      </c>
      <c r="H956" s="19" t="s">
        <v>11535</v>
      </c>
      <c r="I956" t="str">
        <f t="shared" si="7"/>
        <v>3XL / Black</v>
      </c>
      <c r="J956" s="20" t="s">
        <v>404</v>
      </c>
      <c r="K956" s="20" t="s">
        <v>11529</v>
      </c>
      <c r="L956" s="16" t="s">
        <v>11530</v>
      </c>
      <c r="N956" s="1"/>
      <c r="O956" s="18" t="s">
        <v>11531</v>
      </c>
      <c r="P956" s="16">
        <v>48360</v>
      </c>
      <c r="Q956" s="16" t="s">
        <v>94</v>
      </c>
      <c r="R956" s="16" t="s">
        <v>35</v>
      </c>
      <c r="S956" s="16">
        <v>2488302479</v>
      </c>
      <c r="T956" s="1" t="s">
        <v>95</v>
      </c>
    </row>
    <row r="957" spans="1:20" ht="13.2" hidden="1" x14ac:dyDescent="0.25">
      <c r="A957" s="28" t="s">
        <v>5607</v>
      </c>
      <c r="C957" s="16" t="s">
        <v>25</v>
      </c>
      <c r="D957" s="16" t="s">
        <v>26</v>
      </c>
      <c r="E957" s="16" t="s">
        <v>11536</v>
      </c>
      <c r="F957" s="18" t="s">
        <v>11537</v>
      </c>
      <c r="G957" s="16">
        <v>1</v>
      </c>
      <c r="H957" s="19" t="s">
        <v>11538</v>
      </c>
      <c r="I957" t="str">
        <f t="shared" si="7"/>
        <v>hirt #KV - L / Black</v>
      </c>
      <c r="J957" s="20" t="s">
        <v>5731</v>
      </c>
      <c r="K957" s="20" t="s">
        <v>11539</v>
      </c>
      <c r="L957" s="16" t="s">
        <v>11540</v>
      </c>
      <c r="N957" s="1"/>
      <c r="O957" s="18" t="s">
        <v>11541</v>
      </c>
      <c r="P957" s="16">
        <v>66207</v>
      </c>
      <c r="Q957" s="16" t="s">
        <v>339</v>
      </c>
      <c r="R957" s="16" t="s">
        <v>35</v>
      </c>
      <c r="S957" s="16">
        <v>8167970668</v>
      </c>
      <c r="T957" s="1" t="s">
        <v>340</v>
      </c>
    </row>
    <row r="958" spans="1:20" ht="13.2" hidden="1" x14ac:dyDescent="0.25">
      <c r="A958" s="29" t="s">
        <v>86</v>
      </c>
      <c r="C958" s="16" t="s">
        <v>61</v>
      </c>
      <c r="D958" s="17" t="s">
        <v>26</v>
      </c>
      <c r="E958" s="16" t="s">
        <v>11542</v>
      </c>
      <c r="F958" s="18" t="s">
        <v>11543</v>
      </c>
      <c r="G958" s="16">
        <v>1</v>
      </c>
      <c r="H958" s="19" t="s">
        <v>5992</v>
      </c>
      <c r="I958" t="str">
        <f t="shared" si="7"/>
        <v>Legging 3D #h - Tank top / S / ALL PRINT</v>
      </c>
      <c r="J958" s="20" t="s">
        <v>5993</v>
      </c>
      <c r="K958" s="20" t="s">
        <v>11544</v>
      </c>
      <c r="L958" s="16" t="s">
        <v>11545</v>
      </c>
      <c r="N958" s="1"/>
      <c r="O958" s="18" t="s">
        <v>11546</v>
      </c>
      <c r="P958" s="16">
        <v>16946</v>
      </c>
      <c r="Q958" s="16" t="s">
        <v>422</v>
      </c>
      <c r="R958" s="16" t="s">
        <v>35</v>
      </c>
      <c r="S958" s="16">
        <v>5704390787</v>
      </c>
      <c r="T958" s="1" t="s">
        <v>423</v>
      </c>
    </row>
    <row r="959" spans="1:20" ht="13.2" hidden="1" x14ac:dyDescent="0.25">
      <c r="A959" s="29" t="s">
        <v>86</v>
      </c>
      <c r="C959" s="16" t="s">
        <v>61</v>
      </c>
      <c r="D959" s="17" t="s">
        <v>26</v>
      </c>
      <c r="E959" s="16" t="s">
        <v>11542</v>
      </c>
      <c r="F959" s="18" t="s">
        <v>11543</v>
      </c>
      <c r="G959" s="16">
        <v>1</v>
      </c>
      <c r="H959" s="19" t="s">
        <v>5997</v>
      </c>
      <c r="I959" t="str">
        <f t="shared" si="7"/>
        <v>Legging 3D #h - Legging / S / ALL PRINT</v>
      </c>
      <c r="J959" s="20" t="s">
        <v>5998</v>
      </c>
      <c r="K959" s="20" t="s">
        <v>11544</v>
      </c>
      <c r="L959" s="16" t="s">
        <v>11545</v>
      </c>
      <c r="N959" s="1"/>
      <c r="O959" s="18" t="s">
        <v>11546</v>
      </c>
      <c r="P959" s="16">
        <v>16946</v>
      </c>
      <c r="Q959" s="16" t="s">
        <v>422</v>
      </c>
      <c r="R959" s="16" t="s">
        <v>35</v>
      </c>
      <c r="S959" s="16">
        <v>5704390787</v>
      </c>
      <c r="T959" s="1" t="s">
        <v>423</v>
      </c>
    </row>
    <row r="960" spans="1:20" ht="13.2" x14ac:dyDescent="0.25">
      <c r="A960" s="29" t="s">
        <v>201</v>
      </c>
      <c r="C960" s="16" t="s">
        <v>61</v>
      </c>
      <c r="D960" s="17" t="s">
        <v>26</v>
      </c>
      <c r="E960" s="16" t="s">
        <v>11547</v>
      </c>
      <c r="F960" s="18" t="s">
        <v>11548</v>
      </c>
      <c r="G960" s="16">
        <v>1</v>
      </c>
      <c r="H960" s="19" t="s">
        <v>11549</v>
      </c>
      <c r="I960" t="str">
        <f t="shared" si="7"/>
        <v>Unisex Joggers / L / Her King</v>
      </c>
      <c r="J960" s="20" t="s">
        <v>2166</v>
      </c>
      <c r="K960" s="20" t="s">
        <v>11550</v>
      </c>
      <c r="L960" s="16" t="s">
        <v>11551</v>
      </c>
      <c r="N960" s="1"/>
      <c r="O960" s="18" t="s">
        <v>11552</v>
      </c>
      <c r="P960" s="16">
        <v>46714</v>
      </c>
      <c r="Q960" s="16" t="s">
        <v>57</v>
      </c>
      <c r="R960" s="16" t="s">
        <v>35</v>
      </c>
      <c r="S960" s="16">
        <v>2604468590</v>
      </c>
      <c r="T960" s="1" t="s">
        <v>59</v>
      </c>
    </row>
    <row r="961" spans="1:20" ht="13.2" x14ac:dyDescent="0.25">
      <c r="A961" s="29" t="s">
        <v>201</v>
      </c>
      <c r="C961" s="16" t="s">
        <v>61</v>
      </c>
      <c r="D961" s="17" t="s">
        <v>26</v>
      </c>
      <c r="E961" s="16" t="s">
        <v>11547</v>
      </c>
      <c r="F961" s="18" t="s">
        <v>11548</v>
      </c>
      <c r="G961" s="16">
        <v>1</v>
      </c>
      <c r="H961" s="19" t="s">
        <v>10010</v>
      </c>
      <c r="I961" t="str">
        <f t="shared" si="7"/>
        <v>Unisex Joggers / M / His Queen</v>
      </c>
      <c r="J961" s="20" t="s">
        <v>2847</v>
      </c>
      <c r="K961" s="20" t="s">
        <v>11550</v>
      </c>
      <c r="L961" s="16" t="s">
        <v>11551</v>
      </c>
      <c r="N961" s="1"/>
      <c r="O961" s="18" t="s">
        <v>11552</v>
      </c>
      <c r="P961" s="16">
        <v>46714</v>
      </c>
      <c r="Q961" s="16" t="s">
        <v>57</v>
      </c>
      <c r="R961" s="16" t="s">
        <v>35</v>
      </c>
      <c r="S961" s="16">
        <v>2604468590</v>
      </c>
      <c r="T961" s="1" t="s">
        <v>59</v>
      </c>
    </row>
    <row r="962" spans="1:20" ht="13.2" hidden="1" x14ac:dyDescent="0.25">
      <c r="A962" s="29" t="s">
        <v>386</v>
      </c>
      <c r="C962" s="16" t="s">
        <v>25</v>
      </c>
      <c r="D962" s="16" t="s">
        <v>26</v>
      </c>
      <c r="E962" s="16" t="s">
        <v>11553</v>
      </c>
      <c r="F962" s="18" t="s">
        <v>11554</v>
      </c>
      <c r="G962" s="16">
        <v>1</v>
      </c>
      <c r="H962" s="19" t="s">
        <v>11555</v>
      </c>
      <c r="I962" t="str">
        <f t="shared" si="7"/>
        <v>hirt #141221H - S / Full Print</v>
      </c>
      <c r="J962" s="20" t="s">
        <v>11556</v>
      </c>
      <c r="K962" s="20" t="s">
        <v>11557</v>
      </c>
      <c r="L962" s="16" t="s">
        <v>11558</v>
      </c>
      <c r="N962" s="1"/>
      <c r="O962" s="18" t="s">
        <v>11559</v>
      </c>
      <c r="P962" s="16">
        <v>41501</v>
      </c>
      <c r="Q962" s="16" t="s">
        <v>226</v>
      </c>
      <c r="R962" s="16" t="s">
        <v>35</v>
      </c>
      <c r="S962" s="16">
        <v>6064348999</v>
      </c>
      <c r="T962" s="1" t="s">
        <v>227</v>
      </c>
    </row>
    <row r="963" spans="1:20" ht="13.2" hidden="1" x14ac:dyDescent="0.25">
      <c r="A963" s="21" t="s">
        <v>761</v>
      </c>
      <c r="C963" s="16" t="s">
        <v>25</v>
      </c>
      <c r="D963" s="16" t="s">
        <v>26</v>
      </c>
      <c r="E963" s="16" t="s">
        <v>11553</v>
      </c>
      <c r="F963" s="18" t="s">
        <v>11554</v>
      </c>
      <c r="G963" s="16">
        <v>1</v>
      </c>
      <c r="H963" s="19" t="s">
        <v>11560</v>
      </c>
      <c r="I963" t="str">
        <f t="shared" si="7"/>
        <v>hirt #DH - S / Full Print</v>
      </c>
      <c r="J963" s="20" t="s">
        <v>11561</v>
      </c>
      <c r="K963" s="20" t="s">
        <v>11557</v>
      </c>
      <c r="L963" s="16" t="s">
        <v>11558</v>
      </c>
      <c r="N963" s="1"/>
      <c r="O963" s="18" t="s">
        <v>11559</v>
      </c>
      <c r="P963" s="16">
        <v>41501</v>
      </c>
      <c r="Q963" s="16" t="s">
        <v>226</v>
      </c>
      <c r="R963" s="16" t="s">
        <v>35</v>
      </c>
      <c r="S963" s="16">
        <v>6064348999</v>
      </c>
      <c r="T963" s="1" t="s">
        <v>227</v>
      </c>
    </row>
    <row r="964" spans="1:20" ht="13.2" x14ac:dyDescent="0.25">
      <c r="A964" s="15" t="s">
        <v>2359</v>
      </c>
      <c r="C964" s="16" t="s">
        <v>25</v>
      </c>
      <c r="D964" s="16" t="s">
        <v>26</v>
      </c>
      <c r="E964" s="16" t="s">
        <v>11562</v>
      </c>
      <c r="F964" s="18" t="s">
        <v>11563</v>
      </c>
      <c r="G964" s="16">
        <v>1</v>
      </c>
      <c r="H964" s="19" t="s">
        <v>11564</v>
      </c>
      <c r="I964" t="str">
        <f t="shared" si="7"/>
        <v>2XL / Full Print</v>
      </c>
      <c r="J964" s="20" t="s">
        <v>11565</v>
      </c>
      <c r="K964" s="20" t="s">
        <v>11566</v>
      </c>
      <c r="L964" s="16" t="s">
        <v>11567</v>
      </c>
      <c r="N964" s="1"/>
      <c r="O964" s="18" t="s">
        <v>11568</v>
      </c>
      <c r="P964" s="16">
        <v>3873</v>
      </c>
      <c r="Q964" s="16" t="s">
        <v>295</v>
      </c>
      <c r="R964" s="16" t="s">
        <v>35</v>
      </c>
      <c r="S964" s="16">
        <v>6033039999</v>
      </c>
      <c r="T964" s="1" t="s">
        <v>296</v>
      </c>
    </row>
    <row r="965" spans="1:20" ht="13.2" hidden="1" x14ac:dyDescent="0.25">
      <c r="A965" s="21" t="s">
        <v>761</v>
      </c>
      <c r="C965" s="16" t="s">
        <v>25</v>
      </c>
      <c r="D965" s="16" t="s">
        <v>26</v>
      </c>
      <c r="E965" s="16" t="s">
        <v>11569</v>
      </c>
      <c r="F965" s="18" t="s">
        <v>11570</v>
      </c>
      <c r="G965" s="16">
        <v>1</v>
      </c>
      <c r="H965" s="19" t="s">
        <v>11571</v>
      </c>
      <c r="I965" t="str">
        <f t="shared" si="7"/>
        <v>AOP UNISEX HOODIE / XL / All Print</v>
      </c>
      <c r="J965" s="20" t="s">
        <v>11572</v>
      </c>
      <c r="K965" s="20" t="s">
        <v>11573</v>
      </c>
      <c r="L965" s="16" t="s">
        <v>11574</v>
      </c>
      <c r="N965" s="1"/>
      <c r="O965" s="18" t="s">
        <v>11575</v>
      </c>
      <c r="P965" s="16">
        <v>90002</v>
      </c>
      <c r="Q965" s="16" t="s">
        <v>546</v>
      </c>
      <c r="R965" s="16" t="s">
        <v>35</v>
      </c>
      <c r="S965" s="16">
        <v>13236795774</v>
      </c>
      <c r="T965" s="1" t="s">
        <v>547</v>
      </c>
    </row>
    <row r="966" spans="1:20" ht="13.2" hidden="1" x14ac:dyDescent="0.25">
      <c r="A966" s="28" t="s">
        <v>246</v>
      </c>
      <c r="C966" s="16" t="s">
        <v>25</v>
      </c>
      <c r="D966" s="16" t="s">
        <v>26</v>
      </c>
      <c r="E966" s="16" t="s">
        <v>11576</v>
      </c>
      <c r="F966" s="18" t="s">
        <v>11577</v>
      </c>
      <c r="G966" s="16">
        <v>1</v>
      </c>
      <c r="H966" s="19" t="s">
        <v>11578</v>
      </c>
      <c r="I966" t="str">
        <f t="shared" si="7"/>
        <v>L / Full Print</v>
      </c>
      <c r="J966" s="20" t="s">
        <v>11579</v>
      </c>
      <c r="K966" s="20" t="s">
        <v>11580</v>
      </c>
      <c r="L966" s="16" t="s">
        <v>11581</v>
      </c>
      <c r="N966" s="1"/>
      <c r="O966" s="18" t="s">
        <v>11582</v>
      </c>
      <c r="P966" s="16">
        <v>98532</v>
      </c>
      <c r="Q966" s="16" t="s">
        <v>189</v>
      </c>
      <c r="R966" s="16" t="s">
        <v>35</v>
      </c>
      <c r="S966" s="16">
        <v>3605228576</v>
      </c>
      <c r="T966" s="1" t="s">
        <v>190</v>
      </c>
    </row>
    <row r="967" spans="1:20" ht="13.2" hidden="1" x14ac:dyDescent="0.25">
      <c r="A967" s="28" t="s">
        <v>5607</v>
      </c>
      <c r="C967" s="16" t="s">
        <v>25</v>
      </c>
      <c r="D967" s="16" t="s">
        <v>26</v>
      </c>
      <c r="E967" s="16" t="s">
        <v>11583</v>
      </c>
      <c r="F967" s="18" t="s">
        <v>11584</v>
      </c>
      <c r="G967" s="16">
        <v>1</v>
      </c>
      <c r="H967" s="19" t="s">
        <v>1217</v>
      </c>
      <c r="I967" t="str">
        <f t="shared" si="7"/>
        <v>hirt 3d #KV - L / Full Print</v>
      </c>
      <c r="J967" s="20" t="s">
        <v>1218</v>
      </c>
      <c r="K967" s="20" t="s">
        <v>11585</v>
      </c>
      <c r="L967" s="16" t="s">
        <v>11586</v>
      </c>
      <c r="N967" s="1"/>
      <c r="O967" s="18" t="s">
        <v>11587</v>
      </c>
      <c r="P967" s="16">
        <v>12076</v>
      </c>
      <c r="Q967" s="16" t="s">
        <v>305</v>
      </c>
      <c r="R967" s="16" t="s">
        <v>35</v>
      </c>
      <c r="S967" s="16">
        <v>4302283681</v>
      </c>
      <c r="T967" s="1" t="s">
        <v>306</v>
      </c>
    </row>
    <row r="968" spans="1:20" ht="13.2" hidden="1" x14ac:dyDescent="0.25">
      <c r="A968" s="29" t="s">
        <v>86</v>
      </c>
      <c r="C968" s="16" t="s">
        <v>61</v>
      </c>
      <c r="D968" s="17" t="s">
        <v>26</v>
      </c>
      <c r="E968" s="16" t="s">
        <v>11588</v>
      </c>
      <c r="F968" s="18" t="s">
        <v>11589</v>
      </c>
      <c r="G968" s="16">
        <v>1</v>
      </c>
      <c r="H968" s="19" t="s">
        <v>11590</v>
      </c>
      <c r="I968" t="str">
        <f t="shared" si="7"/>
        <v>5XL / RED</v>
      </c>
      <c r="J968" s="20" t="s">
        <v>11591</v>
      </c>
      <c r="K968" s="20" t="s">
        <v>11592</v>
      </c>
      <c r="L968" s="16" t="s">
        <v>11593</v>
      </c>
      <c r="N968" s="1"/>
      <c r="O968" s="18" t="s">
        <v>11594</v>
      </c>
      <c r="P968" s="16">
        <v>72360</v>
      </c>
      <c r="Q968" s="16" t="s">
        <v>118</v>
      </c>
      <c r="R968" s="16" t="s">
        <v>35</v>
      </c>
      <c r="S968" s="16">
        <v>8706621700</v>
      </c>
      <c r="T968" s="1" t="s">
        <v>119</v>
      </c>
    </row>
    <row r="969" spans="1:20" ht="13.2" hidden="1" x14ac:dyDescent="0.25">
      <c r="A969" s="28" t="s">
        <v>5607</v>
      </c>
      <c r="C969" s="16" t="s">
        <v>25</v>
      </c>
      <c r="D969" s="16" t="s">
        <v>26</v>
      </c>
      <c r="E969" s="16" t="s">
        <v>11595</v>
      </c>
      <c r="F969" s="18" t="s">
        <v>11596</v>
      </c>
      <c r="G969" s="16">
        <v>1</v>
      </c>
      <c r="H969" s="19" t="s">
        <v>11597</v>
      </c>
      <c r="I969" t="str">
        <f t="shared" si="7"/>
        <v>hirt 2D #KV - L / Black</v>
      </c>
      <c r="J969" s="20" t="s">
        <v>11598</v>
      </c>
      <c r="K969" s="20" t="s">
        <v>11599</v>
      </c>
      <c r="L969" s="16" t="s">
        <v>11600</v>
      </c>
      <c r="N969" s="1"/>
      <c r="O969" s="18" t="s">
        <v>11601</v>
      </c>
      <c r="P969" s="16">
        <v>78834</v>
      </c>
      <c r="Q969" s="16" t="s">
        <v>151</v>
      </c>
      <c r="R969" s="16" t="s">
        <v>35</v>
      </c>
      <c r="S969" s="16" t="s">
        <v>11602</v>
      </c>
      <c r="T969" s="1" t="s">
        <v>152</v>
      </c>
    </row>
    <row r="970" spans="1:20" ht="13.2" hidden="1" x14ac:dyDescent="0.25">
      <c r="A970" s="28" t="s">
        <v>5607</v>
      </c>
      <c r="C970" s="16" t="s">
        <v>25</v>
      </c>
      <c r="D970" s="16" t="s">
        <v>26</v>
      </c>
      <c r="E970" s="16" t="s">
        <v>11595</v>
      </c>
      <c r="F970" s="18" t="s">
        <v>11596</v>
      </c>
      <c r="G970" s="16">
        <v>1</v>
      </c>
      <c r="H970" s="19" t="s">
        <v>11603</v>
      </c>
      <c r="I970" t="str">
        <f t="shared" si="7"/>
        <v>hirt 2D #KV - XL / Black</v>
      </c>
      <c r="J970" s="20" t="s">
        <v>11604</v>
      </c>
      <c r="K970" s="20" t="s">
        <v>11599</v>
      </c>
      <c r="L970" s="16" t="s">
        <v>11600</v>
      </c>
      <c r="N970" s="1"/>
      <c r="O970" s="18" t="s">
        <v>11601</v>
      </c>
      <c r="P970" s="16">
        <v>78834</v>
      </c>
      <c r="Q970" s="16" t="s">
        <v>151</v>
      </c>
      <c r="R970" s="16" t="s">
        <v>35</v>
      </c>
      <c r="S970" s="16" t="s">
        <v>11602</v>
      </c>
      <c r="T970" s="1" t="s">
        <v>152</v>
      </c>
    </row>
    <row r="971" spans="1:20" ht="13.2" hidden="1" x14ac:dyDescent="0.25">
      <c r="A971" s="28" t="s">
        <v>5607</v>
      </c>
      <c r="C971" s="16" t="s">
        <v>61</v>
      </c>
      <c r="D971" s="17" t="s">
        <v>26</v>
      </c>
      <c r="E971" s="16" t="s">
        <v>11605</v>
      </c>
      <c r="F971" s="18" t="s">
        <v>11606</v>
      </c>
      <c r="G971" s="16">
        <v>1</v>
      </c>
      <c r="H971" s="19" t="s">
        <v>6230</v>
      </c>
      <c r="I971" t="str">
        <f t="shared" si="7"/>
        <v>XL / Full Print</v>
      </c>
      <c r="J971" s="20" t="s">
        <v>3624</v>
      </c>
      <c r="K971" s="20" t="s">
        <v>11607</v>
      </c>
      <c r="L971" s="16" t="s">
        <v>11608</v>
      </c>
      <c r="N971" s="1"/>
      <c r="O971" s="18" t="s">
        <v>1237</v>
      </c>
      <c r="P971" s="16">
        <v>85053</v>
      </c>
      <c r="Q971" s="16" t="s">
        <v>447</v>
      </c>
      <c r="R971" s="16" t="s">
        <v>35</v>
      </c>
      <c r="S971" s="16">
        <v>6028283381</v>
      </c>
      <c r="T971" s="1" t="s">
        <v>448</v>
      </c>
    </row>
    <row r="972" spans="1:20" ht="13.2" hidden="1" x14ac:dyDescent="0.25">
      <c r="A972" s="32" t="s">
        <v>4328</v>
      </c>
      <c r="C972" s="16" t="s">
        <v>25</v>
      </c>
      <c r="D972" s="16" t="s">
        <v>26</v>
      </c>
      <c r="E972" s="16" t="s">
        <v>11609</v>
      </c>
      <c r="F972" s="18" t="s">
        <v>11610</v>
      </c>
      <c r="G972" s="16">
        <v>1</v>
      </c>
      <c r="H972" s="19" t="s">
        <v>11611</v>
      </c>
      <c r="I972" t="str">
        <f t="shared" si="7"/>
        <v>Hawaiian shirt / 5XL / Full Print</v>
      </c>
      <c r="J972" s="20" t="s">
        <v>11612</v>
      </c>
      <c r="K972" s="20" t="s">
        <v>11613</v>
      </c>
      <c r="L972" s="16" t="s">
        <v>11614</v>
      </c>
      <c r="N972" s="1"/>
      <c r="O972" s="18" t="s">
        <v>11615</v>
      </c>
      <c r="P972" s="16">
        <v>98503</v>
      </c>
      <c r="Q972" s="16" t="s">
        <v>189</v>
      </c>
      <c r="R972" s="16" t="s">
        <v>35</v>
      </c>
      <c r="S972" s="16">
        <v>3607917056</v>
      </c>
      <c r="T972" s="1" t="s">
        <v>190</v>
      </c>
    </row>
    <row r="973" spans="1:20" ht="13.2" hidden="1" x14ac:dyDescent="0.25">
      <c r="A973" s="28" t="s">
        <v>246</v>
      </c>
      <c r="C973" s="16" t="s">
        <v>25</v>
      </c>
      <c r="D973" s="16" t="s">
        <v>26</v>
      </c>
      <c r="E973" s="16" t="s">
        <v>11609</v>
      </c>
      <c r="F973" s="18" t="s">
        <v>11610</v>
      </c>
      <c r="G973" s="16">
        <v>1</v>
      </c>
      <c r="H973" s="19" t="s">
        <v>11616</v>
      </c>
      <c r="I973" t="str">
        <f t="shared" si="7"/>
        <v>5XL / Full Print</v>
      </c>
      <c r="J973" s="20" t="s">
        <v>11617</v>
      </c>
      <c r="K973" s="20" t="s">
        <v>11613</v>
      </c>
      <c r="L973" s="16" t="s">
        <v>11614</v>
      </c>
      <c r="N973" s="1"/>
      <c r="O973" s="18" t="s">
        <v>11615</v>
      </c>
      <c r="P973" s="16">
        <v>98503</v>
      </c>
      <c r="Q973" s="16" t="s">
        <v>189</v>
      </c>
      <c r="R973" s="16" t="s">
        <v>35</v>
      </c>
      <c r="S973" s="16">
        <v>3607917056</v>
      </c>
      <c r="T973" s="1" t="s">
        <v>190</v>
      </c>
    </row>
    <row r="974" spans="1:20" ht="13.2" x14ac:dyDescent="0.25">
      <c r="A974" s="21" t="s">
        <v>49</v>
      </c>
      <c r="C974" s="16" t="s">
        <v>25</v>
      </c>
      <c r="D974" s="16" t="s">
        <v>26</v>
      </c>
      <c r="E974" s="16" t="s">
        <v>11609</v>
      </c>
      <c r="F974" s="18" t="s">
        <v>11610</v>
      </c>
      <c r="G974" s="16">
        <v>1</v>
      </c>
      <c r="H974" s="19" t="s">
        <v>11618</v>
      </c>
      <c r="I974" t="str">
        <f t="shared" si="7"/>
        <v>5XL / Full Print</v>
      </c>
      <c r="J974" s="20" t="s">
        <v>8783</v>
      </c>
      <c r="K974" s="20" t="s">
        <v>11613</v>
      </c>
      <c r="L974" s="16" t="s">
        <v>11614</v>
      </c>
      <c r="N974" s="1"/>
      <c r="O974" s="18" t="s">
        <v>11615</v>
      </c>
      <c r="P974" s="16">
        <v>98503</v>
      </c>
      <c r="Q974" s="16" t="s">
        <v>189</v>
      </c>
      <c r="R974" s="16" t="s">
        <v>35</v>
      </c>
      <c r="S974" s="16">
        <v>3607917056</v>
      </c>
      <c r="T974" s="1" t="s">
        <v>190</v>
      </c>
    </row>
    <row r="975" spans="1:20" ht="13.2" hidden="1" x14ac:dyDescent="0.25">
      <c r="A975" s="32" t="s">
        <v>309</v>
      </c>
      <c r="C975" s="16" t="s">
        <v>25</v>
      </c>
      <c r="D975" s="16" t="s">
        <v>26</v>
      </c>
      <c r="E975" s="16" t="s">
        <v>11619</v>
      </c>
      <c r="F975" s="18" t="s">
        <v>11620</v>
      </c>
      <c r="G975" s="16">
        <v>1</v>
      </c>
      <c r="H975" s="19" t="s">
        <v>4850</v>
      </c>
      <c r="I975" t="str">
        <f t="shared" si="7"/>
        <v>XL / Full Print</v>
      </c>
      <c r="J975" s="20" t="s">
        <v>4851</v>
      </c>
      <c r="K975" s="20" t="s">
        <v>11621</v>
      </c>
      <c r="L975" s="16" t="s">
        <v>11622</v>
      </c>
      <c r="N975" s="1"/>
      <c r="O975" s="18" t="s">
        <v>11623</v>
      </c>
      <c r="P975" s="16">
        <v>47670</v>
      </c>
      <c r="Q975" s="16" t="s">
        <v>57</v>
      </c>
      <c r="R975" s="16" t="s">
        <v>35</v>
      </c>
      <c r="S975" s="16">
        <f>18127797607</f>
        <v>18127797607</v>
      </c>
      <c r="T975" s="1" t="s">
        <v>59</v>
      </c>
    </row>
    <row r="976" spans="1:20" ht="13.2" hidden="1" x14ac:dyDescent="0.25">
      <c r="A976" s="32" t="s">
        <v>60</v>
      </c>
      <c r="C976" s="16" t="s">
        <v>61</v>
      </c>
      <c r="D976" s="17" t="s">
        <v>26</v>
      </c>
      <c r="E976" s="16" t="s">
        <v>11624</v>
      </c>
      <c r="F976" s="18" t="s">
        <v>11625</v>
      </c>
      <c r="G976" s="16">
        <v>1</v>
      </c>
      <c r="H976" s="19" t="s">
        <v>1670</v>
      </c>
      <c r="I976" t="str">
        <f t="shared" si="7"/>
        <v>XL / Full Print</v>
      </c>
      <c r="J976" s="20" t="s">
        <v>1671</v>
      </c>
      <c r="K976" s="20" t="s">
        <v>11626</v>
      </c>
      <c r="L976" s="16" t="s">
        <v>11627</v>
      </c>
      <c r="M976" s="1"/>
      <c r="N976" s="1"/>
      <c r="O976" s="18" t="s">
        <v>2141</v>
      </c>
      <c r="P976" s="16">
        <v>21209</v>
      </c>
      <c r="Q976" s="16" t="s">
        <v>636</v>
      </c>
      <c r="R976" s="16" t="s">
        <v>35</v>
      </c>
      <c r="S976" s="16">
        <v>9739867962</v>
      </c>
      <c r="T976" s="1" t="s">
        <v>637</v>
      </c>
    </row>
    <row r="977" spans="1:20" ht="13.2" x14ac:dyDescent="0.25">
      <c r="A977" s="21" t="s">
        <v>49</v>
      </c>
      <c r="C977" s="16" t="s">
        <v>61</v>
      </c>
      <c r="D977" s="17" t="s">
        <v>26</v>
      </c>
      <c r="E977" s="16" t="s">
        <v>11628</v>
      </c>
      <c r="F977" s="18" t="s">
        <v>11629</v>
      </c>
      <c r="G977" s="16">
        <v>1</v>
      </c>
      <c r="H977" s="19" t="s">
        <v>11630</v>
      </c>
      <c r="I977" t="str">
        <f t="shared" si="7"/>
        <v>Men / 9.5 / BLACK</v>
      </c>
      <c r="J977" s="20" t="s">
        <v>2936</v>
      </c>
      <c r="K977" s="20" t="s">
        <v>11631</v>
      </c>
      <c r="L977" s="16" t="s">
        <v>11632</v>
      </c>
      <c r="M977" s="1"/>
      <c r="N977" s="1"/>
      <c r="O977" s="18" t="s">
        <v>1145</v>
      </c>
      <c r="P977" s="16">
        <v>37915</v>
      </c>
      <c r="Q977" s="16" t="s">
        <v>211</v>
      </c>
      <c r="R977" s="16" t="s">
        <v>35</v>
      </c>
      <c r="S977" s="16">
        <v>8659642246</v>
      </c>
      <c r="T977" s="1" t="s">
        <v>212</v>
      </c>
    </row>
    <row r="978" spans="1:20" ht="13.2" hidden="1" x14ac:dyDescent="0.25">
      <c r="A978" s="28" t="s">
        <v>5607</v>
      </c>
      <c r="C978" s="16" t="s">
        <v>25</v>
      </c>
      <c r="D978" s="16" t="s">
        <v>26</v>
      </c>
      <c r="E978" s="16" t="s">
        <v>11633</v>
      </c>
      <c r="F978" s="18" t="s">
        <v>11634</v>
      </c>
      <c r="G978" s="16">
        <v>1</v>
      </c>
      <c r="H978" s="19" t="s">
        <v>11635</v>
      </c>
      <c r="I978" t="str">
        <f t="shared" si="7"/>
        <v>HOODIE RAGLAN SLEEVE / XL / All Print</v>
      </c>
      <c r="J978" s="20" t="s">
        <v>7176</v>
      </c>
      <c r="K978" s="20" t="s">
        <v>11636</v>
      </c>
      <c r="L978" s="16" t="s">
        <v>11637</v>
      </c>
      <c r="N978" s="1"/>
      <c r="O978" s="18" t="s">
        <v>68</v>
      </c>
      <c r="P978" s="16">
        <v>60628</v>
      </c>
      <c r="Q978" s="16" t="s">
        <v>69</v>
      </c>
      <c r="R978" s="16" t="s">
        <v>35</v>
      </c>
      <c r="S978" s="16">
        <v>6305234350</v>
      </c>
      <c r="T978" s="1" t="s">
        <v>71</v>
      </c>
    </row>
    <row r="979" spans="1:20" ht="13.2" hidden="1" x14ac:dyDescent="0.25">
      <c r="A979" s="28" t="s">
        <v>5607</v>
      </c>
      <c r="C979" s="16" t="s">
        <v>202</v>
      </c>
      <c r="D979" s="17" t="s">
        <v>26</v>
      </c>
      <c r="E979" s="16" t="s">
        <v>11638</v>
      </c>
      <c r="F979" s="18" t="s">
        <v>11639</v>
      </c>
      <c r="G979" s="16">
        <v>1</v>
      </c>
      <c r="H979" s="19" t="s">
        <v>11640</v>
      </c>
      <c r="I979" t="str">
        <f t="shared" si="7"/>
        <v>Jesus Faith over Fear custom name Tote Bag #KV</v>
      </c>
      <c r="J979" s="20" t="s">
        <v>11641</v>
      </c>
      <c r="K979" s="20" t="s">
        <v>11642</v>
      </c>
      <c r="L979" s="16" t="s">
        <v>11643</v>
      </c>
      <c r="N979" s="1"/>
      <c r="O979" s="18" t="s">
        <v>11644</v>
      </c>
      <c r="P979" s="16">
        <v>35744</v>
      </c>
      <c r="Q979" s="16" t="s">
        <v>645</v>
      </c>
      <c r="R979" s="16" t="s">
        <v>35</v>
      </c>
      <c r="S979" s="16">
        <v>2562549894</v>
      </c>
      <c r="T979" s="1" t="s">
        <v>646</v>
      </c>
    </row>
    <row r="980" spans="1:20" ht="13.2" hidden="1" x14ac:dyDescent="0.25">
      <c r="A980" s="32" t="s">
        <v>309</v>
      </c>
      <c r="C980" s="16" t="s">
        <v>202</v>
      </c>
      <c r="D980" s="17" t="s">
        <v>26</v>
      </c>
      <c r="E980" s="16" t="s">
        <v>11645</v>
      </c>
      <c r="F980" s="18" t="s">
        <v>11646</v>
      </c>
      <c r="G980" s="16">
        <v>1</v>
      </c>
      <c r="H980" s="19" t="s">
        <v>9570</v>
      </c>
      <c r="I980" t="str">
        <f t="shared" si="7"/>
        <v>2XL / Black</v>
      </c>
      <c r="J980" s="20" t="s">
        <v>313</v>
      </c>
      <c r="K980" s="20" t="s">
        <v>11647</v>
      </c>
      <c r="L980" s="16" t="s">
        <v>11648</v>
      </c>
      <c r="N980" s="1"/>
      <c r="O980" s="18" t="s">
        <v>11649</v>
      </c>
      <c r="P980" s="16">
        <v>8021</v>
      </c>
      <c r="Q980" s="16" t="s">
        <v>464</v>
      </c>
      <c r="R980" s="16" t="s">
        <v>35</v>
      </c>
      <c r="S980" s="16">
        <v>8565158245</v>
      </c>
      <c r="T980" s="1" t="s">
        <v>465</v>
      </c>
    </row>
    <row r="981" spans="1:20" ht="13.2" hidden="1" x14ac:dyDescent="0.25">
      <c r="A981" s="32" t="s">
        <v>60</v>
      </c>
      <c r="C981" s="16" t="s">
        <v>202</v>
      </c>
      <c r="D981" s="17" t="s">
        <v>26</v>
      </c>
      <c r="E981" s="16" t="s">
        <v>11645</v>
      </c>
      <c r="F981" s="18" t="s">
        <v>11646</v>
      </c>
      <c r="G981" s="16">
        <v>1</v>
      </c>
      <c r="H981" s="19" t="s">
        <v>11650</v>
      </c>
      <c r="I981" t="str">
        <f t="shared" si="7"/>
        <v>2XL / Brown</v>
      </c>
      <c r="J981" s="20" t="s">
        <v>9446</v>
      </c>
      <c r="K981" s="20" t="s">
        <v>11647</v>
      </c>
      <c r="L981" s="16" t="s">
        <v>11648</v>
      </c>
      <c r="N981" s="1"/>
      <c r="O981" s="18" t="s">
        <v>11649</v>
      </c>
      <c r="P981" s="16">
        <v>8021</v>
      </c>
      <c r="Q981" s="16" t="s">
        <v>464</v>
      </c>
      <c r="R981" s="16" t="s">
        <v>35</v>
      </c>
      <c r="S981" s="16">
        <v>8565158245</v>
      </c>
      <c r="T981" s="1" t="s">
        <v>465</v>
      </c>
    </row>
    <row r="982" spans="1:20" ht="13.2" hidden="1" x14ac:dyDescent="0.25">
      <c r="A982" s="32" t="s">
        <v>60</v>
      </c>
      <c r="C982" s="16" t="s">
        <v>61</v>
      </c>
      <c r="D982" s="17" t="s">
        <v>26</v>
      </c>
      <c r="E982" s="16" t="s">
        <v>11651</v>
      </c>
      <c r="F982" s="18" t="s">
        <v>11652</v>
      </c>
      <c r="G982" s="16">
        <v>1</v>
      </c>
      <c r="H982" s="19" t="s">
        <v>1670</v>
      </c>
      <c r="I982" t="str">
        <f t="shared" si="7"/>
        <v>XL / Full Print</v>
      </c>
      <c r="J982" s="20" t="s">
        <v>1671</v>
      </c>
      <c r="K982" s="20" t="s">
        <v>11653</v>
      </c>
      <c r="L982" s="16" t="s">
        <v>11654</v>
      </c>
      <c r="N982" s="1"/>
      <c r="O982" s="18" t="s">
        <v>11655</v>
      </c>
      <c r="P982" s="16">
        <v>60451</v>
      </c>
      <c r="Q982" s="16" t="s">
        <v>69</v>
      </c>
      <c r="R982" s="16" t="s">
        <v>35</v>
      </c>
      <c r="S982" s="16">
        <v>8157356767</v>
      </c>
      <c r="T982" s="1" t="s">
        <v>71</v>
      </c>
    </row>
    <row r="983" spans="1:20" ht="13.2" hidden="1" x14ac:dyDescent="0.25">
      <c r="A983" s="32" t="s">
        <v>60</v>
      </c>
      <c r="C983" s="16" t="s">
        <v>61</v>
      </c>
      <c r="D983" s="17" t="s">
        <v>26</v>
      </c>
      <c r="E983" s="16" t="s">
        <v>11651</v>
      </c>
      <c r="F983" s="18" t="s">
        <v>11652</v>
      </c>
      <c r="G983" s="16">
        <v>1</v>
      </c>
      <c r="H983" s="19" t="s">
        <v>11656</v>
      </c>
      <c r="I983" t="str">
        <f t="shared" si="7"/>
        <v>XL / Full Print</v>
      </c>
      <c r="J983" s="20" t="s">
        <v>1671</v>
      </c>
      <c r="K983" s="20" t="s">
        <v>11653</v>
      </c>
      <c r="L983" s="16" t="s">
        <v>11654</v>
      </c>
      <c r="N983" s="1"/>
      <c r="O983" s="18" t="s">
        <v>11655</v>
      </c>
      <c r="P983" s="16">
        <v>60451</v>
      </c>
      <c r="Q983" s="16" t="s">
        <v>69</v>
      </c>
      <c r="R983" s="16" t="s">
        <v>35</v>
      </c>
      <c r="S983" s="16">
        <v>8157356767</v>
      </c>
      <c r="T983" s="1" t="s">
        <v>71</v>
      </c>
    </row>
    <row r="984" spans="1:20" ht="13.2" hidden="1" x14ac:dyDescent="0.25">
      <c r="A984" s="28" t="s">
        <v>5607</v>
      </c>
      <c r="C984" s="16" t="s">
        <v>61</v>
      </c>
      <c r="D984" s="17" t="s">
        <v>26</v>
      </c>
      <c r="E984" s="16" t="s">
        <v>11657</v>
      </c>
      <c r="F984" s="18" t="s">
        <v>11658</v>
      </c>
      <c r="G984" s="16">
        <v>1</v>
      </c>
      <c r="H984" s="19" t="s">
        <v>11659</v>
      </c>
      <c r="I984" t="str">
        <f t="shared" si="7"/>
        <v>Joggers #KV - AOP Unisex Raglan Zip Hoodie / L / All Print</v>
      </c>
      <c r="J984" s="20" t="s">
        <v>11660</v>
      </c>
      <c r="K984" s="20" t="s">
        <v>11661</v>
      </c>
      <c r="L984" s="16" t="s">
        <v>11662</v>
      </c>
      <c r="N984" s="1"/>
      <c r="O984" s="18" t="s">
        <v>11663</v>
      </c>
      <c r="P984" s="16">
        <v>53066</v>
      </c>
      <c r="Q984" s="16" t="s">
        <v>1115</v>
      </c>
      <c r="R984" s="16" t="s">
        <v>35</v>
      </c>
      <c r="S984" s="16">
        <v>2628948087</v>
      </c>
      <c r="T984" s="1" t="s">
        <v>1116</v>
      </c>
    </row>
    <row r="985" spans="1:20" ht="13.2" hidden="1" x14ac:dyDescent="0.25">
      <c r="A985" s="28" t="s">
        <v>5607</v>
      </c>
      <c r="C985" s="16" t="s">
        <v>61</v>
      </c>
      <c r="D985" s="17" t="s">
        <v>26</v>
      </c>
      <c r="E985" s="16" t="s">
        <v>11657</v>
      </c>
      <c r="F985" s="18" t="s">
        <v>11658</v>
      </c>
      <c r="G985" s="16">
        <v>1</v>
      </c>
      <c r="H985" s="19" t="s">
        <v>9696</v>
      </c>
      <c r="I985" t="str">
        <f t="shared" si="7"/>
        <v>Joggers #KV - AOP Unisex Joggers / L / All Print</v>
      </c>
      <c r="J985" s="20" t="s">
        <v>2255</v>
      </c>
      <c r="K985" s="20" t="s">
        <v>11661</v>
      </c>
      <c r="L985" s="16" t="s">
        <v>11662</v>
      </c>
      <c r="N985" s="1"/>
      <c r="O985" s="18" t="s">
        <v>11663</v>
      </c>
      <c r="P985" s="16">
        <v>53066</v>
      </c>
      <c r="Q985" s="16" t="s">
        <v>1115</v>
      </c>
      <c r="R985" s="16" t="s">
        <v>35</v>
      </c>
      <c r="S985" s="16">
        <v>2628948087</v>
      </c>
      <c r="T985" s="1" t="s">
        <v>1116</v>
      </c>
    </row>
    <row r="986" spans="1:20" ht="13.2" hidden="1" x14ac:dyDescent="0.25">
      <c r="A986" s="28" t="s">
        <v>5607</v>
      </c>
      <c r="C986" s="16" t="s">
        <v>61</v>
      </c>
      <c r="D986" s="17" t="s">
        <v>26</v>
      </c>
      <c r="E986" s="16" t="s">
        <v>11657</v>
      </c>
      <c r="F986" s="18" t="s">
        <v>11658</v>
      </c>
      <c r="G986" s="16">
        <v>1</v>
      </c>
      <c r="H986" s="19" t="s">
        <v>11664</v>
      </c>
      <c r="I986" t="str">
        <f t="shared" si="7"/>
        <v>Joggers #KV - AOP Unisex Joggers / M / All Print</v>
      </c>
      <c r="J986" s="20" t="s">
        <v>5091</v>
      </c>
      <c r="K986" s="20" t="s">
        <v>11661</v>
      </c>
      <c r="L986" s="16" t="s">
        <v>11662</v>
      </c>
      <c r="N986" s="1"/>
      <c r="O986" s="18" t="s">
        <v>11663</v>
      </c>
      <c r="P986" s="16">
        <v>53066</v>
      </c>
      <c r="Q986" s="16" t="s">
        <v>1115</v>
      </c>
      <c r="R986" s="16" t="s">
        <v>35</v>
      </c>
      <c r="S986" s="16">
        <v>2628948087</v>
      </c>
      <c r="T986" s="1" t="s">
        <v>1116</v>
      </c>
    </row>
    <row r="987" spans="1:20" ht="13.2" hidden="1" x14ac:dyDescent="0.25">
      <c r="A987" s="28" t="s">
        <v>5607</v>
      </c>
      <c r="C987" s="16" t="s">
        <v>61</v>
      </c>
      <c r="D987" s="17" t="s">
        <v>26</v>
      </c>
      <c r="E987" s="16" t="s">
        <v>11657</v>
      </c>
      <c r="F987" s="18" t="s">
        <v>11658</v>
      </c>
      <c r="G987" s="16">
        <v>1</v>
      </c>
      <c r="H987" s="19" t="s">
        <v>11665</v>
      </c>
      <c r="I987" t="str">
        <f t="shared" si="7"/>
        <v>Joggers #KV - AOP Unisex Joggers / S / All Print</v>
      </c>
      <c r="J987" s="20" t="s">
        <v>4691</v>
      </c>
      <c r="K987" s="20" t="s">
        <v>11661</v>
      </c>
      <c r="L987" s="16" t="s">
        <v>11662</v>
      </c>
      <c r="N987" s="1"/>
      <c r="O987" s="18" t="s">
        <v>11663</v>
      </c>
      <c r="P987" s="16">
        <v>53066</v>
      </c>
      <c r="Q987" s="16" t="s">
        <v>1115</v>
      </c>
      <c r="R987" s="16" t="s">
        <v>35</v>
      </c>
      <c r="S987" s="16">
        <v>2628948087</v>
      </c>
      <c r="T987" s="1" t="s">
        <v>1116</v>
      </c>
    </row>
    <row r="988" spans="1:20" ht="13.2" hidden="1" x14ac:dyDescent="0.25">
      <c r="A988" s="28" t="s">
        <v>5607</v>
      </c>
      <c r="C988" s="16" t="s">
        <v>61</v>
      </c>
      <c r="D988" s="17" t="s">
        <v>26</v>
      </c>
      <c r="E988" s="16" t="s">
        <v>11666</v>
      </c>
      <c r="F988" s="18" t="s">
        <v>11658</v>
      </c>
      <c r="G988" s="16">
        <v>1</v>
      </c>
      <c r="H988" s="19" t="s">
        <v>11667</v>
      </c>
      <c r="I988" t="str">
        <f t="shared" si="7"/>
        <v>Joggers #KV - AOP Unisex Raglan Hoodie / M / All Print</v>
      </c>
      <c r="J988" s="20" t="s">
        <v>4686</v>
      </c>
      <c r="K988" s="20" t="s">
        <v>11661</v>
      </c>
      <c r="L988" s="16" t="s">
        <v>11662</v>
      </c>
      <c r="N988" s="1"/>
      <c r="O988" s="18" t="s">
        <v>11663</v>
      </c>
      <c r="P988" s="16">
        <v>53066</v>
      </c>
      <c r="Q988" s="16" t="s">
        <v>1115</v>
      </c>
      <c r="R988" s="16" t="s">
        <v>35</v>
      </c>
      <c r="S988" s="16">
        <v>2628948087</v>
      </c>
      <c r="T988" s="1" t="s">
        <v>1116</v>
      </c>
    </row>
    <row r="989" spans="1:20" ht="13.2" hidden="1" x14ac:dyDescent="0.25">
      <c r="A989" s="28" t="s">
        <v>5607</v>
      </c>
      <c r="C989" s="16" t="s">
        <v>61</v>
      </c>
      <c r="D989" s="17" t="s">
        <v>26</v>
      </c>
      <c r="E989" s="16" t="s">
        <v>11666</v>
      </c>
      <c r="F989" s="18" t="s">
        <v>11658</v>
      </c>
      <c r="G989" s="16">
        <v>1</v>
      </c>
      <c r="H989" s="19" t="s">
        <v>11668</v>
      </c>
      <c r="I989" t="str">
        <f t="shared" si="7"/>
        <v>Joggers #KV - AOP Unisex Raglan Hoodie / M / All Print</v>
      </c>
      <c r="J989" s="20" t="s">
        <v>4686</v>
      </c>
      <c r="K989" s="20" t="s">
        <v>11661</v>
      </c>
      <c r="L989" s="16" t="s">
        <v>11662</v>
      </c>
      <c r="N989" s="1"/>
      <c r="O989" s="18" t="s">
        <v>11663</v>
      </c>
      <c r="P989" s="16">
        <v>53066</v>
      </c>
      <c r="Q989" s="16" t="s">
        <v>1115</v>
      </c>
      <c r="R989" s="16" t="s">
        <v>35</v>
      </c>
      <c r="S989" s="16">
        <v>2628948087</v>
      </c>
      <c r="T989" s="1" t="s">
        <v>1116</v>
      </c>
    </row>
    <row r="990" spans="1:20" ht="13.2" hidden="1" x14ac:dyDescent="0.25">
      <c r="A990" s="15" t="s">
        <v>110</v>
      </c>
      <c r="C990" s="16" t="s">
        <v>25</v>
      </c>
      <c r="D990" s="16" t="s">
        <v>26</v>
      </c>
      <c r="E990" s="16" t="s">
        <v>11669</v>
      </c>
      <c r="F990" s="18" t="s">
        <v>11670</v>
      </c>
      <c r="G990" s="16">
        <v>1</v>
      </c>
      <c r="H990" s="19" t="s">
        <v>11671</v>
      </c>
      <c r="I990" t="str">
        <f t="shared" si="7"/>
        <v>hirt #171221V - Unisex Tshirt 2D / All Print / L</v>
      </c>
      <c r="J990" s="20" t="s">
        <v>11672</v>
      </c>
      <c r="K990" s="20" t="s">
        <v>11673</v>
      </c>
      <c r="L990" s="16" t="s">
        <v>11674</v>
      </c>
      <c r="N990" s="1"/>
      <c r="O990" s="18" t="s">
        <v>510</v>
      </c>
      <c r="P990" s="16">
        <v>46226</v>
      </c>
      <c r="Q990" s="16" t="s">
        <v>57</v>
      </c>
      <c r="R990" s="16" t="s">
        <v>35</v>
      </c>
      <c r="S990" s="16">
        <v>3175196866</v>
      </c>
      <c r="T990" s="1" t="s">
        <v>59</v>
      </c>
    </row>
    <row r="991" spans="1:20" ht="13.2" hidden="1" x14ac:dyDescent="0.25">
      <c r="A991" s="28" t="s">
        <v>246</v>
      </c>
      <c r="C991" s="16" t="s">
        <v>25</v>
      </c>
      <c r="D991" s="16" t="s">
        <v>26</v>
      </c>
      <c r="E991" s="16" t="s">
        <v>11669</v>
      </c>
      <c r="F991" s="18" t="s">
        <v>11670</v>
      </c>
      <c r="G991" s="16">
        <v>1</v>
      </c>
      <c r="H991" s="19" t="s">
        <v>11675</v>
      </c>
      <c r="I991" t="str">
        <f t="shared" si="7"/>
        <v>hirt - Unisex Tshirt 2D / Black / L</v>
      </c>
      <c r="J991" s="20" t="s">
        <v>11676</v>
      </c>
      <c r="K991" s="20" t="s">
        <v>11673</v>
      </c>
      <c r="L991" s="16" t="s">
        <v>11674</v>
      </c>
      <c r="N991" s="1"/>
      <c r="O991" s="18" t="s">
        <v>510</v>
      </c>
      <c r="P991" s="16">
        <v>46226</v>
      </c>
      <c r="Q991" s="16" t="s">
        <v>57</v>
      </c>
      <c r="R991" s="16" t="s">
        <v>35</v>
      </c>
      <c r="S991" s="16">
        <v>3175196866</v>
      </c>
      <c r="T991" s="1" t="s">
        <v>59</v>
      </c>
    </row>
    <row r="992" spans="1:20" ht="13.2" hidden="1" x14ac:dyDescent="0.25">
      <c r="A992" s="32" t="s">
        <v>60</v>
      </c>
      <c r="C992" s="16" t="s">
        <v>61</v>
      </c>
      <c r="D992" s="17" t="s">
        <v>26</v>
      </c>
      <c r="E992" s="16" t="s">
        <v>11677</v>
      </c>
      <c r="F992" s="18" t="s">
        <v>11678</v>
      </c>
      <c r="G992" s="16">
        <v>1</v>
      </c>
      <c r="H992" s="19" t="s">
        <v>1670</v>
      </c>
      <c r="I992" t="str">
        <f t="shared" si="7"/>
        <v>XL / Full Print</v>
      </c>
      <c r="J992" s="20" t="s">
        <v>1671</v>
      </c>
      <c r="K992" s="20" t="s">
        <v>11679</v>
      </c>
      <c r="L992" s="16" t="s">
        <v>11680</v>
      </c>
      <c r="M992" s="1"/>
      <c r="N992" s="1"/>
      <c r="O992" s="18" t="s">
        <v>1145</v>
      </c>
      <c r="P992" s="16">
        <v>37938</v>
      </c>
      <c r="Q992" s="16" t="s">
        <v>211</v>
      </c>
      <c r="R992" s="16" t="s">
        <v>35</v>
      </c>
      <c r="S992" s="16">
        <v>6098483776</v>
      </c>
      <c r="T992" s="1" t="s">
        <v>212</v>
      </c>
    </row>
    <row r="993" spans="1:20" ht="13.2" hidden="1" x14ac:dyDescent="0.25">
      <c r="A993" s="28" t="s">
        <v>5607</v>
      </c>
      <c r="C993" s="16" t="s">
        <v>25</v>
      </c>
      <c r="D993" s="16" t="s">
        <v>26</v>
      </c>
      <c r="E993" s="16" t="s">
        <v>11681</v>
      </c>
      <c r="F993" s="18" t="s">
        <v>10927</v>
      </c>
      <c r="G993" s="16">
        <v>1</v>
      </c>
      <c r="H993" s="19" t="s">
        <v>11682</v>
      </c>
      <c r="I993" t="str">
        <f t="shared" si="7"/>
        <v>HOODIE RAGLAN SLEEVE / L / All Print</v>
      </c>
      <c r="J993" s="20" t="s">
        <v>5034</v>
      </c>
      <c r="K993" s="20" t="s">
        <v>10929</v>
      </c>
      <c r="L993" s="16" t="s">
        <v>10930</v>
      </c>
      <c r="N993" s="1"/>
      <c r="O993" s="18" t="s">
        <v>10931</v>
      </c>
      <c r="P993" s="16">
        <v>14048</v>
      </c>
      <c r="Q993" s="16" t="s">
        <v>305</v>
      </c>
      <c r="R993" s="16" t="s">
        <v>35</v>
      </c>
      <c r="S993" s="16">
        <f t="shared" ref="S993:S994" si="8">17167858027</f>
        <v>17167858027</v>
      </c>
      <c r="T993" s="1" t="s">
        <v>306</v>
      </c>
    </row>
    <row r="994" spans="1:20" ht="13.2" hidden="1" x14ac:dyDescent="0.25">
      <c r="A994" s="21" t="s">
        <v>5623</v>
      </c>
      <c r="C994" s="16" t="s">
        <v>4025</v>
      </c>
      <c r="D994" s="16" t="s">
        <v>26</v>
      </c>
      <c r="E994" s="16" t="s">
        <v>11681</v>
      </c>
      <c r="F994" s="18" t="s">
        <v>10927</v>
      </c>
      <c r="G994" s="16">
        <v>1</v>
      </c>
      <c r="H994" s="19" t="s">
        <v>11683</v>
      </c>
      <c r="I994" t="str">
        <f t="shared" si="7"/>
        <v>HOODIE RAGLAN SLEEVE / L / All Print</v>
      </c>
      <c r="J994" s="20" t="s">
        <v>53</v>
      </c>
      <c r="K994" s="20" t="s">
        <v>10929</v>
      </c>
      <c r="L994" s="16" t="s">
        <v>10930</v>
      </c>
      <c r="N994" s="1"/>
      <c r="O994" s="18" t="s">
        <v>10931</v>
      </c>
      <c r="P994" s="16">
        <v>14048</v>
      </c>
      <c r="Q994" s="16" t="s">
        <v>305</v>
      </c>
      <c r="R994" s="16" t="s">
        <v>35</v>
      </c>
      <c r="S994" s="16">
        <f t="shared" si="8"/>
        <v>17167858027</v>
      </c>
      <c r="T994" s="1" t="s">
        <v>306</v>
      </c>
    </row>
    <row r="995" spans="1:20" ht="13.2" hidden="1" x14ac:dyDescent="0.25">
      <c r="A995" s="15" t="s">
        <v>110</v>
      </c>
      <c r="C995" s="16" t="s">
        <v>61</v>
      </c>
      <c r="D995" s="17" t="s">
        <v>26</v>
      </c>
      <c r="E995" s="16" t="s">
        <v>11684</v>
      </c>
      <c r="F995" s="18" t="s">
        <v>11685</v>
      </c>
      <c r="G995" s="16">
        <v>1</v>
      </c>
      <c r="H995" s="19" t="s">
        <v>11686</v>
      </c>
      <c r="I995" t="str">
        <f t="shared" si="7"/>
        <v>Men / 7 / Black</v>
      </c>
      <c r="J995" s="20" t="s">
        <v>78</v>
      </c>
      <c r="K995" s="20" t="s">
        <v>11687</v>
      </c>
      <c r="L995" s="16" t="s">
        <v>11688</v>
      </c>
      <c r="N995" s="1"/>
      <c r="O995" s="18" t="s">
        <v>11689</v>
      </c>
      <c r="P995" s="16">
        <v>62966</v>
      </c>
      <c r="Q995" s="16" t="s">
        <v>69</v>
      </c>
      <c r="R995" s="16" t="s">
        <v>35</v>
      </c>
      <c r="S995" s="16">
        <v>6183534302</v>
      </c>
      <c r="T995" s="1" t="s">
        <v>71</v>
      </c>
    </row>
    <row r="996" spans="1:20" ht="13.2" hidden="1" x14ac:dyDescent="0.25">
      <c r="A996" s="32" t="s">
        <v>60</v>
      </c>
      <c r="C996" s="16" t="s">
        <v>25</v>
      </c>
      <c r="D996" s="17" t="s">
        <v>26</v>
      </c>
      <c r="E996" s="16" t="s">
        <v>11690</v>
      </c>
      <c r="F996" s="18" t="s">
        <v>11691</v>
      </c>
      <c r="G996" s="16">
        <v>1</v>
      </c>
      <c r="H996" s="19" t="s">
        <v>11692</v>
      </c>
      <c r="I996" t="str">
        <f t="shared" si="7"/>
        <v>hirt #240821l - 2XL / Full Print</v>
      </c>
      <c r="J996" s="20" t="s">
        <v>11693</v>
      </c>
      <c r="K996" s="20" t="s">
        <v>11694</v>
      </c>
      <c r="L996" s="16" t="s">
        <v>11695</v>
      </c>
      <c r="N996" s="1"/>
      <c r="O996" s="18" t="s">
        <v>11696</v>
      </c>
      <c r="P996" s="16">
        <v>93560</v>
      </c>
      <c r="Q996" s="16" t="s">
        <v>546</v>
      </c>
      <c r="R996" s="16" t="s">
        <v>35</v>
      </c>
      <c r="S996" s="16">
        <v>6617523054</v>
      </c>
      <c r="T996" s="1" t="s">
        <v>547</v>
      </c>
    </row>
    <row r="997" spans="1:20" ht="13.2" hidden="1" x14ac:dyDescent="0.25">
      <c r="A997" s="15" t="s">
        <v>24</v>
      </c>
      <c r="C997" s="16" t="s">
        <v>25</v>
      </c>
      <c r="D997" s="16" t="s">
        <v>26</v>
      </c>
      <c r="E997" s="16" t="s">
        <v>11697</v>
      </c>
      <c r="F997" s="18" t="s">
        <v>11698</v>
      </c>
      <c r="G997" s="16">
        <v>1</v>
      </c>
      <c r="H997" s="19" t="s">
        <v>11699</v>
      </c>
      <c r="I997" t="str">
        <f t="shared" si="7"/>
        <v>MK vintage hoodie 3D - AOP Unisex Raglan Hoodie / M / All print</v>
      </c>
      <c r="J997" s="20" t="s">
        <v>1386</v>
      </c>
      <c r="K997" s="20" t="s">
        <v>11700</v>
      </c>
      <c r="L997" s="16" t="s">
        <v>11701</v>
      </c>
      <c r="N997" s="1"/>
      <c r="O997" s="18" t="s">
        <v>11702</v>
      </c>
      <c r="P997" s="16">
        <v>98664</v>
      </c>
      <c r="Q997" s="16" t="s">
        <v>189</v>
      </c>
      <c r="R997" s="16" t="s">
        <v>35</v>
      </c>
      <c r="S997" s="16">
        <v>3605184274</v>
      </c>
      <c r="T997" s="1" t="s">
        <v>190</v>
      </c>
    </row>
    <row r="998" spans="1:20" ht="13.2" hidden="1" x14ac:dyDescent="0.25">
      <c r="A998" s="15" t="s">
        <v>24</v>
      </c>
      <c r="C998" s="16" t="s">
        <v>25</v>
      </c>
      <c r="D998" s="16" t="s">
        <v>26</v>
      </c>
      <c r="E998" s="16" t="s">
        <v>11697</v>
      </c>
      <c r="F998" s="18" t="s">
        <v>11698</v>
      </c>
      <c r="G998" s="16">
        <v>1</v>
      </c>
      <c r="H998" s="19" t="s">
        <v>11703</v>
      </c>
      <c r="I998" t="str">
        <f t="shared" si="7"/>
        <v>MK vintage hoodie 3D - AOP Unisex Raglan Hoodie / 2XL / All print</v>
      </c>
      <c r="J998" s="20" t="s">
        <v>927</v>
      </c>
      <c r="K998" s="20" t="s">
        <v>11700</v>
      </c>
      <c r="L998" s="16" t="s">
        <v>11701</v>
      </c>
      <c r="N998" s="1"/>
      <c r="O998" s="18" t="s">
        <v>11702</v>
      </c>
      <c r="P998" s="16">
        <v>98664</v>
      </c>
      <c r="Q998" s="16" t="s">
        <v>189</v>
      </c>
      <c r="R998" s="16" t="s">
        <v>35</v>
      </c>
      <c r="S998" s="16">
        <v>3605184274</v>
      </c>
      <c r="T998" s="1" t="s">
        <v>190</v>
      </c>
    </row>
    <row r="999" spans="1:20" ht="13.2" hidden="1" x14ac:dyDescent="0.25">
      <c r="A999" s="28" t="s">
        <v>5607</v>
      </c>
      <c r="C999" s="16" t="s">
        <v>25</v>
      </c>
      <c r="D999" s="16" t="s">
        <v>26</v>
      </c>
      <c r="E999" s="16" t="s">
        <v>11704</v>
      </c>
      <c r="F999" s="18" t="s">
        <v>11705</v>
      </c>
      <c r="G999" s="16">
        <v>1</v>
      </c>
      <c r="H999" s="19" t="s">
        <v>10311</v>
      </c>
      <c r="I999" t="str">
        <f t="shared" si="7"/>
        <v>hirt 3d #KV - XL / Full Print</v>
      </c>
      <c r="J999" s="20" t="s">
        <v>1218</v>
      </c>
      <c r="K999" s="20" t="s">
        <v>11706</v>
      </c>
      <c r="L999" s="16" t="s">
        <v>11707</v>
      </c>
      <c r="N999" s="1"/>
      <c r="O999" s="18" t="s">
        <v>11708</v>
      </c>
      <c r="P999" s="16">
        <v>27291</v>
      </c>
      <c r="Q999" s="16" t="s">
        <v>1374</v>
      </c>
      <c r="R999" s="16" t="s">
        <v>35</v>
      </c>
      <c r="S999" s="16">
        <v>3365042241</v>
      </c>
      <c r="T999" s="1" t="s">
        <v>1375</v>
      </c>
    </row>
    <row r="1000" spans="1:20" ht="13.2" hidden="1" x14ac:dyDescent="0.25">
      <c r="A1000" s="29" t="s">
        <v>86</v>
      </c>
      <c r="C1000" s="16" t="s">
        <v>25</v>
      </c>
      <c r="D1000" s="16" t="s">
        <v>26</v>
      </c>
      <c r="E1000" s="16" t="s">
        <v>11709</v>
      </c>
      <c r="F1000" s="18" t="s">
        <v>11710</v>
      </c>
      <c r="G1000" s="16">
        <v>1</v>
      </c>
      <c r="H1000" s="19" t="s">
        <v>4281</v>
      </c>
      <c r="I1000" t="str">
        <f t="shared" si="7"/>
        <v>hirt - hoodie 3D #121121h - AOP Unisex Raglan Hoodie / S / All print</v>
      </c>
      <c r="J1000" s="20" t="s">
        <v>1290</v>
      </c>
      <c r="K1000" s="20" t="s">
        <v>11711</v>
      </c>
      <c r="L1000" s="16" t="s">
        <v>11712</v>
      </c>
      <c r="N1000" s="1"/>
      <c r="O1000" s="18" t="s">
        <v>11713</v>
      </c>
      <c r="P1000" s="16">
        <v>10977</v>
      </c>
      <c r="Q1000" s="16" t="s">
        <v>305</v>
      </c>
      <c r="R1000" s="16" t="s">
        <v>35</v>
      </c>
      <c r="S1000" s="16">
        <v>8453621476</v>
      </c>
      <c r="T1000" s="1" t="s">
        <v>306</v>
      </c>
    </row>
    <row r="1001" spans="1:20" ht="13.2" hidden="1" x14ac:dyDescent="0.25">
      <c r="A1001" s="28" t="s">
        <v>524</v>
      </c>
      <c r="C1001" s="16" t="s">
        <v>25</v>
      </c>
      <c r="D1001" s="16" t="s">
        <v>26</v>
      </c>
      <c r="E1001" s="16" t="s">
        <v>11714</v>
      </c>
      <c r="F1001" s="18" t="s">
        <v>11715</v>
      </c>
      <c r="G1001" s="16">
        <v>1</v>
      </c>
      <c r="H1001" s="19" t="s">
        <v>11716</v>
      </c>
      <c r="I1001" t="str">
        <f t="shared" si="7"/>
        <v>LEGGING / S / All Print</v>
      </c>
      <c r="J1001" s="20" t="s">
        <v>4658</v>
      </c>
      <c r="K1001" s="20" t="s">
        <v>11717</v>
      </c>
      <c r="L1001" s="16" t="s">
        <v>11718</v>
      </c>
      <c r="M1001" s="1" t="s">
        <v>11719</v>
      </c>
      <c r="N1001" s="1"/>
      <c r="O1001" s="18" t="s">
        <v>11720</v>
      </c>
      <c r="P1001" s="16">
        <v>33809</v>
      </c>
      <c r="Q1001" s="16" t="s">
        <v>46</v>
      </c>
      <c r="R1001" s="16" t="s">
        <v>35</v>
      </c>
      <c r="S1001" s="16">
        <v>8636082541</v>
      </c>
      <c r="T1001" s="1" t="s">
        <v>47</v>
      </c>
    </row>
    <row r="1002" spans="1:20" ht="13.2" hidden="1" x14ac:dyDescent="0.25">
      <c r="A1002" s="28" t="s">
        <v>5607</v>
      </c>
      <c r="C1002" s="16" t="s">
        <v>25</v>
      </c>
      <c r="D1002" s="16" t="s">
        <v>26</v>
      </c>
      <c r="E1002" s="16" t="s">
        <v>11721</v>
      </c>
      <c r="F1002" s="18" t="s">
        <v>11722</v>
      </c>
      <c r="G1002" s="16">
        <v>1</v>
      </c>
      <c r="H1002" s="19" t="s">
        <v>11723</v>
      </c>
      <c r="I1002" t="str">
        <f t="shared" si="7"/>
        <v>hirt 2D #KV - XL / Brown</v>
      </c>
      <c r="J1002" s="20" t="s">
        <v>3437</v>
      </c>
      <c r="K1002" s="20" t="s">
        <v>11724</v>
      </c>
      <c r="L1002" s="16" t="s">
        <v>11725</v>
      </c>
      <c r="N1002" s="1"/>
      <c r="O1002" s="18" t="s">
        <v>11726</v>
      </c>
      <c r="P1002" s="16">
        <v>84128</v>
      </c>
      <c r="Q1002" s="16" t="s">
        <v>836</v>
      </c>
      <c r="R1002" s="16" t="s">
        <v>35</v>
      </c>
      <c r="S1002" s="16">
        <v>8016613262</v>
      </c>
      <c r="T1002" s="1" t="s">
        <v>837</v>
      </c>
    </row>
    <row r="1003" spans="1:20" ht="13.2" hidden="1" x14ac:dyDescent="0.25">
      <c r="A1003" s="28" t="s">
        <v>5607</v>
      </c>
      <c r="C1003" s="16" t="s">
        <v>25</v>
      </c>
      <c r="D1003" s="16" t="s">
        <v>26</v>
      </c>
      <c r="E1003" s="16" t="s">
        <v>11721</v>
      </c>
      <c r="F1003" s="18" t="s">
        <v>11722</v>
      </c>
      <c r="G1003" s="16">
        <v>1</v>
      </c>
      <c r="H1003" s="19" t="s">
        <v>11723</v>
      </c>
      <c r="I1003" t="str">
        <f t="shared" si="7"/>
        <v>hirt 2D #KV - XL / Brown</v>
      </c>
      <c r="J1003" s="20" t="s">
        <v>3437</v>
      </c>
      <c r="K1003" s="20" t="s">
        <v>11724</v>
      </c>
      <c r="L1003" s="16" t="s">
        <v>11725</v>
      </c>
      <c r="N1003" s="1"/>
      <c r="O1003" s="18" t="s">
        <v>11726</v>
      </c>
      <c r="P1003" s="16">
        <v>84128</v>
      </c>
      <c r="Q1003" s="16" t="s">
        <v>836</v>
      </c>
      <c r="R1003" s="16" t="s">
        <v>35</v>
      </c>
      <c r="S1003" s="16">
        <v>8016613262</v>
      </c>
      <c r="T1003" s="1" t="s">
        <v>837</v>
      </c>
    </row>
    <row r="1004" spans="1:20" ht="13.2" hidden="1" x14ac:dyDescent="0.25">
      <c r="A1004" s="29" t="s">
        <v>386</v>
      </c>
      <c r="C1004" s="16" t="s">
        <v>25</v>
      </c>
      <c r="D1004" s="16" t="s">
        <v>26</v>
      </c>
      <c r="E1004" s="16" t="s">
        <v>11727</v>
      </c>
      <c r="F1004" s="18" t="s">
        <v>10927</v>
      </c>
      <c r="G1004" s="16">
        <v>1</v>
      </c>
      <c r="H1004" s="19" t="s">
        <v>11728</v>
      </c>
      <c r="I1004" t="str">
        <f t="shared" si="7"/>
        <v>HOODIE RAGLAN SLEEVE / 2XL / All Print</v>
      </c>
      <c r="J1004" s="20" t="s">
        <v>1312</v>
      </c>
      <c r="K1004" s="20" t="s">
        <v>10929</v>
      </c>
      <c r="L1004" s="16" t="s">
        <v>10930</v>
      </c>
      <c r="N1004" s="1"/>
      <c r="O1004" s="18" t="s">
        <v>10931</v>
      </c>
      <c r="P1004" s="16">
        <v>14048</v>
      </c>
      <c r="Q1004" s="16" t="s">
        <v>305</v>
      </c>
      <c r="R1004" s="16" t="s">
        <v>35</v>
      </c>
      <c r="S1004" s="16">
        <f t="shared" ref="S1004:S1005" si="9">17167858027</f>
        <v>17167858027</v>
      </c>
      <c r="T1004" s="1" t="s">
        <v>306</v>
      </c>
    </row>
    <row r="1005" spans="1:20" ht="13.2" hidden="1" x14ac:dyDescent="0.25">
      <c r="A1005" s="32" t="s">
        <v>60</v>
      </c>
      <c r="C1005" s="16" t="s">
        <v>25</v>
      </c>
      <c r="D1005" s="16" t="s">
        <v>26</v>
      </c>
      <c r="E1005" s="16" t="s">
        <v>11727</v>
      </c>
      <c r="F1005" s="18" t="s">
        <v>10927</v>
      </c>
      <c r="G1005" s="16">
        <v>1</v>
      </c>
      <c r="H1005" s="19" t="s">
        <v>11729</v>
      </c>
      <c r="I1005" t="str">
        <f t="shared" si="7"/>
        <v>legging - HOODIE RAGLAN SLEEVE / XL / Full print</v>
      </c>
      <c r="J1005" s="20" t="s">
        <v>11730</v>
      </c>
      <c r="K1005" s="20" t="s">
        <v>10929</v>
      </c>
      <c r="L1005" s="16" t="s">
        <v>10930</v>
      </c>
      <c r="N1005" s="1"/>
      <c r="O1005" s="18" t="s">
        <v>10931</v>
      </c>
      <c r="P1005" s="16">
        <v>14048</v>
      </c>
      <c r="Q1005" s="16" t="s">
        <v>305</v>
      </c>
      <c r="R1005" s="16" t="s">
        <v>35</v>
      </c>
      <c r="S1005" s="16">
        <f t="shared" si="9"/>
        <v>17167858027</v>
      </c>
      <c r="T1005" s="1" t="s">
        <v>306</v>
      </c>
    </row>
    <row r="1006" spans="1:20" ht="13.2" hidden="1" x14ac:dyDescent="0.25">
      <c r="A1006" s="28" t="s">
        <v>246</v>
      </c>
      <c r="C1006" s="16" t="s">
        <v>25</v>
      </c>
      <c r="D1006" s="33" t="s">
        <v>664</v>
      </c>
      <c r="E1006" s="16" t="s">
        <v>11731</v>
      </c>
      <c r="F1006" s="18" t="s">
        <v>11732</v>
      </c>
      <c r="G1006" s="16">
        <v>1</v>
      </c>
      <c r="H1006" s="19" t="s">
        <v>11733</v>
      </c>
      <c r="I1006" t="str">
        <f t="shared" si="7"/>
        <v>AOP Unisex Raglan Hoodie / 3XL / All Print</v>
      </c>
      <c r="J1006" s="20" t="s">
        <v>11734</v>
      </c>
      <c r="K1006" s="20" t="s">
        <v>11735</v>
      </c>
      <c r="L1006" s="16" t="s">
        <v>11736</v>
      </c>
      <c r="M1006" s="1">
        <v>312</v>
      </c>
      <c r="N1006" s="1"/>
      <c r="O1006" s="18" t="s">
        <v>11737</v>
      </c>
      <c r="P1006" s="16">
        <v>95974</v>
      </c>
      <c r="Q1006" s="16" t="s">
        <v>546</v>
      </c>
      <c r="R1006" s="16" t="s">
        <v>35</v>
      </c>
      <c r="S1006" s="16">
        <v>5309902918</v>
      </c>
      <c r="T1006" s="1" t="s">
        <v>547</v>
      </c>
    </row>
    <row r="1007" spans="1:20" ht="13.2" hidden="1" x14ac:dyDescent="0.25">
      <c r="A1007" s="28" t="s">
        <v>5607</v>
      </c>
      <c r="C1007" s="16" t="s">
        <v>25</v>
      </c>
      <c r="D1007" s="16" t="s">
        <v>26</v>
      </c>
      <c r="E1007" s="16" t="s">
        <v>11738</v>
      </c>
      <c r="F1007" s="18" t="s">
        <v>11739</v>
      </c>
      <c r="G1007" s="16">
        <v>1</v>
      </c>
      <c r="H1007" s="19" t="s">
        <v>11740</v>
      </c>
      <c r="I1007" t="str">
        <f t="shared" si="7"/>
        <v>All print / 32 inches / Spare Tire Cover</v>
      </c>
      <c r="J1007" s="20" t="s">
        <v>158</v>
      </c>
      <c r="K1007" s="20" t="s">
        <v>11741</v>
      </c>
      <c r="L1007" s="16">
        <v>6193</v>
      </c>
      <c r="M1007" s="1" t="s">
        <v>11742</v>
      </c>
      <c r="N1007" s="1"/>
      <c r="O1007" s="18" t="s">
        <v>11743</v>
      </c>
      <c r="P1007" s="16">
        <v>85305</v>
      </c>
      <c r="Q1007" s="16" t="s">
        <v>447</v>
      </c>
      <c r="R1007" s="16" t="s">
        <v>35</v>
      </c>
      <c r="S1007" s="16">
        <v>6028828780</v>
      </c>
      <c r="T1007" s="1" t="s">
        <v>448</v>
      </c>
    </row>
    <row r="1008" spans="1:20" ht="13.2" x14ac:dyDescent="0.25">
      <c r="A1008" s="29" t="s">
        <v>201</v>
      </c>
      <c r="C1008" s="16" t="s">
        <v>61</v>
      </c>
      <c r="D1008" s="17" t="s">
        <v>26</v>
      </c>
      <c r="E1008" s="16" t="s">
        <v>11744</v>
      </c>
      <c r="F1008" s="18" t="s">
        <v>4584</v>
      </c>
      <c r="G1008" s="16">
        <v>1</v>
      </c>
      <c r="H1008" s="19" t="s">
        <v>11745</v>
      </c>
      <c r="I1008" t="str">
        <f t="shared" si="7"/>
        <v>Joggers 3D #181221Xh - Joggers / XL / All Print</v>
      </c>
      <c r="J1008" s="20" t="s">
        <v>9240</v>
      </c>
      <c r="K1008" s="20" t="s">
        <v>4585</v>
      </c>
      <c r="L1008" s="16" t="s">
        <v>11746</v>
      </c>
      <c r="M1008" s="1"/>
      <c r="N1008" s="1"/>
      <c r="O1008" s="18" t="s">
        <v>3676</v>
      </c>
      <c r="P1008" s="16">
        <v>38125</v>
      </c>
      <c r="Q1008" s="16" t="s">
        <v>211</v>
      </c>
      <c r="R1008" s="16" t="s">
        <v>35</v>
      </c>
      <c r="S1008" s="16">
        <v>8505334539</v>
      </c>
      <c r="T1008" s="1" t="s">
        <v>212</v>
      </c>
    </row>
    <row r="1009" spans="1:20" ht="13.2" hidden="1" x14ac:dyDescent="0.25">
      <c r="A1009" s="28" t="s">
        <v>5607</v>
      </c>
      <c r="C1009" s="16" t="s">
        <v>191</v>
      </c>
      <c r="D1009" s="17" t="s">
        <v>26</v>
      </c>
      <c r="E1009" s="16" t="s">
        <v>11747</v>
      </c>
      <c r="F1009" s="18" t="s">
        <v>11748</v>
      </c>
      <c r="G1009" s="16">
        <v>1</v>
      </c>
      <c r="H1009" s="19" t="s">
        <v>11749</v>
      </c>
      <c r="I1009" t="str">
        <f t="shared" si="7"/>
        <v>16X24in</v>
      </c>
      <c r="J1009" s="20" t="s">
        <v>866</v>
      </c>
      <c r="K1009" s="20" t="s">
        <v>11750</v>
      </c>
      <c r="L1009" s="16" t="s">
        <v>11751</v>
      </c>
      <c r="N1009" s="1"/>
      <c r="O1009" s="18" t="s">
        <v>11752</v>
      </c>
      <c r="P1009" s="16">
        <v>29388</v>
      </c>
      <c r="Q1009" s="16" t="s">
        <v>129</v>
      </c>
      <c r="R1009" s="16" t="s">
        <v>35</v>
      </c>
      <c r="S1009" s="16">
        <v>8649093155</v>
      </c>
      <c r="T1009" s="1" t="s">
        <v>130</v>
      </c>
    </row>
    <row r="1010" spans="1:20" ht="13.2" hidden="1" x14ac:dyDescent="0.25">
      <c r="A1010" s="29" t="s">
        <v>86</v>
      </c>
      <c r="C1010" s="16" t="s">
        <v>202</v>
      </c>
      <c r="D1010" s="17" t="s">
        <v>26</v>
      </c>
      <c r="E1010" s="16" t="s">
        <v>11753</v>
      </c>
      <c r="F1010" s="18" t="s">
        <v>11754</v>
      </c>
      <c r="G1010" s="16">
        <v>1</v>
      </c>
      <c r="H1010" s="19" t="s">
        <v>11755</v>
      </c>
      <c r="I1010" t="str">
        <f t="shared" si="7"/>
        <v>S / Full print</v>
      </c>
      <c r="J1010" s="20" t="s">
        <v>11756</v>
      </c>
      <c r="K1010" s="20" t="s">
        <v>11757</v>
      </c>
      <c r="L1010" s="16" t="s">
        <v>11758</v>
      </c>
      <c r="N1010" s="1"/>
      <c r="O1010" s="18" t="s">
        <v>2366</v>
      </c>
      <c r="P1010" s="16">
        <v>33912</v>
      </c>
      <c r="Q1010" s="16" t="s">
        <v>46</v>
      </c>
      <c r="R1010" s="16" t="s">
        <v>35</v>
      </c>
      <c r="S1010" s="16">
        <v>2397685541</v>
      </c>
      <c r="T1010" s="1" t="s">
        <v>47</v>
      </c>
    </row>
    <row r="1011" spans="1:20" ht="13.2" hidden="1" x14ac:dyDescent="0.25">
      <c r="A1011" s="15" t="s">
        <v>24</v>
      </c>
      <c r="C1011" s="16" t="s">
        <v>61</v>
      </c>
      <c r="D1011" s="17" t="s">
        <v>26</v>
      </c>
      <c r="E1011" s="16" t="s">
        <v>11759</v>
      </c>
      <c r="F1011" s="18" t="s">
        <v>11760</v>
      </c>
      <c r="G1011" s="16">
        <v>1</v>
      </c>
      <c r="H1011" s="19" t="s">
        <v>11761</v>
      </c>
      <c r="I1011" t="str">
        <f t="shared" si="7"/>
        <v>3XL / Full Print</v>
      </c>
      <c r="J1011" s="20" t="s">
        <v>8455</v>
      </c>
      <c r="K1011" s="20" t="s">
        <v>11762</v>
      </c>
      <c r="L1011" s="16" t="s">
        <v>11763</v>
      </c>
      <c r="M1011" s="1"/>
      <c r="N1011" s="1"/>
      <c r="O1011" s="18" t="s">
        <v>11764</v>
      </c>
      <c r="P1011" s="16">
        <v>30122</v>
      </c>
      <c r="Q1011" s="16" t="s">
        <v>286</v>
      </c>
      <c r="R1011" s="16" t="s">
        <v>35</v>
      </c>
      <c r="S1011" s="16">
        <v>3059227361</v>
      </c>
      <c r="T1011" s="1" t="s">
        <v>287</v>
      </c>
    </row>
    <row r="1012" spans="1:20" ht="13.2" hidden="1" x14ac:dyDescent="0.25">
      <c r="A1012" s="28" t="s">
        <v>5607</v>
      </c>
      <c r="C1012" s="16" t="s">
        <v>202</v>
      </c>
      <c r="D1012" s="17" t="s">
        <v>26</v>
      </c>
      <c r="E1012" s="16" t="s">
        <v>11765</v>
      </c>
      <c r="F1012" s="18" t="s">
        <v>11766</v>
      </c>
      <c r="G1012" s="16">
        <v>1</v>
      </c>
      <c r="H1012" s="19" t="s">
        <v>10403</v>
      </c>
      <c r="I1012" t="str">
        <f t="shared" si="7"/>
        <v>2XL / Black</v>
      </c>
      <c r="J1012" s="20" t="s">
        <v>9164</v>
      </c>
      <c r="K1012" s="20" t="s">
        <v>11767</v>
      </c>
      <c r="L1012" s="16" t="s">
        <v>11768</v>
      </c>
      <c r="N1012" s="1"/>
      <c r="O1012" s="18" t="s">
        <v>10553</v>
      </c>
      <c r="P1012" s="16">
        <v>77532</v>
      </c>
      <c r="Q1012" s="16" t="s">
        <v>151</v>
      </c>
      <c r="R1012" s="16" t="s">
        <v>35</v>
      </c>
      <c r="S1012" s="16">
        <v>2819128756</v>
      </c>
      <c r="T1012" s="1" t="s">
        <v>152</v>
      </c>
    </row>
    <row r="1013" spans="1:20" ht="13.2" hidden="1" x14ac:dyDescent="0.25">
      <c r="A1013" s="15" t="s">
        <v>614</v>
      </c>
      <c r="C1013" s="16" t="s">
        <v>61</v>
      </c>
      <c r="D1013" s="17" t="s">
        <v>26</v>
      </c>
      <c r="E1013" s="16" t="s">
        <v>11769</v>
      </c>
      <c r="F1013" s="18" t="s">
        <v>11770</v>
      </c>
      <c r="G1013" s="16">
        <v>1</v>
      </c>
      <c r="H1013" s="19" t="s">
        <v>11771</v>
      </c>
      <c r="I1013" t="str">
        <f t="shared" si="7"/>
        <v>One size / All print</v>
      </c>
      <c r="J1013" s="20" t="s">
        <v>11772</v>
      </c>
      <c r="K1013" s="20" t="s">
        <v>11773</v>
      </c>
      <c r="L1013" s="16" t="s">
        <v>11774</v>
      </c>
      <c r="N1013" s="1"/>
      <c r="O1013" s="18" t="s">
        <v>5361</v>
      </c>
      <c r="P1013" s="16">
        <v>27292</v>
      </c>
      <c r="Q1013" s="16" t="s">
        <v>1374</v>
      </c>
      <c r="R1013" s="16" t="s">
        <v>35</v>
      </c>
      <c r="S1013" s="16">
        <v>3362397111</v>
      </c>
      <c r="T1013" s="1" t="s">
        <v>1375</v>
      </c>
    </row>
    <row r="1014" spans="1:20" ht="13.2" hidden="1" x14ac:dyDescent="0.25">
      <c r="A1014" s="21" t="s">
        <v>5623</v>
      </c>
      <c r="C1014" s="16" t="s">
        <v>25</v>
      </c>
      <c r="D1014" s="16" t="s">
        <v>26</v>
      </c>
      <c r="E1014" s="16" t="s">
        <v>11775</v>
      </c>
      <c r="F1014" s="18" t="s">
        <v>11776</v>
      </c>
      <c r="G1014" s="16">
        <v>1</v>
      </c>
      <c r="H1014" s="19" t="s">
        <v>11777</v>
      </c>
      <c r="I1014" t="str">
        <f t="shared" si="7"/>
        <v>All print / 34 inches / Spare Tire Cover with Print On Demand</v>
      </c>
      <c r="J1014" s="20" t="s">
        <v>158</v>
      </c>
      <c r="K1014" s="20" t="s">
        <v>11778</v>
      </c>
      <c r="L1014" s="16" t="s">
        <v>11779</v>
      </c>
      <c r="M1014" s="1" t="s">
        <v>11780</v>
      </c>
      <c r="N1014" s="1"/>
      <c r="O1014" s="18" t="s">
        <v>11119</v>
      </c>
      <c r="P1014" s="16">
        <v>95370</v>
      </c>
      <c r="Q1014" s="16" t="s">
        <v>546</v>
      </c>
      <c r="R1014" s="16" t="s">
        <v>35</v>
      </c>
      <c r="S1014" s="16">
        <v>2095881880</v>
      </c>
      <c r="T1014" s="1" t="s">
        <v>547</v>
      </c>
    </row>
    <row r="1015" spans="1:20" ht="13.2" hidden="1" x14ac:dyDescent="0.25">
      <c r="A1015" s="29" t="s">
        <v>386</v>
      </c>
      <c r="C1015" s="16" t="s">
        <v>202</v>
      </c>
      <c r="D1015" s="17" t="s">
        <v>26</v>
      </c>
      <c r="E1015" s="16" t="s">
        <v>11781</v>
      </c>
      <c r="F1015" s="18" t="s">
        <v>11782</v>
      </c>
      <c r="G1015" s="16">
        <v>1</v>
      </c>
      <c r="H1015" s="19" t="s">
        <v>4832</v>
      </c>
      <c r="I1015" t="str">
        <f t="shared" si="7"/>
        <v>3XL / Black</v>
      </c>
      <c r="J1015" s="20" t="s">
        <v>313</v>
      </c>
      <c r="K1015" s="20" t="s">
        <v>11783</v>
      </c>
      <c r="L1015" s="16" t="s">
        <v>11784</v>
      </c>
      <c r="M1015" s="1" t="s">
        <v>11785</v>
      </c>
      <c r="N1015" s="1"/>
      <c r="O1015" s="18" t="s">
        <v>11786</v>
      </c>
      <c r="P1015" s="16">
        <v>93551</v>
      </c>
      <c r="Q1015" s="16" t="s">
        <v>546</v>
      </c>
      <c r="R1015" s="16" t="s">
        <v>35</v>
      </c>
      <c r="S1015" s="16">
        <v>6619415398</v>
      </c>
      <c r="T1015" s="1" t="s">
        <v>547</v>
      </c>
    </row>
    <row r="1016" spans="1:20" ht="13.2" hidden="1" x14ac:dyDescent="0.25">
      <c r="A1016" s="29" t="s">
        <v>622</v>
      </c>
      <c r="C1016" s="16" t="s">
        <v>25</v>
      </c>
      <c r="D1016" s="16" t="s">
        <v>26</v>
      </c>
      <c r="E1016" s="16" t="s">
        <v>11781</v>
      </c>
      <c r="F1016" s="18" t="s">
        <v>11782</v>
      </c>
      <c r="G1016" s="16">
        <v>1</v>
      </c>
      <c r="H1016" s="19" t="s">
        <v>11787</v>
      </c>
      <c r="I1016" t="str">
        <f t="shared" si="7"/>
        <v>hirt #H - Unisex Short Sleeve Classic Tee / 3XL / Black</v>
      </c>
      <c r="J1016" s="20" t="s">
        <v>11788</v>
      </c>
      <c r="K1016" s="20" t="s">
        <v>11783</v>
      </c>
      <c r="L1016" s="16" t="s">
        <v>11784</v>
      </c>
      <c r="M1016" s="1" t="s">
        <v>11785</v>
      </c>
      <c r="N1016" s="1"/>
      <c r="O1016" s="18" t="s">
        <v>11786</v>
      </c>
      <c r="P1016" s="16">
        <v>93551</v>
      </c>
      <c r="Q1016" s="16" t="s">
        <v>546</v>
      </c>
      <c r="R1016" s="16" t="s">
        <v>35</v>
      </c>
      <c r="S1016" s="16">
        <v>6619415398</v>
      </c>
      <c r="T1016" s="1" t="s">
        <v>547</v>
      </c>
    </row>
    <row r="1017" spans="1:20" ht="13.2" hidden="1" x14ac:dyDescent="0.25">
      <c r="A1017" s="15" t="s">
        <v>24</v>
      </c>
      <c r="C1017" s="16" t="s">
        <v>25</v>
      </c>
      <c r="D1017" s="16" t="s">
        <v>26</v>
      </c>
      <c r="E1017" s="16" t="s">
        <v>11789</v>
      </c>
      <c r="F1017" s="18" t="s">
        <v>11790</v>
      </c>
      <c r="G1017" s="16">
        <v>1</v>
      </c>
      <c r="H1017" s="19" t="s">
        <v>11791</v>
      </c>
      <c r="I1017" t="str">
        <f t="shared" si="7"/>
        <v>joggers #v - AOP Unisex Raglan Hoodie / L / All Print</v>
      </c>
      <c r="J1017" s="20" t="s">
        <v>1734</v>
      </c>
      <c r="K1017" s="20" t="s">
        <v>11792</v>
      </c>
      <c r="L1017" s="16" t="s">
        <v>11793</v>
      </c>
      <c r="N1017" s="1"/>
      <c r="O1017" s="18" t="s">
        <v>8164</v>
      </c>
      <c r="P1017" s="16">
        <v>92301</v>
      </c>
      <c r="Q1017" s="16" t="s">
        <v>546</v>
      </c>
      <c r="R1017" s="16" t="s">
        <v>35</v>
      </c>
      <c r="S1017" s="16">
        <v>3239216951</v>
      </c>
      <c r="T1017" s="1" t="s">
        <v>547</v>
      </c>
    </row>
    <row r="1018" spans="1:20" ht="13.2" hidden="1" x14ac:dyDescent="0.25">
      <c r="A1018" s="28" t="s">
        <v>120</v>
      </c>
      <c r="C1018" s="16" t="s">
        <v>25</v>
      </c>
      <c r="D1018" s="16" t="s">
        <v>26</v>
      </c>
      <c r="E1018" s="16" t="s">
        <v>11794</v>
      </c>
      <c r="F1018" s="18" t="s">
        <v>11795</v>
      </c>
      <c r="G1018" s="16">
        <v>1</v>
      </c>
      <c r="H1018" s="19" t="s">
        <v>11796</v>
      </c>
      <c r="I1018" t="str">
        <f t="shared" si="7"/>
        <v>hirt 3D #KV - 2XL / Full Print</v>
      </c>
      <c r="J1018" s="20" t="s">
        <v>11797</v>
      </c>
      <c r="K1018" s="20" t="s">
        <v>11798</v>
      </c>
      <c r="L1018" s="16" t="s">
        <v>11799</v>
      </c>
      <c r="N1018" s="1"/>
      <c r="O1018" s="18" t="s">
        <v>11800</v>
      </c>
      <c r="P1018" s="16">
        <v>14120</v>
      </c>
      <c r="Q1018" s="16" t="s">
        <v>305</v>
      </c>
      <c r="R1018" s="16" t="s">
        <v>35</v>
      </c>
      <c r="S1018" s="16">
        <v>7165250019</v>
      </c>
      <c r="T1018" s="1" t="s">
        <v>306</v>
      </c>
    </row>
    <row r="1019" spans="1:20" ht="13.2" x14ac:dyDescent="0.25">
      <c r="A1019" s="29" t="s">
        <v>201</v>
      </c>
      <c r="C1019" s="16" t="s">
        <v>25</v>
      </c>
      <c r="D1019" s="16" t="s">
        <v>26</v>
      </c>
      <c r="E1019" s="16" t="s">
        <v>11794</v>
      </c>
      <c r="F1019" s="18" t="s">
        <v>11795</v>
      </c>
      <c r="G1019" s="16">
        <v>1</v>
      </c>
      <c r="H1019" s="19" t="s">
        <v>11801</v>
      </c>
      <c r="I1019" t="str">
        <f t="shared" si="7"/>
        <v>hirt 3D #220222Xh - 2XL / Full Print</v>
      </c>
      <c r="J1019" s="20" t="s">
        <v>8052</v>
      </c>
      <c r="K1019" s="20" t="s">
        <v>11798</v>
      </c>
      <c r="L1019" s="16" t="s">
        <v>11799</v>
      </c>
      <c r="N1019" s="1"/>
      <c r="O1019" s="18" t="s">
        <v>11800</v>
      </c>
      <c r="P1019" s="16">
        <v>14120</v>
      </c>
      <c r="Q1019" s="16" t="s">
        <v>305</v>
      </c>
      <c r="R1019" s="16" t="s">
        <v>35</v>
      </c>
      <c r="S1019" s="16">
        <v>7165250019</v>
      </c>
      <c r="T1019" s="1" t="s">
        <v>306</v>
      </c>
    </row>
    <row r="1020" spans="1:20" ht="13.2" hidden="1" x14ac:dyDescent="0.25">
      <c r="A1020" s="29" t="s">
        <v>86</v>
      </c>
      <c r="C1020" s="16" t="s">
        <v>61</v>
      </c>
      <c r="D1020" s="17" t="s">
        <v>26</v>
      </c>
      <c r="E1020" s="16" t="s">
        <v>11794</v>
      </c>
      <c r="F1020" s="18" t="s">
        <v>11795</v>
      </c>
      <c r="G1020" s="16">
        <v>1</v>
      </c>
      <c r="H1020" s="19" t="s">
        <v>11802</v>
      </c>
      <c r="I1020" t="str">
        <f t="shared" si="7"/>
        <v>Only two defining Jesus Christ &amp; the American veteran Baseball jersey - 2XL / Full Print</v>
      </c>
      <c r="J1020" s="20" t="s">
        <v>11803</v>
      </c>
      <c r="K1020" s="20" t="s">
        <v>11798</v>
      </c>
      <c r="L1020" s="16" t="s">
        <v>11799</v>
      </c>
      <c r="N1020" s="1"/>
      <c r="O1020" s="18" t="s">
        <v>11800</v>
      </c>
      <c r="P1020" s="16">
        <v>14120</v>
      </c>
      <c r="Q1020" s="16" t="s">
        <v>305</v>
      </c>
      <c r="R1020" s="16" t="s">
        <v>35</v>
      </c>
      <c r="S1020" s="16">
        <v>7165250019</v>
      </c>
      <c r="T1020" s="1" t="s">
        <v>306</v>
      </c>
    </row>
    <row r="1021" spans="1:20" ht="13.2" hidden="1" x14ac:dyDescent="0.25">
      <c r="A1021" s="28" t="s">
        <v>120</v>
      </c>
      <c r="C1021" s="16" t="s">
        <v>25</v>
      </c>
      <c r="D1021" s="16" t="s">
        <v>26</v>
      </c>
      <c r="E1021" s="16" t="s">
        <v>11794</v>
      </c>
      <c r="F1021" s="18" t="s">
        <v>11795</v>
      </c>
      <c r="G1021" s="16">
        <v>1</v>
      </c>
      <c r="H1021" s="19" t="s">
        <v>11804</v>
      </c>
      <c r="I1021" t="str">
        <f t="shared" si="7"/>
        <v>2XL / Full Print</v>
      </c>
      <c r="J1021" s="20" t="s">
        <v>11805</v>
      </c>
      <c r="K1021" s="20" t="s">
        <v>11798</v>
      </c>
      <c r="L1021" s="16" t="s">
        <v>11799</v>
      </c>
      <c r="N1021" s="1"/>
      <c r="O1021" s="18" t="s">
        <v>11800</v>
      </c>
      <c r="P1021" s="16">
        <v>14120</v>
      </c>
      <c r="Q1021" s="16" t="s">
        <v>305</v>
      </c>
      <c r="R1021" s="16" t="s">
        <v>35</v>
      </c>
      <c r="S1021" s="16">
        <v>7165250019</v>
      </c>
      <c r="T1021" s="1" t="s">
        <v>306</v>
      </c>
    </row>
    <row r="1022" spans="1:20" ht="13.2" x14ac:dyDescent="0.25">
      <c r="A1022" s="32" t="s">
        <v>456</v>
      </c>
      <c r="C1022" s="16" t="s">
        <v>61</v>
      </c>
      <c r="D1022" s="17" t="s">
        <v>26</v>
      </c>
      <c r="E1022" s="16" t="s">
        <v>11806</v>
      </c>
      <c r="F1022" s="18" t="s">
        <v>11807</v>
      </c>
      <c r="G1022" s="16">
        <v>1</v>
      </c>
      <c r="H1022" s="19" t="s">
        <v>459</v>
      </c>
      <c r="I1022" t="str">
        <f t="shared" si="7"/>
        <v>Men / 10 / Red</v>
      </c>
      <c r="J1022" s="20" t="s">
        <v>460</v>
      </c>
      <c r="K1022" s="20" t="s">
        <v>11808</v>
      </c>
      <c r="L1022" s="16" t="s">
        <v>11809</v>
      </c>
      <c r="N1022" s="1"/>
      <c r="O1022" s="18" t="s">
        <v>11810</v>
      </c>
      <c r="P1022" s="16">
        <v>20747</v>
      </c>
      <c r="Q1022" s="16" t="s">
        <v>636</v>
      </c>
      <c r="R1022" s="16" t="s">
        <v>35</v>
      </c>
      <c r="S1022" s="16">
        <v>2404475890</v>
      </c>
      <c r="T1022" s="1" t="s">
        <v>637</v>
      </c>
    </row>
    <row r="1023" spans="1:20" ht="13.2" x14ac:dyDescent="0.25">
      <c r="A1023" s="32" t="s">
        <v>456</v>
      </c>
      <c r="C1023" s="16" t="s">
        <v>61</v>
      </c>
      <c r="D1023" s="17" t="s">
        <v>26</v>
      </c>
      <c r="E1023" s="16" t="s">
        <v>11806</v>
      </c>
      <c r="F1023" s="18" t="s">
        <v>11807</v>
      </c>
      <c r="G1023" s="16">
        <v>1</v>
      </c>
      <c r="H1023" s="19" t="s">
        <v>11811</v>
      </c>
      <c r="I1023" t="str">
        <f t="shared" si="7"/>
        <v>Walk By Faith White Shoes J13 Sneakers #Lk - Men / 10 / All Print</v>
      </c>
      <c r="J1023" s="20" t="s">
        <v>460</v>
      </c>
      <c r="K1023" s="20" t="s">
        <v>11808</v>
      </c>
      <c r="L1023" s="16" t="s">
        <v>11809</v>
      </c>
      <c r="N1023" s="1"/>
      <c r="O1023" s="18" t="s">
        <v>11810</v>
      </c>
      <c r="P1023" s="16">
        <v>20747</v>
      </c>
      <c r="Q1023" s="16" t="s">
        <v>636</v>
      </c>
      <c r="R1023" s="16" t="s">
        <v>35</v>
      </c>
      <c r="S1023" s="16">
        <v>2404475890</v>
      </c>
      <c r="T1023" s="1" t="s">
        <v>637</v>
      </c>
    </row>
    <row r="1024" spans="1:20" ht="13.2" x14ac:dyDescent="0.25">
      <c r="A1024" s="29" t="s">
        <v>201</v>
      </c>
      <c r="C1024" s="16" t="s">
        <v>25</v>
      </c>
      <c r="D1024" s="16" t="s">
        <v>26</v>
      </c>
      <c r="E1024" s="16" t="s">
        <v>11812</v>
      </c>
      <c r="F1024" s="18" t="s">
        <v>11813</v>
      </c>
      <c r="G1024" s="16">
        <v>1</v>
      </c>
      <c r="H1024" s="19" t="s">
        <v>11814</v>
      </c>
      <c r="I1024" t="str">
        <f t="shared" si="7"/>
        <v>HOODIE RAGLAN SLEEVE / S / All Print</v>
      </c>
      <c r="J1024" s="20" t="s">
        <v>11815</v>
      </c>
      <c r="K1024" s="20" t="s">
        <v>11816</v>
      </c>
      <c r="L1024" s="16" t="s">
        <v>11817</v>
      </c>
      <c r="N1024" s="1"/>
      <c r="O1024" s="18" t="s">
        <v>11818</v>
      </c>
      <c r="P1024" s="16">
        <v>72143</v>
      </c>
      <c r="Q1024" s="16" t="s">
        <v>118</v>
      </c>
      <c r="R1024" s="16" t="s">
        <v>35</v>
      </c>
      <c r="S1024" s="16">
        <v>5012301909</v>
      </c>
      <c r="T1024" s="1" t="s">
        <v>119</v>
      </c>
    </row>
    <row r="1025" spans="1:27" ht="13.2" hidden="1" x14ac:dyDescent="0.25">
      <c r="A1025" s="32" t="s">
        <v>309</v>
      </c>
      <c r="C1025" s="16" t="s">
        <v>202</v>
      </c>
      <c r="D1025" s="17" t="s">
        <v>26</v>
      </c>
      <c r="E1025" s="16" t="s">
        <v>11819</v>
      </c>
      <c r="F1025" s="18" t="s">
        <v>11820</v>
      </c>
      <c r="G1025" s="16">
        <v>1</v>
      </c>
      <c r="H1025" s="19" t="s">
        <v>11821</v>
      </c>
      <c r="I1025" t="str">
        <f t="shared" si="7"/>
        <v>M / Black</v>
      </c>
      <c r="J1025" s="20" t="s">
        <v>313</v>
      </c>
      <c r="K1025" s="20" t="s">
        <v>11822</v>
      </c>
      <c r="L1025" s="16" t="s">
        <v>11823</v>
      </c>
      <c r="N1025" s="1"/>
      <c r="O1025" s="18" t="s">
        <v>11824</v>
      </c>
      <c r="P1025" s="16">
        <v>33868</v>
      </c>
      <c r="Q1025" s="16" t="s">
        <v>46</v>
      </c>
      <c r="R1025" s="16" t="s">
        <v>35</v>
      </c>
      <c r="S1025" s="16">
        <v>5124315621</v>
      </c>
      <c r="T1025" s="1" t="s">
        <v>47</v>
      </c>
    </row>
    <row r="1026" spans="1:27" ht="13.2" x14ac:dyDescent="0.25">
      <c r="A1026" s="29" t="s">
        <v>201</v>
      </c>
      <c r="C1026" s="16" t="s">
        <v>25</v>
      </c>
      <c r="D1026" s="16" t="s">
        <v>26</v>
      </c>
      <c r="E1026" s="16" t="s">
        <v>11825</v>
      </c>
      <c r="F1026" s="18" t="s">
        <v>11826</v>
      </c>
      <c r="G1026" s="16">
        <v>1</v>
      </c>
      <c r="H1026" s="19" t="s">
        <v>11827</v>
      </c>
      <c r="I1026" t="str">
        <f t="shared" si="7"/>
        <v>HOODIE RAGLAN SLEEVE ZIP-UP / L / All Print</v>
      </c>
      <c r="J1026" s="20" t="s">
        <v>11828</v>
      </c>
      <c r="K1026" s="20" t="s">
        <v>11829</v>
      </c>
      <c r="L1026" s="16" t="s">
        <v>11830</v>
      </c>
      <c r="N1026" s="1"/>
      <c r="O1026" s="18" t="s">
        <v>1605</v>
      </c>
      <c r="P1026" s="16">
        <v>92115</v>
      </c>
      <c r="Q1026" s="16" t="s">
        <v>546</v>
      </c>
      <c r="R1026" s="16" t="s">
        <v>35</v>
      </c>
      <c r="S1026" s="16">
        <v>6199487580</v>
      </c>
      <c r="T1026" s="1" t="s">
        <v>547</v>
      </c>
    </row>
    <row r="1027" spans="1:27" ht="13.2" hidden="1" x14ac:dyDescent="0.25">
      <c r="A1027" s="29" t="s">
        <v>622</v>
      </c>
      <c r="C1027" s="16" t="s">
        <v>25</v>
      </c>
      <c r="D1027" s="16" t="s">
        <v>26</v>
      </c>
      <c r="E1027" s="16" t="s">
        <v>11831</v>
      </c>
      <c r="F1027" s="18" t="s">
        <v>11832</v>
      </c>
      <c r="G1027" s="16">
        <v>1</v>
      </c>
      <c r="H1027" s="19" t="s">
        <v>11833</v>
      </c>
      <c r="I1027" t="str">
        <f t="shared" si="7"/>
        <v>hirt #H - Unisex Short Sleeve Classic Tee / 2XL / Black</v>
      </c>
      <c r="J1027" s="20" t="s">
        <v>11788</v>
      </c>
      <c r="K1027" s="20" t="s">
        <v>11834</v>
      </c>
      <c r="L1027" s="16" t="s">
        <v>11835</v>
      </c>
      <c r="M1027" s="1" t="s">
        <v>11836</v>
      </c>
      <c r="N1027" s="1"/>
      <c r="O1027" s="18" t="s">
        <v>11837</v>
      </c>
      <c r="P1027" s="16">
        <v>78550</v>
      </c>
      <c r="Q1027" s="16" t="s">
        <v>151</v>
      </c>
      <c r="R1027" s="16" t="s">
        <v>35</v>
      </c>
      <c r="S1027" s="16">
        <f t="shared" ref="S1027:S1029" si="10">19565360771</f>
        <v>19565360771</v>
      </c>
      <c r="T1027" s="1" t="s">
        <v>152</v>
      </c>
    </row>
    <row r="1028" spans="1:27" ht="13.2" hidden="1" x14ac:dyDescent="0.25">
      <c r="A1028" s="28" t="s">
        <v>120</v>
      </c>
      <c r="C1028" s="16" t="s">
        <v>25</v>
      </c>
      <c r="D1028" s="96" t="s">
        <v>11838</v>
      </c>
      <c r="E1028" s="16" t="s">
        <v>11831</v>
      </c>
      <c r="F1028" s="18" t="s">
        <v>11832</v>
      </c>
      <c r="G1028" s="16">
        <v>1</v>
      </c>
      <c r="H1028" s="19" t="s">
        <v>11839</v>
      </c>
      <c r="I1028" t="str">
        <f t="shared" si="7"/>
        <v>AOP Unisex Raglan Hoodie / 5XL / All print</v>
      </c>
      <c r="J1028" s="20" t="s">
        <v>11840</v>
      </c>
      <c r="K1028" s="20" t="s">
        <v>11834</v>
      </c>
      <c r="L1028" s="16" t="s">
        <v>11835</v>
      </c>
      <c r="M1028" s="1" t="s">
        <v>11836</v>
      </c>
      <c r="N1028" s="1"/>
      <c r="O1028" s="18" t="s">
        <v>11837</v>
      </c>
      <c r="P1028" s="16">
        <v>78550</v>
      </c>
      <c r="Q1028" s="16" t="s">
        <v>151</v>
      </c>
      <c r="R1028" s="16" t="s">
        <v>35</v>
      </c>
      <c r="S1028" s="16">
        <f t="shared" si="10"/>
        <v>19565360771</v>
      </c>
      <c r="T1028" s="1" t="s">
        <v>152</v>
      </c>
    </row>
    <row r="1029" spans="1:27" ht="13.2" hidden="1" x14ac:dyDescent="0.25">
      <c r="A1029" s="21" t="s">
        <v>11841</v>
      </c>
      <c r="C1029" s="16" t="s">
        <v>25</v>
      </c>
      <c r="D1029" s="16" t="s">
        <v>26</v>
      </c>
      <c r="E1029" s="16" t="s">
        <v>11831</v>
      </c>
      <c r="F1029" s="18" t="s">
        <v>11832</v>
      </c>
      <c r="G1029" s="16">
        <v>1</v>
      </c>
      <c r="H1029" s="19" t="s">
        <v>11842</v>
      </c>
      <c r="I1029" t="str">
        <f t="shared" si="7"/>
        <v>hirt #HD - 2XL / All Print</v>
      </c>
      <c r="J1029" s="20" t="s">
        <v>2342</v>
      </c>
      <c r="K1029" s="20" t="s">
        <v>11834</v>
      </c>
      <c r="L1029" s="16" t="s">
        <v>11835</v>
      </c>
      <c r="M1029" s="1" t="s">
        <v>11836</v>
      </c>
      <c r="N1029" s="1"/>
      <c r="O1029" s="18" t="s">
        <v>11837</v>
      </c>
      <c r="P1029" s="16">
        <v>78550</v>
      </c>
      <c r="Q1029" s="16" t="s">
        <v>151</v>
      </c>
      <c r="R1029" s="16" t="s">
        <v>35</v>
      </c>
      <c r="S1029" s="16">
        <f t="shared" si="10"/>
        <v>19565360771</v>
      </c>
      <c r="T1029" s="1" t="s">
        <v>152</v>
      </c>
    </row>
    <row r="1030" spans="1:27" ht="13.2" hidden="1" x14ac:dyDescent="0.25">
      <c r="A1030" s="28" t="s">
        <v>120</v>
      </c>
      <c r="C1030" s="16" t="s">
        <v>25</v>
      </c>
      <c r="D1030" s="16" t="s">
        <v>26</v>
      </c>
      <c r="E1030" s="16" t="s">
        <v>11843</v>
      </c>
      <c r="F1030" s="18" t="s">
        <v>11844</v>
      </c>
      <c r="G1030" s="16">
        <v>1</v>
      </c>
      <c r="H1030" s="19" t="s">
        <v>11845</v>
      </c>
      <c r="I1030" t="str">
        <f t="shared" si="7"/>
        <v>AOP Unisex Raglan Hoodie / XL / All print</v>
      </c>
      <c r="J1030" s="20" t="s">
        <v>808</v>
      </c>
      <c r="K1030" s="20" t="s">
        <v>11846</v>
      </c>
      <c r="L1030" s="16" t="s">
        <v>11847</v>
      </c>
      <c r="N1030" s="1"/>
      <c r="O1030" s="18" t="s">
        <v>3202</v>
      </c>
      <c r="P1030" s="16">
        <v>25801</v>
      </c>
      <c r="Q1030" s="16" t="s">
        <v>690</v>
      </c>
      <c r="R1030" s="16" t="s">
        <v>35</v>
      </c>
      <c r="S1030" s="16">
        <v>3042287558</v>
      </c>
      <c r="T1030" s="1" t="s">
        <v>691</v>
      </c>
    </row>
    <row r="1031" spans="1:27" ht="13.2" hidden="1" x14ac:dyDescent="0.25">
      <c r="A1031" s="28" t="s">
        <v>120</v>
      </c>
      <c r="C1031" s="16" t="s">
        <v>25</v>
      </c>
      <c r="D1031" s="16" t="s">
        <v>26</v>
      </c>
      <c r="E1031" s="16" t="s">
        <v>11843</v>
      </c>
      <c r="F1031" s="18" t="s">
        <v>11844</v>
      </c>
      <c r="G1031" s="16">
        <v>1</v>
      </c>
      <c r="H1031" s="19" t="s">
        <v>11848</v>
      </c>
      <c r="I1031" t="str">
        <f t="shared" si="7"/>
        <v>AOP Unisex Raglan Hoodie / XL / All print</v>
      </c>
      <c r="J1031" s="20" t="s">
        <v>808</v>
      </c>
      <c r="K1031" s="20" t="s">
        <v>11846</v>
      </c>
      <c r="L1031" s="16" t="s">
        <v>11847</v>
      </c>
      <c r="N1031" s="1"/>
      <c r="O1031" s="18" t="s">
        <v>3202</v>
      </c>
      <c r="P1031" s="16">
        <v>25801</v>
      </c>
      <c r="Q1031" s="16" t="s">
        <v>690</v>
      </c>
      <c r="R1031" s="16" t="s">
        <v>35</v>
      </c>
      <c r="S1031" s="16">
        <v>3042287558</v>
      </c>
      <c r="T1031" s="1" t="s">
        <v>691</v>
      </c>
    </row>
    <row r="1032" spans="1:27" ht="13.2" hidden="1" x14ac:dyDescent="0.25">
      <c r="A1032" s="29" t="s">
        <v>386</v>
      </c>
      <c r="C1032" s="16" t="s">
        <v>61</v>
      </c>
      <c r="D1032" s="17" t="s">
        <v>26</v>
      </c>
      <c r="E1032" s="16" t="s">
        <v>11849</v>
      </c>
      <c r="F1032" s="18" t="s">
        <v>11850</v>
      </c>
      <c r="G1032" s="16">
        <v>1</v>
      </c>
      <c r="H1032" s="19" t="s">
        <v>11851</v>
      </c>
      <c r="I1032" t="str">
        <f t="shared" si="7"/>
        <v>4XL / All Print</v>
      </c>
      <c r="J1032" s="20" t="s">
        <v>6142</v>
      </c>
      <c r="K1032" s="20" t="s">
        <v>11852</v>
      </c>
      <c r="L1032" s="16" t="s">
        <v>11853</v>
      </c>
      <c r="N1032" s="1"/>
      <c r="O1032" s="18" t="s">
        <v>68</v>
      </c>
      <c r="P1032" s="16">
        <v>60609</v>
      </c>
      <c r="Q1032" s="16" t="s">
        <v>69</v>
      </c>
      <c r="R1032" s="16" t="s">
        <v>35</v>
      </c>
      <c r="S1032" s="16">
        <v>7735380444</v>
      </c>
      <c r="T1032" s="1" t="s">
        <v>71</v>
      </c>
    </row>
    <row r="1033" spans="1:27" ht="13.2" hidden="1" x14ac:dyDescent="0.25">
      <c r="A1033" s="32" t="s">
        <v>60</v>
      </c>
      <c r="C1033" s="16" t="s">
        <v>25</v>
      </c>
      <c r="D1033" s="16" t="s">
        <v>26</v>
      </c>
      <c r="E1033" s="16" t="s">
        <v>11854</v>
      </c>
      <c r="F1033" s="18" t="s">
        <v>11855</v>
      </c>
      <c r="G1033" s="16">
        <v>1</v>
      </c>
      <c r="H1033" s="19" t="s">
        <v>11856</v>
      </c>
      <c r="I1033" t="str">
        <f t="shared" si="7"/>
        <v>HOODIE RAGLAN SLEEVE / 3XL / All Print</v>
      </c>
      <c r="J1033" s="20" t="s">
        <v>2228</v>
      </c>
      <c r="K1033" s="20" t="s">
        <v>11857</v>
      </c>
      <c r="L1033" s="16" t="s">
        <v>11858</v>
      </c>
      <c r="N1033" s="1"/>
      <c r="O1033" s="18" t="s">
        <v>1474</v>
      </c>
      <c r="P1033" s="16">
        <v>63121</v>
      </c>
      <c r="Q1033" s="16" t="s">
        <v>34</v>
      </c>
      <c r="R1033" s="16" t="s">
        <v>35</v>
      </c>
      <c r="S1033" s="16">
        <v>3147613808</v>
      </c>
      <c r="T1033" s="1" t="s">
        <v>36</v>
      </c>
    </row>
    <row r="1034" spans="1:27" ht="13.2" hidden="1" x14ac:dyDescent="0.25">
      <c r="A1034" s="32" t="s">
        <v>60</v>
      </c>
      <c r="C1034" s="16" t="s">
        <v>61</v>
      </c>
      <c r="D1034" s="17" t="s">
        <v>26</v>
      </c>
      <c r="E1034" s="16" t="s">
        <v>11859</v>
      </c>
      <c r="F1034" s="18" t="s">
        <v>11860</v>
      </c>
      <c r="G1034" s="16">
        <v>1</v>
      </c>
      <c r="H1034" s="19" t="s">
        <v>2300</v>
      </c>
      <c r="I1034" t="str">
        <f t="shared" si="7"/>
        <v>2XL / Full Print</v>
      </c>
      <c r="J1034" s="20" t="s">
        <v>2301</v>
      </c>
      <c r="K1034" s="20" t="s">
        <v>11861</v>
      </c>
      <c r="L1034" s="16" t="s">
        <v>11862</v>
      </c>
      <c r="M1034" s="1"/>
      <c r="N1034" s="1"/>
      <c r="O1034" s="18" t="s">
        <v>11863</v>
      </c>
      <c r="P1034" s="16" t="s">
        <v>11864</v>
      </c>
      <c r="Q1034" s="16" t="s">
        <v>1032</v>
      </c>
      <c r="R1034" s="16" t="s">
        <v>237</v>
      </c>
      <c r="S1034" s="16">
        <v>4037040960</v>
      </c>
      <c r="T1034" s="1" t="s">
        <v>1033</v>
      </c>
    </row>
    <row r="1035" spans="1:27" ht="13.2" hidden="1" x14ac:dyDescent="0.25">
      <c r="A1035" s="15" t="s">
        <v>110</v>
      </c>
      <c r="C1035" s="16" t="s">
        <v>191</v>
      </c>
      <c r="D1035" s="17" t="s">
        <v>26</v>
      </c>
      <c r="E1035" s="16" t="s">
        <v>11865</v>
      </c>
      <c r="F1035" s="18" t="s">
        <v>11866</v>
      </c>
      <c r="G1035" s="16">
        <v>1</v>
      </c>
      <c r="H1035" s="19" t="s">
        <v>11867</v>
      </c>
      <c r="I1035" t="str">
        <f t="shared" si="7"/>
        <v>24X36in</v>
      </c>
      <c r="J1035" s="20" t="s">
        <v>11868</v>
      </c>
      <c r="K1035" s="20" t="s">
        <v>11869</v>
      </c>
      <c r="L1035" s="16" t="s">
        <v>11870</v>
      </c>
      <c r="N1035" s="1"/>
      <c r="O1035" s="18" t="s">
        <v>11871</v>
      </c>
      <c r="P1035" s="16">
        <v>56007</v>
      </c>
      <c r="Q1035" s="16" t="s">
        <v>963</v>
      </c>
      <c r="R1035" s="16" t="s">
        <v>35</v>
      </c>
      <c r="S1035" s="16">
        <v>5073080049</v>
      </c>
      <c r="T1035" s="1" t="s">
        <v>964</v>
      </c>
    </row>
    <row r="1036" spans="1:27" ht="13.2" hidden="1" x14ac:dyDescent="0.25">
      <c r="A1036" s="97" t="s">
        <v>120</v>
      </c>
      <c r="C1036" s="16" t="s">
        <v>202</v>
      </c>
      <c r="D1036" s="17" t="s">
        <v>26</v>
      </c>
      <c r="E1036" s="16" t="s">
        <v>11872</v>
      </c>
      <c r="F1036" s="18" t="s">
        <v>11873</v>
      </c>
      <c r="G1036" s="16">
        <v>1</v>
      </c>
      <c r="H1036" s="19" t="s">
        <v>2102</v>
      </c>
      <c r="I1036" t="str">
        <f t="shared" si="7"/>
        <v>XL / Full Print</v>
      </c>
      <c r="J1036" s="20" t="s">
        <v>2103</v>
      </c>
      <c r="K1036" s="20" t="s">
        <v>11874</v>
      </c>
      <c r="L1036" s="20" t="s">
        <v>11875</v>
      </c>
      <c r="O1036" s="1" t="s">
        <v>11876</v>
      </c>
      <c r="P1036" s="18">
        <v>75040</v>
      </c>
      <c r="Q1036" s="16" t="s">
        <v>151</v>
      </c>
      <c r="R1036" s="16" t="s">
        <v>35</v>
      </c>
      <c r="S1036" s="16">
        <v>4692642342</v>
      </c>
      <c r="T1036" s="16" t="s">
        <v>152</v>
      </c>
    </row>
    <row r="1037" spans="1:27" ht="13.2" hidden="1" x14ac:dyDescent="0.25">
      <c r="A1037" s="32" t="s">
        <v>60</v>
      </c>
      <c r="C1037" s="16" t="s">
        <v>25</v>
      </c>
      <c r="D1037" s="16" t="s">
        <v>26</v>
      </c>
      <c r="E1037" s="16" t="s">
        <v>11877</v>
      </c>
      <c r="F1037" s="18" t="s">
        <v>11878</v>
      </c>
      <c r="G1037" s="16">
        <v>1</v>
      </c>
      <c r="H1037" s="19" t="s">
        <v>11879</v>
      </c>
      <c r="I1037" t="str">
        <f t="shared" si="7"/>
        <v>hirt 3D - M / Full print</v>
      </c>
      <c r="J1037" s="45">
        <v>1000000000000000</v>
      </c>
      <c r="K1037" s="20" t="s">
        <v>11880</v>
      </c>
      <c r="L1037" s="20" t="s">
        <v>11881</v>
      </c>
      <c r="O1037" s="1" t="s">
        <v>11882</v>
      </c>
      <c r="P1037" s="18">
        <v>99687</v>
      </c>
      <c r="Q1037" s="16" t="s">
        <v>4609</v>
      </c>
      <c r="R1037" s="16" t="s">
        <v>35</v>
      </c>
      <c r="S1037" s="16">
        <v>9078410230</v>
      </c>
      <c r="T1037" s="16" t="s">
        <v>4610</v>
      </c>
    </row>
    <row r="1038" spans="1:27" ht="13.2" x14ac:dyDescent="0.25">
      <c r="A1038" s="29" t="s">
        <v>201</v>
      </c>
      <c r="C1038" s="16" t="s">
        <v>25</v>
      </c>
      <c r="D1038" s="16" t="s">
        <v>26</v>
      </c>
      <c r="E1038" s="16" t="s">
        <v>11883</v>
      </c>
      <c r="F1038" s="18" t="s">
        <v>11884</v>
      </c>
      <c r="G1038" s="16">
        <v>1</v>
      </c>
      <c r="H1038" s="19" t="s">
        <v>11885</v>
      </c>
      <c r="I1038" t="str">
        <f t="shared" si="7"/>
        <v>2XL / Full Print</v>
      </c>
      <c r="J1038" s="20" t="s">
        <v>11886</v>
      </c>
      <c r="K1038" s="20" t="s">
        <v>11887</v>
      </c>
      <c r="L1038" s="20" t="s">
        <v>11888</v>
      </c>
      <c r="O1038" s="1" t="s">
        <v>11889</v>
      </c>
      <c r="P1038" s="18" t="s">
        <v>11890</v>
      </c>
      <c r="Q1038" s="16"/>
      <c r="R1038" s="16" t="s">
        <v>7077</v>
      </c>
      <c r="S1038" s="16">
        <v>7843024886</v>
      </c>
      <c r="T1038" s="16"/>
    </row>
    <row r="1039" spans="1:27" ht="13.2" hidden="1" x14ac:dyDescent="0.25">
      <c r="A1039" s="55"/>
      <c r="B1039" s="56"/>
      <c r="C1039" s="57"/>
      <c r="D1039" s="57"/>
      <c r="E1039" s="57"/>
      <c r="F1039" s="58"/>
      <c r="G1039" s="57"/>
      <c r="H1039" s="59"/>
      <c r="I1039" s="60"/>
      <c r="J1039" s="60"/>
      <c r="K1039" s="60"/>
      <c r="L1039" s="57"/>
      <c r="M1039" s="56"/>
      <c r="N1039" s="61"/>
      <c r="O1039" s="58"/>
      <c r="P1039" s="57"/>
      <c r="Q1039" s="57"/>
      <c r="R1039" s="57"/>
      <c r="S1039" s="57"/>
      <c r="T1039" s="56"/>
      <c r="U1039" s="56"/>
      <c r="V1039" s="56"/>
      <c r="W1039" s="56"/>
      <c r="X1039" s="56"/>
      <c r="Y1039" s="56"/>
      <c r="Z1039" s="56"/>
      <c r="AA1039" s="56"/>
    </row>
    <row r="1040" spans="1:27" ht="13.2" hidden="1" x14ac:dyDescent="0.25">
      <c r="A1040" s="9"/>
      <c r="C1040" s="16"/>
      <c r="D1040" s="16"/>
      <c r="E1040" s="16"/>
      <c r="F1040" s="18"/>
      <c r="G1040" s="16"/>
      <c r="H1040" s="19"/>
      <c r="I1040" s="20"/>
      <c r="J1040" s="20"/>
      <c r="K1040" s="20"/>
      <c r="L1040" s="16"/>
      <c r="N1040" s="1"/>
      <c r="O1040" s="18"/>
      <c r="P1040" s="16"/>
      <c r="Q1040" s="16"/>
      <c r="R1040" s="16"/>
      <c r="S1040" s="16"/>
    </row>
    <row r="1041" spans="1:19" ht="13.2" hidden="1" x14ac:dyDescent="0.25">
      <c r="A1041" s="9"/>
      <c r="C1041" s="16"/>
      <c r="D1041" s="16"/>
      <c r="E1041" s="16"/>
      <c r="F1041" s="18"/>
      <c r="G1041" s="16"/>
      <c r="H1041" s="19"/>
      <c r="I1041" s="20"/>
      <c r="J1041" s="20"/>
      <c r="K1041" s="20"/>
      <c r="L1041" s="16"/>
      <c r="N1041" s="1"/>
      <c r="O1041" s="18"/>
      <c r="P1041" s="16"/>
      <c r="Q1041" s="16"/>
      <c r="R1041" s="16"/>
      <c r="S1041" s="16"/>
    </row>
    <row r="1042" spans="1:19" ht="13.2" hidden="1" x14ac:dyDescent="0.25">
      <c r="A1042" s="9"/>
      <c r="C1042" s="16"/>
      <c r="D1042" s="16"/>
      <c r="E1042" s="16"/>
      <c r="F1042" s="18"/>
      <c r="G1042" s="16"/>
      <c r="H1042" s="19"/>
      <c r="I1042" s="20"/>
      <c r="J1042" s="20"/>
      <c r="K1042" s="20"/>
      <c r="L1042" s="16"/>
      <c r="N1042" s="1"/>
      <c r="O1042" s="18"/>
      <c r="P1042" s="16"/>
      <c r="Q1042" s="16"/>
      <c r="R1042" s="16"/>
      <c r="S1042" s="16"/>
    </row>
    <row r="1043" spans="1:19" ht="13.2" hidden="1" x14ac:dyDescent="0.25">
      <c r="A1043" s="9"/>
      <c r="C1043" s="16"/>
      <c r="D1043" s="16"/>
      <c r="E1043" s="16"/>
      <c r="F1043" s="18"/>
      <c r="G1043" s="16"/>
      <c r="H1043" s="19"/>
      <c r="I1043" s="20"/>
      <c r="J1043" s="20"/>
      <c r="K1043" s="20"/>
      <c r="L1043" s="16"/>
      <c r="N1043" s="1"/>
      <c r="O1043" s="18"/>
      <c r="P1043" s="16"/>
      <c r="Q1043" s="16"/>
      <c r="R1043" s="16"/>
      <c r="S1043" s="16"/>
    </row>
    <row r="1044" spans="1:19" ht="13.2" hidden="1" x14ac:dyDescent="0.25">
      <c r="A1044" s="9"/>
      <c r="C1044" s="16"/>
      <c r="D1044" s="16"/>
      <c r="E1044" s="16"/>
      <c r="F1044" s="18"/>
      <c r="G1044" s="16"/>
      <c r="H1044" s="19"/>
      <c r="I1044" s="20"/>
      <c r="J1044" s="20"/>
      <c r="K1044" s="20"/>
      <c r="L1044" s="16"/>
      <c r="N1044" s="1"/>
      <c r="O1044" s="18"/>
      <c r="P1044" s="16"/>
      <c r="Q1044" s="16"/>
      <c r="R1044" s="16"/>
      <c r="S1044" s="16"/>
    </row>
    <row r="1045" spans="1:19" ht="13.2" hidden="1" x14ac:dyDescent="0.25">
      <c r="A1045" s="9"/>
      <c r="C1045" s="16"/>
      <c r="D1045" s="16"/>
      <c r="E1045" s="16"/>
      <c r="F1045" s="18"/>
      <c r="G1045" s="16"/>
      <c r="H1045" s="19"/>
      <c r="I1045" s="20"/>
      <c r="J1045" s="20"/>
      <c r="K1045" s="20"/>
      <c r="L1045" s="16"/>
      <c r="N1045" s="1"/>
      <c r="O1045" s="18"/>
      <c r="P1045" s="16"/>
      <c r="Q1045" s="16"/>
      <c r="R1045" s="16"/>
      <c r="S1045" s="16"/>
    </row>
    <row r="1046" spans="1:19" ht="13.2" hidden="1" x14ac:dyDescent="0.25">
      <c r="A1046" s="9"/>
      <c r="C1046" s="16"/>
      <c r="D1046" s="16"/>
      <c r="E1046" s="16"/>
      <c r="F1046" s="18"/>
      <c r="G1046" s="16"/>
      <c r="H1046" s="19"/>
      <c r="I1046" s="20"/>
      <c r="J1046" s="20"/>
      <c r="K1046" s="20"/>
      <c r="L1046" s="16"/>
      <c r="N1046" s="1"/>
      <c r="O1046" s="18"/>
      <c r="P1046" s="16"/>
      <c r="Q1046" s="16"/>
      <c r="R1046" s="16"/>
      <c r="S1046" s="16"/>
    </row>
    <row r="1047" spans="1:19" ht="13.2" hidden="1" x14ac:dyDescent="0.25">
      <c r="A1047" s="9"/>
      <c r="C1047" s="16"/>
      <c r="D1047" s="16"/>
      <c r="E1047" s="16"/>
      <c r="F1047" s="18"/>
      <c r="G1047" s="16"/>
      <c r="H1047" s="19"/>
      <c r="I1047" s="20"/>
      <c r="J1047" s="20"/>
      <c r="K1047" s="20"/>
      <c r="L1047" s="16"/>
      <c r="N1047" s="1"/>
      <c r="O1047" s="18"/>
      <c r="P1047" s="16"/>
      <c r="Q1047" s="16"/>
      <c r="R1047" s="16"/>
      <c r="S1047" s="16"/>
    </row>
    <row r="1048" spans="1:19" ht="13.2" hidden="1" x14ac:dyDescent="0.25">
      <c r="A1048" s="9"/>
      <c r="C1048" s="16"/>
      <c r="D1048" s="16"/>
      <c r="E1048" s="16"/>
      <c r="F1048" s="18"/>
      <c r="G1048" s="16"/>
      <c r="H1048" s="19"/>
      <c r="I1048" s="20"/>
      <c r="J1048" s="20"/>
      <c r="K1048" s="20"/>
      <c r="L1048" s="16"/>
      <c r="N1048" s="1"/>
      <c r="O1048" s="18"/>
      <c r="P1048" s="16"/>
      <c r="Q1048" s="16"/>
      <c r="R1048" s="16"/>
      <c r="S1048" s="16"/>
    </row>
    <row r="1049" spans="1:19" ht="13.2" hidden="1" x14ac:dyDescent="0.25">
      <c r="A1049" s="9"/>
      <c r="C1049" s="16"/>
      <c r="D1049" s="16"/>
      <c r="E1049" s="16"/>
      <c r="F1049" s="18"/>
      <c r="G1049" s="16"/>
      <c r="H1049" s="19"/>
      <c r="I1049" s="20"/>
      <c r="J1049" s="20"/>
      <c r="K1049" s="20"/>
      <c r="L1049" s="16"/>
      <c r="N1049" s="1"/>
      <c r="O1049" s="18"/>
      <c r="P1049" s="16"/>
      <c r="Q1049" s="16"/>
      <c r="R1049" s="16"/>
      <c r="S1049" s="16"/>
    </row>
    <row r="1050" spans="1:19" ht="13.2" hidden="1" x14ac:dyDescent="0.25">
      <c r="A1050" s="9"/>
      <c r="C1050" s="16"/>
      <c r="D1050" s="16"/>
      <c r="E1050" s="16"/>
      <c r="F1050" s="18"/>
      <c r="G1050" s="16"/>
      <c r="H1050" s="19"/>
      <c r="I1050" s="20"/>
      <c r="J1050" s="20"/>
      <c r="K1050" s="20"/>
      <c r="L1050" s="16"/>
      <c r="N1050" s="1"/>
      <c r="O1050" s="18"/>
      <c r="P1050" s="16"/>
      <c r="Q1050" s="16"/>
      <c r="R1050" s="16"/>
      <c r="S1050" s="16"/>
    </row>
    <row r="1051" spans="1:19" ht="13.2" hidden="1" x14ac:dyDescent="0.25">
      <c r="A1051" s="9"/>
      <c r="C1051" s="16"/>
      <c r="D1051" s="16"/>
      <c r="E1051" s="16"/>
      <c r="F1051" s="18"/>
      <c r="G1051" s="16"/>
      <c r="H1051" s="19"/>
      <c r="I1051" s="20"/>
      <c r="J1051" s="20"/>
      <c r="K1051" s="20"/>
      <c r="L1051" s="16"/>
      <c r="N1051" s="1"/>
      <c r="O1051" s="18"/>
      <c r="P1051" s="16"/>
      <c r="Q1051" s="16"/>
      <c r="R1051" s="16"/>
      <c r="S1051" s="16"/>
    </row>
    <row r="1052" spans="1:19" ht="13.2" hidden="1" x14ac:dyDescent="0.25">
      <c r="A1052" s="9"/>
      <c r="C1052" s="16"/>
      <c r="D1052" s="16"/>
      <c r="E1052" s="16"/>
      <c r="F1052" s="18"/>
      <c r="G1052" s="16"/>
      <c r="H1052" s="19"/>
      <c r="I1052" s="20"/>
      <c r="J1052" s="20"/>
      <c r="K1052" s="20"/>
      <c r="L1052" s="16"/>
      <c r="N1052" s="1"/>
      <c r="O1052" s="18"/>
      <c r="P1052" s="16"/>
      <c r="Q1052" s="16"/>
      <c r="R1052" s="16"/>
      <c r="S1052" s="16"/>
    </row>
    <row r="1053" spans="1:19" ht="13.2" hidden="1" x14ac:dyDescent="0.25">
      <c r="A1053" s="9"/>
      <c r="C1053" s="16"/>
      <c r="D1053" s="16"/>
      <c r="E1053" s="16"/>
      <c r="F1053" s="18"/>
      <c r="G1053" s="16"/>
      <c r="H1053" s="19"/>
      <c r="I1053" s="20"/>
      <c r="J1053" s="20"/>
      <c r="K1053" s="20"/>
      <c r="L1053" s="16"/>
      <c r="N1053" s="1"/>
      <c r="O1053" s="18"/>
      <c r="P1053" s="16"/>
      <c r="Q1053" s="16"/>
      <c r="R1053" s="16"/>
      <c r="S1053" s="16"/>
    </row>
    <row r="1054" spans="1:19" ht="13.2" hidden="1" x14ac:dyDescent="0.25">
      <c r="A1054" s="9"/>
      <c r="C1054" s="16"/>
      <c r="D1054" s="16"/>
      <c r="E1054" s="16"/>
      <c r="F1054" s="18"/>
      <c r="G1054" s="16"/>
      <c r="H1054" s="19"/>
      <c r="I1054" s="20"/>
      <c r="J1054" s="20"/>
      <c r="K1054" s="20"/>
      <c r="L1054" s="16"/>
      <c r="N1054" s="1"/>
      <c r="O1054" s="18"/>
      <c r="P1054" s="16"/>
      <c r="Q1054" s="16"/>
      <c r="R1054" s="16"/>
      <c r="S1054" s="16"/>
    </row>
    <row r="1055" spans="1:19" ht="13.2" hidden="1" x14ac:dyDescent="0.25">
      <c r="A1055" s="9"/>
      <c r="C1055" s="16"/>
      <c r="D1055" s="16"/>
      <c r="E1055" s="16"/>
      <c r="F1055" s="18"/>
      <c r="G1055" s="16"/>
      <c r="H1055" s="19"/>
      <c r="I1055" s="20"/>
      <c r="J1055" s="20"/>
      <c r="K1055" s="20"/>
      <c r="L1055" s="16"/>
      <c r="N1055" s="1"/>
      <c r="O1055" s="18"/>
      <c r="P1055" s="16"/>
      <c r="Q1055" s="16"/>
      <c r="R1055" s="16"/>
      <c r="S1055" s="16"/>
    </row>
    <row r="1056" spans="1:19" ht="13.2" hidden="1" x14ac:dyDescent="0.25">
      <c r="A1056" s="9"/>
      <c r="C1056" s="16"/>
      <c r="D1056" s="16"/>
      <c r="E1056" s="16"/>
      <c r="F1056" s="18"/>
      <c r="G1056" s="16"/>
      <c r="H1056" s="19"/>
      <c r="I1056" s="20"/>
      <c r="J1056" s="20"/>
      <c r="K1056" s="20"/>
      <c r="L1056" s="16"/>
      <c r="N1056" s="1"/>
      <c r="O1056" s="18"/>
      <c r="P1056" s="16"/>
      <c r="Q1056" s="16"/>
      <c r="R1056" s="16"/>
      <c r="S1056" s="16"/>
    </row>
    <row r="1057" spans="1:19" ht="13.2" hidden="1" x14ac:dyDescent="0.25">
      <c r="A1057" s="9"/>
      <c r="C1057" s="16"/>
      <c r="D1057" s="16"/>
      <c r="E1057" s="16"/>
      <c r="F1057" s="18"/>
      <c r="G1057" s="16"/>
      <c r="H1057" s="19"/>
      <c r="I1057" s="20"/>
      <c r="J1057" s="20"/>
      <c r="K1057" s="20"/>
      <c r="L1057" s="16"/>
      <c r="N1057" s="1"/>
      <c r="O1057" s="18"/>
      <c r="P1057" s="16"/>
      <c r="Q1057" s="16"/>
      <c r="R1057" s="16"/>
      <c r="S1057" s="16"/>
    </row>
    <row r="1058" spans="1:19" ht="13.2" hidden="1" x14ac:dyDescent="0.25">
      <c r="A1058" s="9"/>
      <c r="C1058" s="16"/>
      <c r="D1058" s="16"/>
      <c r="E1058" s="16"/>
      <c r="F1058" s="18"/>
      <c r="G1058" s="16"/>
      <c r="H1058" s="19"/>
      <c r="I1058" s="20"/>
      <c r="J1058" s="20"/>
      <c r="K1058" s="20"/>
      <c r="L1058" s="16"/>
      <c r="N1058" s="1"/>
      <c r="O1058" s="18"/>
      <c r="P1058" s="16"/>
      <c r="Q1058" s="16"/>
      <c r="R1058" s="16"/>
      <c r="S1058" s="16"/>
    </row>
    <row r="1059" spans="1:19" ht="13.2" hidden="1" x14ac:dyDescent="0.25">
      <c r="A1059" s="9"/>
      <c r="C1059" s="16"/>
      <c r="D1059" s="16"/>
      <c r="E1059" s="16"/>
      <c r="F1059" s="18"/>
      <c r="G1059" s="16"/>
      <c r="H1059" s="19"/>
      <c r="I1059" s="20"/>
      <c r="J1059" s="20"/>
      <c r="K1059" s="20"/>
      <c r="L1059" s="16"/>
      <c r="N1059" s="1"/>
      <c r="O1059" s="18"/>
      <c r="P1059" s="16"/>
      <c r="Q1059" s="16"/>
      <c r="R1059" s="16"/>
      <c r="S1059" s="16"/>
    </row>
    <row r="1060" spans="1:19" ht="13.2" hidden="1" x14ac:dyDescent="0.25">
      <c r="A1060" s="9"/>
      <c r="C1060" s="16"/>
      <c r="D1060" s="16"/>
      <c r="E1060" s="16"/>
      <c r="F1060" s="18"/>
      <c r="G1060" s="16"/>
      <c r="H1060" s="19"/>
      <c r="I1060" s="20"/>
      <c r="J1060" s="20"/>
      <c r="K1060" s="20"/>
      <c r="L1060" s="16"/>
      <c r="N1060" s="1"/>
      <c r="O1060" s="18"/>
      <c r="P1060" s="16"/>
      <c r="Q1060" s="16"/>
      <c r="R1060" s="16"/>
      <c r="S1060" s="16"/>
    </row>
    <row r="1061" spans="1:19" ht="13.2" hidden="1" x14ac:dyDescent="0.25">
      <c r="A1061" s="9"/>
      <c r="C1061" s="16"/>
      <c r="D1061" s="16"/>
      <c r="E1061" s="16"/>
      <c r="F1061" s="18"/>
      <c r="G1061" s="16"/>
      <c r="H1061" s="19"/>
      <c r="I1061" s="20"/>
      <c r="J1061" s="20"/>
      <c r="K1061" s="20"/>
      <c r="L1061" s="16"/>
      <c r="N1061" s="1"/>
      <c r="O1061" s="18"/>
      <c r="P1061" s="16"/>
      <c r="Q1061" s="16"/>
      <c r="R1061" s="16"/>
      <c r="S1061" s="16"/>
    </row>
    <row r="1062" spans="1:19" ht="13.2" hidden="1" x14ac:dyDescent="0.25">
      <c r="A1062" s="9"/>
      <c r="C1062" s="16"/>
      <c r="D1062" s="16"/>
      <c r="E1062" s="16"/>
      <c r="F1062" s="18"/>
      <c r="G1062" s="16"/>
      <c r="H1062" s="19"/>
      <c r="I1062" s="20"/>
      <c r="J1062" s="20"/>
      <c r="K1062" s="20"/>
      <c r="L1062" s="16"/>
      <c r="N1062" s="1"/>
      <c r="O1062" s="18"/>
      <c r="P1062" s="16"/>
      <c r="Q1062" s="16"/>
      <c r="R1062" s="16"/>
      <c r="S1062" s="16"/>
    </row>
    <row r="1063" spans="1:19" ht="13.2" hidden="1" x14ac:dyDescent="0.25">
      <c r="A1063" s="9"/>
      <c r="C1063" s="16"/>
      <c r="D1063" s="16"/>
      <c r="E1063" s="16"/>
      <c r="F1063" s="18"/>
      <c r="G1063" s="16"/>
      <c r="H1063" s="19"/>
      <c r="I1063" s="20"/>
      <c r="J1063" s="20"/>
      <c r="K1063" s="20"/>
      <c r="L1063" s="16"/>
      <c r="N1063" s="1"/>
      <c r="O1063" s="18"/>
      <c r="P1063" s="16"/>
      <c r="Q1063" s="16"/>
      <c r="R1063" s="16"/>
      <c r="S1063" s="16"/>
    </row>
    <row r="1064" spans="1:19" ht="13.2" hidden="1" x14ac:dyDescent="0.25">
      <c r="A1064" s="9"/>
      <c r="C1064" s="16"/>
      <c r="D1064" s="16"/>
      <c r="E1064" s="16"/>
      <c r="F1064" s="18"/>
      <c r="G1064" s="16"/>
      <c r="H1064" s="19"/>
      <c r="I1064" s="20"/>
      <c r="J1064" s="20"/>
      <c r="K1064" s="20"/>
      <c r="L1064" s="16"/>
      <c r="N1064" s="1"/>
      <c r="O1064" s="18"/>
      <c r="P1064" s="16"/>
      <c r="Q1064" s="16"/>
      <c r="R1064" s="16"/>
      <c r="S1064" s="16"/>
    </row>
    <row r="1065" spans="1:19" ht="13.2" hidden="1" x14ac:dyDescent="0.25">
      <c r="A1065" s="9"/>
      <c r="C1065" s="16"/>
      <c r="D1065" s="16"/>
      <c r="E1065" s="16"/>
      <c r="F1065" s="18"/>
      <c r="G1065" s="16"/>
      <c r="H1065" s="19"/>
      <c r="I1065" s="20"/>
      <c r="J1065" s="20"/>
      <c r="K1065" s="20"/>
      <c r="L1065" s="16"/>
      <c r="N1065" s="1"/>
      <c r="O1065" s="18"/>
      <c r="P1065" s="16"/>
      <c r="Q1065" s="16"/>
      <c r="R1065" s="16"/>
      <c r="S1065" s="16"/>
    </row>
    <row r="1066" spans="1:19" ht="13.2" hidden="1" x14ac:dyDescent="0.25">
      <c r="A1066" s="9"/>
      <c r="C1066" s="16"/>
      <c r="D1066" s="16"/>
      <c r="E1066" s="16"/>
      <c r="F1066" s="18"/>
      <c r="G1066" s="16"/>
      <c r="H1066" s="19"/>
      <c r="I1066" s="20"/>
      <c r="J1066" s="20"/>
      <c r="K1066" s="20"/>
      <c r="L1066" s="16"/>
      <c r="N1066" s="1"/>
      <c r="O1066" s="18"/>
      <c r="P1066" s="16"/>
      <c r="Q1066" s="16"/>
      <c r="R1066" s="16"/>
      <c r="S1066" s="16"/>
    </row>
    <row r="1067" spans="1:19" ht="13.2" hidden="1" x14ac:dyDescent="0.25">
      <c r="A1067" s="9"/>
      <c r="C1067" s="16"/>
      <c r="D1067" s="16"/>
      <c r="E1067" s="16"/>
      <c r="F1067" s="18"/>
      <c r="G1067" s="16"/>
      <c r="H1067" s="19"/>
      <c r="I1067" s="20"/>
      <c r="J1067" s="20"/>
      <c r="K1067" s="20"/>
      <c r="L1067" s="16"/>
      <c r="N1067" s="1"/>
      <c r="O1067" s="18"/>
      <c r="P1067" s="16"/>
      <c r="Q1067" s="16"/>
      <c r="R1067" s="16"/>
      <c r="S1067" s="16"/>
    </row>
    <row r="1068" spans="1:19" ht="13.2" hidden="1" x14ac:dyDescent="0.25">
      <c r="A1068" s="9"/>
      <c r="C1068" s="16"/>
      <c r="D1068" s="16"/>
      <c r="E1068" s="16"/>
      <c r="F1068" s="18"/>
      <c r="G1068" s="16"/>
      <c r="H1068" s="19"/>
      <c r="I1068" s="20"/>
      <c r="J1068" s="20"/>
      <c r="K1068" s="20"/>
      <c r="L1068" s="16"/>
      <c r="N1068" s="1"/>
      <c r="O1068" s="18"/>
      <c r="P1068" s="16"/>
      <c r="Q1068" s="16"/>
      <c r="R1068" s="16"/>
      <c r="S1068" s="16"/>
    </row>
    <row r="1069" spans="1:19" ht="13.2" hidden="1" x14ac:dyDescent="0.25">
      <c r="A1069" s="9"/>
      <c r="C1069" s="16"/>
      <c r="D1069" s="16"/>
      <c r="E1069" s="16"/>
      <c r="F1069" s="18"/>
      <c r="G1069" s="16"/>
      <c r="H1069" s="19"/>
      <c r="I1069" s="20"/>
      <c r="J1069" s="20"/>
      <c r="K1069" s="20"/>
      <c r="L1069" s="16"/>
      <c r="N1069" s="1"/>
      <c r="O1069" s="18"/>
      <c r="P1069" s="16"/>
      <c r="Q1069" s="16"/>
      <c r="R1069" s="16"/>
      <c r="S1069" s="16"/>
    </row>
    <row r="1070" spans="1:19" ht="13.2" hidden="1" x14ac:dyDescent="0.25">
      <c r="A1070" s="9"/>
      <c r="C1070" s="16"/>
      <c r="D1070" s="16"/>
      <c r="E1070" s="16"/>
      <c r="F1070" s="18"/>
      <c r="G1070" s="16"/>
      <c r="H1070" s="19"/>
      <c r="I1070" s="20"/>
      <c r="J1070" s="20"/>
      <c r="K1070" s="20"/>
      <c r="L1070" s="16"/>
      <c r="N1070" s="1"/>
      <c r="O1070" s="18"/>
      <c r="P1070" s="16"/>
      <c r="Q1070" s="16"/>
      <c r="R1070" s="16"/>
      <c r="S1070" s="16"/>
    </row>
    <row r="1071" spans="1:19" ht="13.2" hidden="1" x14ac:dyDescent="0.25">
      <c r="A1071" s="9"/>
      <c r="C1071" s="16"/>
      <c r="D1071" s="16"/>
      <c r="E1071" s="16"/>
      <c r="F1071" s="18"/>
      <c r="G1071" s="16"/>
      <c r="H1071" s="19"/>
      <c r="I1071" s="20"/>
      <c r="J1071" s="20"/>
      <c r="K1071" s="20"/>
      <c r="L1071" s="16"/>
      <c r="N1071" s="1"/>
      <c r="O1071" s="18"/>
      <c r="P1071" s="16"/>
      <c r="Q1071" s="16"/>
      <c r="R1071" s="16"/>
      <c r="S1071" s="16"/>
    </row>
    <row r="1072" spans="1:19" ht="13.2" hidden="1" x14ac:dyDescent="0.25">
      <c r="A1072" s="9"/>
      <c r="C1072" s="16"/>
      <c r="D1072" s="16"/>
      <c r="E1072" s="16"/>
      <c r="F1072" s="18"/>
      <c r="G1072" s="16"/>
      <c r="H1072" s="19"/>
      <c r="I1072" s="20"/>
      <c r="J1072" s="20"/>
      <c r="K1072" s="20"/>
      <c r="L1072" s="16"/>
      <c r="N1072" s="1"/>
      <c r="O1072" s="18"/>
      <c r="P1072" s="16"/>
      <c r="Q1072" s="16"/>
      <c r="R1072" s="16"/>
      <c r="S1072" s="16"/>
    </row>
    <row r="1073" spans="1:19" ht="13.2" hidden="1" x14ac:dyDescent="0.25">
      <c r="A1073" s="9"/>
      <c r="C1073" s="16"/>
      <c r="D1073" s="16"/>
      <c r="E1073" s="16"/>
      <c r="F1073" s="18"/>
      <c r="G1073" s="16"/>
      <c r="H1073" s="19"/>
      <c r="I1073" s="20"/>
      <c r="J1073" s="20"/>
      <c r="K1073" s="20"/>
      <c r="L1073" s="16"/>
      <c r="N1073" s="1"/>
      <c r="O1073" s="18"/>
      <c r="P1073" s="16"/>
      <c r="Q1073" s="16"/>
      <c r="R1073" s="16"/>
      <c r="S1073" s="16"/>
    </row>
    <row r="1074" spans="1:19" ht="13.2" hidden="1" x14ac:dyDescent="0.25">
      <c r="A1074" s="9"/>
      <c r="C1074" s="16"/>
      <c r="D1074" s="16"/>
      <c r="E1074" s="16"/>
      <c r="F1074" s="18"/>
      <c r="G1074" s="16"/>
      <c r="H1074" s="19"/>
      <c r="I1074" s="20"/>
      <c r="J1074" s="20"/>
      <c r="K1074" s="20"/>
      <c r="L1074" s="16"/>
      <c r="N1074" s="1"/>
      <c r="O1074" s="18"/>
      <c r="P1074" s="16"/>
      <c r="Q1074" s="16"/>
      <c r="R1074" s="16"/>
      <c r="S1074" s="16"/>
    </row>
    <row r="1075" spans="1:19" ht="13.2" hidden="1" x14ac:dyDescent="0.25">
      <c r="A1075" s="9"/>
      <c r="C1075" s="16"/>
      <c r="D1075" s="16"/>
      <c r="E1075" s="16"/>
      <c r="F1075" s="18"/>
      <c r="G1075" s="16"/>
      <c r="H1075" s="19"/>
      <c r="I1075" s="20"/>
      <c r="J1075" s="20"/>
      <c r="K1075" s="20"/>
      <c r="L1075" s="16"/>
      <c r="N1075" s="1"/>
      <c r="O1075" s="18"/>
      <c r="P1075" s="16"/>
      <c r="Q1075" s="16"/>
      <c r="R1075" s="16"/>
      <c r="S1075" s="16"/>
    </row>
    <row r="1076" spans="1:19" ht="13.2" hidden="1" x14ac:dyDescent="0.25">
      <c r="A1076" s="9"/>
      <c r="C1076" s="16"/>
      <c r="D1076" s="16"/>
      <c r="E1076" s="16"/>
      <c r="F1076" s="18"/>
      <c r="G1076" s="16"/>
      <c r="H1076" s="19"/>
      <c r="I1076" s="20"/>
      <c r="J1076" s="20"/>
      <c r="K1076" s="20"/>
      <c r="L1076" s="16"/>
      <c r="N1076" s="1"/>
      <c r="O1076" s="18"/>
      <c r="P1076" s="16"/>
      <c r="Q1076" s="16"/>
      <c r="R1076" s="16"/>
      <c r="S1076" s="16"/>
    </row>
    <row r="1077" spans="1:19" ht="13.2" hidden="1" x14ac:dyDescent="0.25">
      <c r="A1077" s="9"/>
      <c r="C1077" s="16"/>
      <c r="D1077" s="16"/>
      <c r="E1077" s="16"/>
      <c r="F1077" s="18"/>
      <c r="G1077" s="16"/>
      <c r="H1077" s="19"/>
      <c r="I1077" s="20"/>
      <c r="J1077" s="20"/>
      <c r="K1077" s="20"/>
      <c r="L1077" s="16"/>
      <c r="N1077" s="1"/>
      <c r="O1077" s="18"/>
      <c r="P1077" s="16"/>
      <c r="Q1077" s="16"/>
      <c r="R1077" s="16"/>
      <c r="S1077" s="16"/>
    </row>
    <row r="1078" spans="1:19" ht="13.2" hidden="1" x14ac:dyDescent="0.25">
      <c r="A1078" s="9"/>
      <c r="C1078" s="16"/>
      <c r="D1078" s="16"/>
      <c r="E1078" s="16"/>
      <c r="F1078" s="18"/>
      <c r="G1078" s="16"/>
      <c r="H1078" s="19"/>
      <c r="I1078" s="20"/>
      <c r="J1078" s="20"/>
      <c r="K1078" s="20"/>
      <c r="L1078" s="16"/>
      <c r="N1078" s="1"/>
      <c r="O1078" s="18"/>
      <c r="P1078" s="16"/>
      <c r="Q1078" s="16"/>
      <c r="R1078" s="16"/>
      <c r="S1078" s="16"/>
    </row>
    <row r="1079" spans="1:19" ht="13.2" hidden="1" x14ac:dyDescent="0.25">
      <c r="A1079" s="9"/>
      <c r="C1079" s="16"/>
      <c r="D1079" s="16"/>
      <c r="E1079" s="16"/>
      <c r="F1079" s="18"/>
      <c r="G1079" s="16"/>
      <c r="H1079" s="19"/>
      <c r="I1079" s="20"/>
      <c r="J1079" s="20"/>
      <c r="K1079" s="20"/>
      <c r="L1079" s="16"/>
      <c r="N1079" s="1"/>
      <c r="O1079" s="18"/>
      <c r="P1079" s="16"/>
      <c r="Q1079" s="16"/>
      <c r="R1079" s="16"/>
      <c r="S1079" s="16"/>
    </row>
    <row r="1080" spans="1:19" ht="13.2" hidden="1" x14ac:dyDescent="0.25">
      <c r="A1080" s="9"/>
      <c r="C1080" s="16"/>
      <c r="D1080" s="16"/>
      <c r="E1080" s="16"/>
      <c r="F1080" s="18"/>
      <c r="G1080" s="16"/>
      <c r="H1080" s="19"/>
      <c r="I1080" s="20"/>
      <c r="J1080" s="20"/>
      <c r="K1080" s="20"/>
      <c r="L1080" s="16"/>
      <c r="N1080" s="1"/>
      <c r="O1080" s="18"/>
      <c r="P1080" s="16"/>
      <c r="Q1080" s="16"/>
      <c r="R1080" s="16"/>
      <c r="S1080" s="16"/>
    </row>
    <row r="1081" spans="1:19" ht="13.2" hidden="1" x14ac:dyDescent="0.25">
      <c r="A1081" s="9"/>
      <c r="C1081" s="16"/>
      <c r="D1081" s="16"/>
      <c r="E1081" s="16"/>
      <c r="F1081" s="18"/>
      <c r="G1081" s="16"/>
      <c r="H1081" s="19"/>
      <c r="I1081" s="20"/>
      <c r="J1081" s="20"/>
      <c r="K1081" s="20"/>
      <c r="L1081" s="16"/>
      <c r="N1081" s="1"/>
      <c r="O1081" s="18"/>
      <c r="P1081" s="16"/>
      <c r="Q1081" s="16"/>
      <c r="R1081" s="16"/>
      <c r="S1081" s="16"/>
    </row>
    <row r="1082" spans="1:19" ht="13.2" hidden="1" x14ac:dyDescent="0.25">
      <c r="A1082" s="9"/>
      <c r="C1082" s="16"/>
      <c r="D1082" s="16"/>
      <c r="E1082" s="16"/>
      <c r="F1082" s="18"/>
      <c r="G1082" s="16"/>
      <c r="H1082" s="19"/>
      <c r="I1082" s="20"/>
      <c r="J1082" s="20"/>
      <c r="K1082" s="20"/>
      <c r="L1082" s="16"/>
      <c r="N1082" s="1"/>
      <c r="O1082" s="18"/>
      <c r="P1082" s="16"/>
      <c r="Q1082" s="16"/>
      <c r="R1082" s="16"/>
      <c r="S1082" s="16"/>
    </row>
    <row r="1083" spans="1:19" ht="13.2" hidden="1" x14ac:dyDescent="0.25">
      <c r="A1083" s="9"/>
      <c r="C1083" s="16"/>
      <c r="D1083" s="16"/>
      <c r="E1083" s="16"/>
      <c r="F1083" s="18"/>
      <c r="G1083" s="16"/>
      <c r="H1083" s="19"/>
      <c r="I1083" s="20"/>
      <c r="J1083" s="20"/>
      <c r="K1083" s="20"/>
      <c r="L1083" s="16"/>
      <c r="N1083" s="1"/>
      <c r="O1083" s="18"/>
      <c r="P1083" s="16"/>
      <c r="Q1083" s="16"/>
      <c r="R1083" s="16"/>
      <c r="S1083" s="16"/>
    </row>
    <row r="1084" spans="1:19" ht="13.2" hidden="1" x14ac:dyDescent="0.25">
      <c r="A1084" s="9"/>
      <c r="C1084" s="16"/>
      <c r="D1084" s="16"/>
      <c r="E1084" s="16"/>
      <c r="F1084" s="18"/>
      <c r="G1084" s="16"/>
      <c r="H1084" s="19"/>
      <c r="I1084" s="20"/>
      <c r="J1084" s="20"/>
      <c r="K1084" s="20"/>
      <c r="L1084" s="16"/>
      <c r="N1084" s="1"/>
      <c r="O1084" s="18"/>
      <c r="P1084" s="16"/>
      <c r="Q1084" s="16"/>
      <c r="R1084" s="16"/>
      <c r="S1084" s="16"/>
    </row>
    <row r="1085" spans="1:19" ht="13.2" hidden="1" x14ac:dyDescent="0.25">
      <c r="A1085" s="9"/>
      <c r="C1085" s="16"/>
      <c r="D1085" s="16"/>
      <c r="E1085" s="16"/>
      <c r="F1085" s="18"/>
      <c r="G1085" s="16"/>
      <c r="H1085" s="19"/>
      <c r="I1085" s="20"/>
      <c r="J1085" s="20"/>
      <c r="K1085" s="20"/>
      <c r="L1085" s="16"/>
      <c r="N1085" s="1"/>
      <c r="O1085" s="18"/>
      <c r="P1085" s="16"/>
      <c r="Q1085" s="16"/>
      <c r="R1085" s="16"/>
      <c r="S1085" s="16"/>
    </row>
    <row r="1086" spans="1:19" ht="13.2" hidden="1" x14ac:dyDescent="0.25">
      <c r="A1086" s="9"/>
      <c r="C1086" s="16"/>
      <c r="D1086" s="16"/>
      <c r="E1086" s="16"/>
      <c r="F1086" s="18"/>
      <c r="G1086" s="16"/>
      <c r="H1086" s="19"/>
      <c r="I1086" s="20"/>
      <c r="J1086" s="20"/>
      <c r="K1086" s="20"/>
      <c r="L1086" s="16"/>
      <c r="N1086" s="1"/>
      <c r="O1086" s="18"/>
      <c r="P1086" s="16"/>
      <c r="Q1086" s="16"/>
      <c r="R1086" s="16"/>
      <c r="S1086" s="16"/>
    </row>
    <row r="1087" spans="1:19" ht="13.2" hidden="1" x14ac:dyDescent="0.25">
      <c r="A1087" s="9"/>
      <c r="C1087" s="16"/>
      <c r="D1087" s="16"/>
      <c r="E1087" s="16"/>
      <c r="F1087" s="18"/>
      <c r="G1087" s="16"/>
      <c r="H1087" s="19"/>
      <c r="I1087" s="20"/>
      <c r="J1087" s="20"/>
      <c r="K1087" s="20"/>
      <c r="L1087" s="16"/>
      <c r="N1087" s="1"/>
      <c r="O1087" s="18"/>
      <c r="P1087" s="16"/>
      <c r="Q1087" s="16"/>
      <c r="R1087" s="16"/>
      <c r="S1087" s="16"/>
    </row>
    <row r="1088" spans="1:19" ht="13.2" hidden="1" x14ac:dyDescent="0.25">
      <c r="A1088" s="9"/>
      <c r="C1088" s="16"/>
      <c r="D1088" s="16"/>
      <c r="E1088" s="16"/>
      <c r="F1088" s="18"/>
      <c r="G1088" s="16"/>
      <c r="H1088" s="19"/>
      <c r="I1088" s="20"/>
      <c r="J1088" s="20"/>
      <c r="K1088" s="20"/>
      <c r="L1088" s="16"/>
      <c r="N1088" s="1"/>
      <c r="O1088" s="18"/>
      <c r="P1088" s="16"/>
      <c r="Q1088" s="16"/>
      <c r="R1088" s="16"/>
      <c r="S1088" s="16"/>
    </row>
    <row r="1089" spans="1:19" ht="13.2" hidden="1" x14ac:dyDescent="0.25">
      <c r="A1089" s="9"/>
      <c r="C1089" s="16"/>
      <c r="D1089" s="16"/>
      <c r="E1089" s="16"/>
      <c r="F1089" s="18"/>
      <c r="G1089" s="16"/>
      <c r="H1089" s="19"/>
      <c r="I1089" s="20"/>
      <c r="J1089" s="20"/>
      <c r="K1089" s="20"/>
      <c r="L1089" s="16"/>
      <c r="N1089" s="1"/>
      <c r="O1089" s="18"/>
      <c r="P1089" s="16"/>
      <c r="Q1089" s="16"/>
      <c r="R1089" s="16"/>
      <c r="S1089" s="16"/>
    </row>
    <row r="1090" spans="1:19" ht="13.2" hidden="1" x14ac:dyDescent="0.25">
      <c r="A1090" s="9"/>
      <c r="C1090" s="16"/>
      <c r="D1090" s="16"/>
      <c r="E1090" s="16"/>
      <c r="F1090" s="18"/>
      <c r="G1090" s="16"/>
      <c r="H1090" s="19"/>
      <c r="I1090" s="20"/>
      <c r="J1090" s="20"/>
      <c r="K1090" s="20"/>
      <c r="L1090" s="16"/>
      <c r="N1090" s="1"/>
      <c r="O1090" s="18"/>
      <c r="P1090" s="16"/>
      <c r="Q1090" s="16"/>
      <c r="R1090" s="16"/>
      <c r="S1090" s="16"/>
    </row>
    <row r="1091" spans="1:19" ht="13.2" hidden="1" x14ac:dyDescent="0.25">
      <c r="A1091" s="9"/>
      <c r="C1091" s="16"/>
      <c r="D1091" s="16"/>
      <c r="E1091" s="16"/>
      <c r="F1091" s="18"/>
      <c r="G1091" s="16"/>
      <c r="H1091" s="19"/>
      <c r="I1091" s="20"/>
      <c r="J1091" s="20"/>
      <c r="K1091" s="20"/>
      <c r="L1091" s="16"/>
      <c r="N1091" s="1"/>
      <c r="O1091" s="18"/>
      <c r="P1091" s="16"/>
      <c r="Q1091" s="16"/>
      <c r="R1091" s="16"/>
      <c r="S1091" s="16"/>
    </row>
    <row r="1092" spans="1:19" ht="13.2" hidden="1" x14ac:dyDescent="0.25">
      <c r="A1092" s="9"/>
      <c r="C1092" s="16"/>
      <c r="D1092" s="16"/>
      <c r="E1092" s="16"/>
      <c r="F1092" s="18"/>
      <c r="G1092" s="16"/>
      <c r="H1092" s="19"/>
      <c r="I1092" s="20"/>
      <c r="J1092" s="20"/>
      <c r="K1092" s="20"/>
      <c r="L1092" s="16"/>
      <c r="N1092" s="1"/>
      <c r="O1092" s="18"/>
      <c r="P1092" s="16"/>
      <c r="Q1092" s="16"/>
      <c r="R1092" s="16"/>
      <c r="S1092" s="16"/>
    </row>
    <row r="1093" spans="1:19" ht="13.2" hidden="1" x14ac:dyDescent="0.25">
      <c r="A1093" s="9"/>
      <c r="C1093" s="16"/>
      <c r="D1093" s="16"/>
      <c r="E1093" s="16"/>
      <c r="F1093" s="18"/>
      <c r="G1093" s="16"/>
      <c r="H1093" s="19"/>
      <c r="I1093" s="20"/>
      <c r="J1093" s="20"/>
      <c r="K1093" s="20"/>
      <c r="L1093" s="16"/>
      <c r="N1093" s="1"/>
      <c r="O1093" s="18"/>
      <c r="P1093" s="16"/>
      <c r="Q1093" s="16"/>
      <c r="R1093" s="16"/>
      <c r="S1093" s="16"/>
    </row>
    <row r="1094" spans="1:19" ht="13.2" hidden="1" x14ac:dyDescent="0.25">
      <c r="A1094" s="9"/>
      <c r="C1094" s="16"/>
      <c r="D1094" s="16"/>
      <c r="E1094" s="16"/>
      <c r="F1094" s="18"/>
      <c r="G1094" s="16"/>
      <c r="H1094" s="19"/>
      <c r="I1094" s="20"/>
      <c r="J1094" s="20"/>
      <c r="K1094" s="20"/>
      <c r="L1094" s="16"/>
      <c r="N1094" s="1"/>
      <c r="O1094" s="18"/>
      <c r="P1094" s="16"/>
      <c r="Q1094" s="16"/>
      <c r="R1094" s="16"/>
      <c r="S1094" s="16"/>
    </row>
    <row r="1095" spans="1:19" ht="13.2" hidden="1" x14ac:dyDescent="0.25">
      <c r="A1095" s="9"/>
      <c r="C1095" s="16"/>
      <c r="D1095" s="16"/>
      <c r="E1095" s="16"/>
      <c r="F1095" s="18"/>
      <c r="G1095" s="16"/>
      <c r="H1095" s="19"/>
      <c r="I1095" s="20"/>
      <c r="J1095" s="20"/>
      <c r="K1095" s="20"/>
      <c r="L1095" s="16"/>
      <c r="N1095" s="1"/>
      <c r="O1095" s="18"/>
      <c r="P1095" s="16"/>
      <c r="Q1095" s="16"/>
      <c r="R1095" s="16"/>
      <c r="S1095" s="16"/>
    </row>
    <row r="1096" spans="1:19" ht="13.2" hidden="1" x14ac:dyDescent="0.25">
      <c r="A1096" s="9"/>
      <c r="C1096" s="16"/>
      <c r="D1096" s="16"/>
      <c r="E1096" s="16"/>
      <c r="F1096" s="18"/>
      <c r="G1096" s="16"/>
      <c r="H1096" s="19"/>
      <c r="I1096" s="20"/>
      <c r="J1096" s="20"/>
      <c r="K1096" s="20"/>
      <c r="L1096" s="16"/>
      <c r="N1096" s="1"/>
      <c r="O1096" s="18"/>
      <c r="P1096" s="16"/>
      <c r="Q1096" s="16"/>
      <c r="R1096" s="16"/>
      <c r="S1096" s="16"/>
    </row>
    <row r="1097" spans="1:19" ht="13.2" hidden="1" x14ac:dyDescent="0.25">
      <c r="A1097" s="9"/>
      <c r="C1097" s="16"/>
      <c r="D1097" s="16"/>
      <c r="E1097" s="16"/>
      <c r="F1097" s="18"/>
      <c r="G1097" s="16"/>
      <c r="H1097" s="19"/>
      <c r="I1097" s="20"/>
      <c r="J1097" s="20"/>
      <c r="K1097" s="20"/>
      <c r="L1097" s="16"/>
      <c r="N1097" s="1"/>
      <c r="O1097" s="18"/>
      <c r="P1097" s="16"/>
      <c r="Q1097" s="16"/>
      <c r="R1097" s="16"/>
      <c r="S1097" s="16"/>
    </row>
    <row r="1098" spans="1:19" ht="13.2" hidden="1" x14ac:dyDescent="0.25">
      <c r="A1098" s="9"/>
      <c r="C1098" s="16"/>
      <c r="D1098" s="16"/>
      <c r="E1098" s="16"/>
      <c r="F1098" s="18"/>
      <c r="G1098" s="16"/>
      <c r="H1098" s="19"/>
      <c r="I1098" s="20"/>
      <c r="J1098" s="20"/>
      <c r="K1098" s="20"/>
      <c r="L1098" s="16"/>
      <c r="N1098" s="1"/>
      <c r="O1098" s="18"/>
      <c r="P1098" s="16"/>
      <c r="Q1098" s="16"/>
      <c r="R1098" s="16"/>
      <c r="S1098" s="16"/>
    </row>
    <row r="1099" spans="1:19" ht="13.2" hidden="1" x14ac:dyDescent="0.25">
      <c r="A1099" s="9"/>
      <c r="C1099" s="16"/>
      <c r="D1099" s="16"/>
      <c r="E1099" s="16"/>
      <c r="F1099" s="18"/>
      <c r="G1099" s="16"/>
      <c r="H1099" s="19"/>
      <c r="I1099" s="20"/>
      <c r="J1099" s="20"/>
      <c r="K1099" s="20"/>
      <c r="L1099" s="16"/>
      <c r="N1099" s="1"/>
      <c r="O1099" s="18"/>
      <c r="P1099" s="16"/>
      <c r="Q1099" s="16"/>
      <c r="R1099" s="16"/>
      <c r="S1099" s="16"/>
    </row>
    <row r="1100" spans="1:19" ht="13.2" hidden="1" x14ac:dyDescent="0.25">
      <c r="A1100" s="9"/>
      <c r="C1100" s="16"/>
      <c r="D1100" s="16"/>
      <c r="E1100" s="16"/>
      <c r="F1100" s="18"/>
      <c r="G1100" s="16"/>
      <c r="H1100" s="19"/>
      <c r="I1100" s="20"/>
      <c r="J1100" s="20"/>
      <c r="K1100" s="20"/>
      <c r="L1100" s="16"/>
      <c r="N1100" s="1"/>
      <c r="O1100" s="18"/>
      <c r="P1100" s="16"/>
      <c r="Q1100" s="16"/>
      <c r="R1100" s="16"/>
      <c r="S1100" s="16"/>
    </row>
    <row r="1101" spans="1:19" ht="13.2" hidden="1" x14ac:dyDescent="0.25">
      <c r="A1101" s="9"/>
      <c r="C1101" s="16"/>
      <c r="D1101" s="16"/>
      <c r="E1101" s="16"/>
      <c r="F1101" s="18"/>
      <c r="G1101" s="16"/>
      <c r="H1101" s="19"/>
      <c r="I1101" s="20"/>
      <c r="J1101" s="20"/>
      <c r="K1101" s="20"/>
      <c r="L1101" s="16"/>
      <c r="N1101" s="1"/>
      <c r="O1101" s="18"/>
      <c r="P1101" s="16"/>
      <c r="Q1101" s="16"/>
      <c r="R1101" s="16"/>
      <c r="S1101" s="16"/>
    </row>
    <row r="1102" spans="1:19" ht="13.2" hidden="1" x14ac:dyDescent="0.25">
      <c r="A1102" s="9"/>
      <c r="C1102" s="16"/>
      <c r="D1102" s="16"/>
      <c r="E1102" s="16"/>
      <c r="F1102" s="18"/>
      <c r="G1102" s="16"/>
      <c r="H1102" s="19"/>
      <c r="I1102" s="20"/>
      <c r="J1102" s="20"/>
      <c r="K1102" s="20"/>
      <c r="L1102" s="16"/>
      <c r="N1102" s="1"/>
      <c r="O1102" s="18"/>
      <c r="P1102" s="16"/>
      <c r="Q1102" s="16"/>
      <c r="R1102" s="16"/>
      <c r="S1102" s="16"/>
    </row>
    <row r="1103" spans="1:19" ht="13.2" hidden="1" x14ac:dyDescent="0.25">
      <c r="A1103" s="9"/>
      <c r="C1103" s="16"/>
      <c r="D1103" s="16"/>
      <c r="E1103" s="16"/>
      <c r="F1103" s="18"/>
      <c r="G1103" s="16"/>
      <c r="H1103" s="19"/>
      <c r="I1103" s="20"/>
      <c r="J1103" s="20"/>
      <c r="K1103" s="20"/>
      <c r="L1103" s="16"/>
      <c r="N1103" s="1"/>
      <c r="O1103" s="18"/>
      <c r="P1103" s="16"/>
      <c r="Q1103" s="16"/>
      <c r="R1103" s="16"/>
      <c r="S1103" s="16"/>
    </row>
    <row r="1104" spans="1:19" ht="13.2" hidden="1" x14ac:dyDescent="0.25">
      <c r="A1104" s="9"/>
      <c r="C1104" s="16"/>
      <c r="D1104" s="16"/>
      <c r="E1104" s="16"/>
      <c r="F1104" s="18"/>
      <c r="G1104" s="16"/>
      <c r="H1104" s="19"/>
      <c r="I1104" s="20"/>
      <c r="J1104" s="20"/>
      <c r="K1104" s="20"/>
      <c r="L1104" s="16"/>
      <c r="N1104" s="1"/>
      <c r="O1104" s="18"/>
      <c r="P1104" s="16"/>
      <c r="Q1104" s="16"/>
      <c r="R1104" s="16"/>
      <c r="S1104" s="16"/>
    </row>
    <row r="1105" spans="1:19" ht="13.2" hidden="1" x14ac:dyDescent="0.25">
      <c r="A1105" s="9"/>
      <c r="C1105" s="16"/>
      <c r="D1105" s="16"/>
      <c r="E1105" s="16"/>
      <c r="F1105" s="18"/>
      <c r="G1105" s="16"/>
      <c r="H1105" s="19"/>
      <c r="I1105" s="20"/>
      <c r="J1105" s="20"/>
      <c r="K1105" s="20"/>
      <c r="L1105" s="16"/>
      <c r="N1105" s="1"/>
      <c r="O1105" s="18"/>
      <c r="P1105" s="16"/>
      <c r="Q1105" s="16"/>
      <c r="R1105" s="16"/>
      <c r="S1105" s="16"/>
    </row>
    <row r="1106" spans="1:19" ht="13.2" hidden="1" x14ac:dyDescent="0.25">
      <c r="A1106" s="9"/>
      <c r="C1106" s="16"/>
      <c r="D1106" s="16"/>
      <c r="E1106" s="16"/>
      <c r="F1106" s="18"/>
      <c r="G1106" s="16"/>
      <c r="H1106" s="19"/>
      <c r="I1106" s="20"/>
      <c r="J1106" s="20"/>
      <c r="K1106" s="20"/>
      <c r="L1106" s="16"/>
      <c r="N1106" s="1"/>
      <c r="O1106" s="18"/>
      <c r="P1106" s="16"/>
      <c r="Q1106" s="16"/>
      <c r="R1106" s="16"/>
      <c r="S1106" s="16"/>
    </row>
    <row r="1107" spans="1:19" ht="13.2" hidden="1" x14ac:dyDescent="0.25">
      <c r="A1107" s="9"/>
      <c r="C1107" s="16"/>
      <c r="D1107" s="16"/>
      <c r="E1107" s="16"/>
      <c r="F1107" s="18"/>
      <c r="G1107" s="16"/>
      <c r="H1107" s="19"/>
      <c r="I1107" s="20"/>
      <c r="J1107" s="20"/>
      <c r="K1107" s="20"/>
      <c r="L1107" s="16"/>
      <c r="N1107" s="1"/>
      <c r="O1107" s="18"/>
      <c r="P1107" s="16"/>
      <c r="Q1107" s="16"/>
      <c r="R1107" s="16"/>
      <c r="S1107" s="16"/>
    </row>
    <row r="1108" spans="1:19" ht="13.2" hidden="1" x14ac:dyDescent="0.25">
      <c r="A1108" s="9"/>
      <c r="C1108" s="16"/>
      <c r="D1108" s="16"/>
      <c r="E1108" s="16"/>
      <c r="F1108" s="18"/>
      <c r="G1108" s="16"/>
      <c r="H1108" s="19"/>
      <c r="I1108" s="20"/>
      <c r="J1108" s="20"/>
      <c r="K1108" s="20"/>
      <c r="L1108" s="16"/>
      <c r="N1108" s="1"/>
      <c r="O1108" s="18"/>
      <c r="P1108" s="16"/>
      <c r="Q1108" s="16"/>
      <c r="R1108" s="16"/>
      <c r="S1108" s="16"/>
    </row>
    <row r="1109" spans="1:19" ht="13.2" hidden="1" x14ac:dyDescent="0.25">
      <c r="A1109" s="9"/>
      <c r="C1109" s="16"/>
      <c r="D1109" s="16"/>
      <c r="E1109" s="16"/>
      <c r="F1109" s="18"/>
      <c r="G1109" s="16"/>
      <c r="H1109" s="19"/>
      <c r="I1109" s="20"/>
      <c r="J1109" s="20"/>
      <c r="K1109" s="20"/>
      <c r="L1109" s="16"/>
      <c r="N1109" s="1"/>
      <c r="O1109" s="18"/>
      <c r="P1109" s="16"/>
      <c r="Q1109" s="16"/>
      <c r="R1109" s="16"/>
      <c r="S1109" s="16"/>
    </row>
    <row r="1110" spans="1:19" ht="13.2" hidden="1" x14ac:dyDescent="0.25">
      <c r="A1110" s="9"/>
      <c r="C1110" s="16"/>
      <c r="D1110" s="16"/>
      <c r="E1110" s="16"/>
      <c r="F1110" s="18"/>
      <c r="G1110" s="16"/>
      <c r="H1110" s="19"/>
      <c r="I1110" s="20"/>
      <c r="J1110" s="20"/>
      <c r="K1110" s="20"/>
      <c r="L1110" s="16"/>
      <c r="N1110" s="1"/>
      <c r="O1110" s="18"/>
      <c r="P1110" s="16"/>
      <c r="Q1110" s="16"/>
      <c r="R1110" s="16"/>
      <c r="S1110" s="16"/>
    </row>
    <row r="1111" spans="1:19" ht="13.2" hidden="1" x14ac:dyDescent="0.25">
      <c r="A1111" s="9"/>
      <c r="C1111" s="16"/>
      <c r="D1111" s="16"/>
      <c r="E1111" s="16"/>
      <c r="F1111" s="18"/>
      <c r="G1111" s="16"/>
      <c r="H1111" s="19"/>
      <c r="I1111" s="20"/>
      <c r="J1111" s="20"/>
      <c r="K1111" s="20"/>
      <c r="L1111" s="16"/>
      <c r="N1111" s="1"/>
      <c r="O1111" s="18"/>
      <c r="P1111" s="16"/>
      <c r="Q1111" s="16"/>
      <c r="R1111" s="16"/>
      <c r="S1111" s="16"/>
    </row>
    <row r="1112" spans="1:19" ht="13.2" hidden="1" x14ac:dyDescent="0.25">
      <c r="A1112" s="9"/>
      <c r="C1112" s="16"/>
      <c r="D1112" s="16"/>
      <c r="E1112" s="16"/>
      <c r="F1112" s="18"/>
      <c r="G1112" s="16"/>
      <c r="H1112" s="19"/>
      <c r="I1112" s="20"/>
      <c r="J1112" s="20"/>
      <c r="K1112" s="20"/>
      <c r="L1112" s="16"/>
      <c r="N1112" s="1"/>
      <c r="O1112" s="18"/>
      <c r="P1112" s="16"/>
      <c r="Q1112" s="16"/>
      <c r="R1112" s="16"/>
      <c r="S1112" s="16"/>
    </row>
    <row r="1113" spans="1:19" ht="13.2" hidden="1" x14ac:dyDescent="0.25">
      <c r="A1113" s="9"/>
      <c r="C1113" s="16"/>
      <c r="D1113" s="16"/>
      <c r="E1113" s="16"/>
      <c r="F1113" s="18"/>
      <c r="G1113" s="16"/>
      <c r="H1113" s="19"/>
      <c r="I1113" s="20"/>
      <c r="J1113" s="20"/>
      <c r="K1113" s="20"/>
      <c r="L1113" s="16"/>
      <c r="N1113" s="1"/>
      <c r="O1113" s="18"/>
      <c r="P1113" s="16"/>
      <c r="Q1113" s="16"/>
      <c r="R1113" s="16"/>
      <c r="S1113" s="16"/>
    </row>
    <row r="1114" spans="1:19" ht="13.2" hidden="1" x14ac:dyDescent="0.25">
      <c r="A1114" s="9"/>
      <c r="C1114" s="16"/>
      <c r="D1114" s="16"/>
      <c r="E1114" s="16"/>
      <c r="F1114" s="18"/>
      <c r="G1114" s="16"/>
      <c r="H1114" s="19"/>
      <c r="I1114" s="20"/>
      <c r="J1114" s="20"/>
      <c r="K1114" s="20"/>
      <c r="L1114" s="16"/>
      <c r="N1114" s="1"/>
      <c r="O1114" s="18"/>
      <c r="P1114" s="16"/>
      <c r="Q1114" s="16"/>
      <c r="R1114" s="16"/>
      <c r="S1114" s="16"/>
    </row>
    <row r="1115" spans="1:19" ht="13.2" hidden="1" x14ac:dyDescent="0.25">
      <c r="A1115" s="9"/>
      <c r="C1115" s="16"/>
      <c r="D1115" s="16"/>
      <c r="E1115" s="16"/>
      <c r="F1115" s="18"/>
      <c r="G1115" s="16"/>
      <c r="H1115" s="19"/>
      <c r="I1115" s="20"/>
      <c r="J1115" s="20"/>
      <c r="K1115" s="20"/>
      <c r="L1115" s="16"/>
      <c r="N1115" s="1"/>
      <c r="O1115" s="18"/>
      <c r="P1115" s="16"/>
      <c r="Q1115" s="16"/>
      <c r="R1115" s="16"/>
      <c r="S1115" s="16"/>
    </row>
    <row r="1116" spans="1:19" ht="13.2" hidden="1" x14ac:dyDescent="0.25">
      <c r="A1116" s="9"/>
      <c r="C1116" s="16"/>
      <c r="D1116" s="16"/>
      <c r="E1116" s="16"/>
      <c r="F1116" s="18"/>
      <c r="G1116" s="16"/>
      <c r="H1116" s="19"/>
      <c r="I1116" s="20"/>
      <c r="J1116" s="20"/>
      <c r="K1116" s="20"/>
      <c r="L1116" s="16"/>
      <c r="N1116" s="1"/>
      <c r="O1116" s="18"/>
      <c r="P1116" s="16"/>
      <c r="Q1116" s="16"/>
      <c r="R1116" s="16"/>
      <c r="S1116" s="16"/>
    </row>
    <row r="1117" spans="1:19" ht="13.2" hidden="1" x14ac:dyDescent="0.25">
      <c r="A1117" s="9"/>
      <c r="C1117" s="16"/>
      <c r="D1117" s="16"/>
      <c r="E1117" s="16"/>
      <c r="F1117" s="18"/>
      <c r="G1117" s="16"/>
      <c r="H1117" s="19"/>
      <c r="I1117" s="20"/>
      <c r="J1117" s="20"/>
      <c r="K1117" s="20"/>
      <c r="L1117" s="16"/>
      <c r="N1117" s="1"/>
      <c r="O1117" s="18"/>
      <c r="P1117" s="16"/>
      <c r="Q1117" s="16"/>
      <c r="R1117" s="16"/>
      <c r="S1117" s="16"/>
    </row>
    <row r="1118" spans="1:19" ht="13.2" hidden="1" x14ac:dyDescent="0.25">
      <c r="A1118" s="9"/>
      <c r="C1118" s="16"/>
      <c r="D1118" s="16"/>
      <c r="E1118" s="16"/>
      <c r="F1118" s="18"/>
      <c r="G1118" s="16"/>
      <c r="H1118" s="19"/>
      <c r="I1118" s="20"/>
      <c r="J1118" s="20"/>
      <c r="K1118" s="20"/>
      <c r="L1118" s="16"/>
      <c r="N1118" s="1"/>
      <c r="O1118" s="18"/>
      <c r="P1118" s="16"/>
      <c r="Q1118" s="16"/>
      <c r="R1118" s="16"/>
      <c r="S1118" s="16"/>
    </row>
    <row r="1119" spans="1:19" ht="13.2" hidden="1" x14ac:dyDescent="0.25">
      <c r="A1119" s="9"/>
      <c r="C1119" s="16"/>
      <c r="D1119" s="16"/>
      <c r="E1119" s="16"/>
      <c r="F1119" s="18"/>
      <c r="G1119" s="16"/>
      <c r="H1119" s="19"/>
      <c r="I1119" s="20"/>
      <c r="J1119" s="20"/>
      <c r="K1119" s="20"/>
      <c r="L1119" s="16"/>
      <c r="N1119" s="1"/>
      <c r="O1119" s="18"/>
      <c r="P1119" s="16"/>
      <c r="Q1119" s="16"/>
      <c r="R1119" s="16"/>
      <c r="S1119" s="16"/>
    </row>
    <row r="1120" spans="1:19" ht="13.2" hidden="1" x14ac:dyDescent="0.25">
      <c r="A1120" s="9"/>
      <c r="C1120" s="16"/>
      <c r="D1120" s="16"/>
      <c r="E1120" s="16"/>
      <c r="F1120" s="18"/>
      <c r="G1120" s="16"/>
      <c r="H1120" s="19"/>
      <c r="I1120" s="20"/>
      <c r="J1120" s="20"/>
      <c r="K1120" s="20"/>
      <c r="L1120" s="16"/>
      <c r="N1120" s="1"/>
      <c r="O1120" s="18"/>
      <c r="P1120" s="16"/>
      <c r="Q1120" s="16"/>
      <c r="R1120" s="16"/>
      <c r="S1120" s="16"/>
    </row>
    <row r="1121" spans="1:19" ht="13.2" hidden="1" x14ac:dyDescent="0.25">
      <c r="A1121" s="9"/>
      <c r="C1121" s="16"/>
      <c r="D1121" s="16"/>
      <c r="E1121" s="16"/>
      <c r="F1121" s="18"/>
      <c r="G1121" s="16"/>
      <c r="H1121" s="19"/>
      <c r="I1121" s="20"/>
      <c r="J1121" s="20"/>
      <c r="K1121" s="20"/>
      <c r="L1121" s="16"/>
      <c r="N1121" s="1"/>
      <c r="O1121" s="18"/>
      <c r="P1121" s="16"/>
      <c r="Q1121" s="16"/>
      <c r="R1121" s="16"/>
      <c r="S1121" s="16"/>
    </row>
    <row r="1122" spans="1:19" ht="13.2" hidden="1" x14ac:dyDescent="0.25">
      <c r="A1122" s="9"/>
      <c r="C1122" s="16"/>
      <c r="D1122" s="16"/>
      <c r="E1122" s="16"/>
      <c r="F1122" s="18"/>
      <c r="G1122" s="16"/>
      <c r="H1122" s="19"/>
      <c r="I1122" s="20"/>
      <c r="J1122" s="20"/>
      <c r="K1122" s="20"/>
      <c r="L1122" s="16"/>
      <c r="N1122" s="1"/>
      <c r="O1122" s="18"/>
      <c r="P1122" s="16"/>
      <c r="Q1122" s="16"/>
      <c r="R1122" s="16"/>
      <c r="S1122" s="16"/>
    </row>
    <row r="1123" spans="1:19" ht="13.2" hidden="1" x14ac:dyDescent="0.25">
      <c r="A1123" s="9"/>
      <c r="C1123" s="16"/>
      <c r="D1123" s="16"/>
      <c r="E1123" s="16"/>
      <c r="F1123" s="18"/>
      <c r="G1123" s="16"/>
      <c r="H1123" s="19"/>
      <c r="I1123" s="20"/>
      <c r="J1123" s="20"/>
      <c r="K1123" s="20"/>
      <c r="L1123" s="16"/>
      <c r="N1123" s="1"/>
      <c r="O1123" s="18"/>
      <c r="P1123" s="16"/>
      <c r="Q1123" s="16"/>
      <c r="R1123" s="16"/>
      <c r="S1123" s="16"/>
    </row>
    <row r="1124" spans="1:19" ht="13.2" hidden="1" x14ac:dyDescent="0.25">
      <c r="A1124" s="9"/>
      <c r="C1124" s="16"/>
      <c r="D1124" s="16"/>
      <c r="E1124" s="16"/>
      <c r="F1124" s="18"/>
      <c r="G1124" s="16"/>
      <c r="H1124" s="19"/>
      <c r="I1124" s="20"/>
      <c r="J1124" s="20"/>
      <c r="K1124" s="20"/>
      <c r="L1124" s="16"/>
      <c r="N1124" s="1"/>
      <c r="O1124" s="18"/>
      <c r="P1124" s="16"/>
      <c r="Q1124" s="16"/>
      <c r="R1124" s="16"/>
      <c r="S1124" s="16"/>
    </row>
    <row r="1125" spans="1:19" ht="13.2" hidden="1" x14ac:dyDescent="0.25">
      <c r="A1125" s="9"/>
      <c r="C1125" s="16"/>
      <c r="D1125" s="16"/>
      <c r="E1125" s="16"/>
      <c r="F1125" s="18"/>
      <c r="G1125" s="16"/>
      <c r="H1125" s="19"/>
      <c r="I1125" s="20"/>
      <c r="J1125" s="20"/>
      <c r="K1125" s="20"/>
      <c r="L1125" s="16"/>
      <c r="N1125" s="1"/>
      <c r="O1125" s="18"/>
      <c r="P1125" s="16"/>
      <c r="Q1125" s="16"/>
      <c r="R1125" s="16"/>
      <c r="S1125" s="16"/>
    </row>
    <row r="1126" spans="1:19" ht="13.2" hidden="1" x14ac:dyDescent="0.25">
      <c r="A1126" s="9"/>
      <c r="C1126" s="16"/>
      <c r="D1126" s="16"/>
      <c r="E1126" s="16"/>
      <c r="F1126" s="18"/>
      <c r="G1126" s="16"/>
      <c r="H1126" s="19"/>
      <c r="I1126" s="20"/>
      <c r="J1126" s="20"/>
      <c r="K1126" s="20"/>
      <c r="L1126" s="16"/>
      <c r="N1126" s="1"/>
      <c r="O1126" s="18"/>
      <c r="P1126" s="16"/>
      <c r="Q1126" s="16"/>
      <c r="R1126" s="16"/>
      <c r="S1126" s="16"/>
    </row>
    <row r="1127" spans="1:19" ht="13.2" hidden="1" x14ac:dyDescent="0.25">
      <c r="A1127" s="9"/>
      <c r="C1127" s="16"/>
      <c r="D1127" s="16"/>
      <c r="E1127" s="16"/>
      <c r="F1127" s="18"/>
      <c r="G1127" s="16"/>
      <c r="H1127" s="19"/>
      <c r="I1127" s="20"/>
      <c r="J1127" s="20"/>
      <c r="K1127" s="20"/>
      <c r="L1127" s="16"/>
      <c r="N1127" s="1"/>
      <c r="O1127" s="18"/>
      <c r="P1127" s="16"/>
      <c r="Q1127" s="16"/>
      <c r="R1127" s="16"/>
      <c r="S1127" s="16"/>
    </row>
    <row r="1128" spans="1:19" ht="13.2" hidden="1" x14ac:dyDescent="0.25">
      <c r="A1128" s="9"/>
      <c r="C1128" s="16"/>
      <c r="D1128" s="16"/>
      <c r="E1128" s="16"/>
      <c r="F1128" s="18"/>
      <c r="G1128" s="16"/>
      <c r="H1128" s="19"/>
      <c r="I1128" s="20"/>
      <c r="J1128" s="20"/>
      <c r="K1128" s="20"/>
      <c r="L1128" s="16"/>
      <c r="N1128" s="1"/>
      <c r="O1128" s="18"/>
      <c r="P1128" s="16"/>
      <c r="Q1128" s="16"/>
      <c r="R1128" s="16"/>
      <c r="S1128" s="16"/>
    </row>
    <row r="1129" spans="1:19" ht="13.2" hidden="1" x14ac:dyDescent="0.25">
      <c r="A1129" s="9"/>
      <c r="C1129" s="16"/>
      <c r="D1129" s="16"/>
      <c r="E1129" s="16"/>
      <c r="F1129" s="18"/>
      <c r="G1129" s="16"/>
      <c r="H1129" s="19"/>
      <c r="I1129" s="20"/>
      <c r="J1129" s="20"/>
      <c r="K1129" s="20"/>
      <c r="L1129" s="16"/>
      <c r="N1129" s="1"/>
      <c r="O1129" s="18"/>
      <c r="P1129" s="16"/>
      <c r="Q1129" s="16"/>
      <c r="R1129" s="16"/>
      <c r="S1129" s="16"/>
    </row>
    <row r="1130" spans="1:19" ht="13.2" hidden="1" x14ac:dyDescent="0.25">
      <c r="A1130" s="9"/>
      <c r="C1130" s="16"/>
      <c r="D1130" s="16"/>
      <c r="E1130" s="16"/>
      <c r="F1130" s="18"/>
      <c r="G1130" s="16"/>
      <c r="H1130" s="19"/>
      <c r="I1130" s="20"/>
      <c r="J1130" s="20"/>
      <c r="K1130" s="20"/>
      <c r="L1130" s="16"/>
      <c r="N1130" s="1"/>
      <c r="O1130" s="18"/>
      <c r="P1130" s="16"/>
      <c r="Q1130" s="16"/>
      <c r="R1130" s="16"/>
      <c r="S1130" s="16"/>
    </row>
    <row r="1131" spans="1:19" ht="13.2" hidden="1" x14ac:dyDescent="0.25">
      <c r="A1131" s="9"/>
      <c r="C1131" s="16"/>
      <c r="D1131" s="16"/>
      <c r="E1131" s="16"/>
      <c r="F1131" s="18"/>
      <c r="G1131" s="16"/>
      <c r="H1131" s="19"/>
      <c r="I1131" s="20"/>
      <c r="J1131" s="20"/>
      <c r="K1131" s="20"/>
      <c r="L1131" s="16"/>
      <c r="N1131" s="1"/>
      <c r="O1131" s="18"/>
      <c r="P1131" s="16"/>
      <c r="Q1131" s="16"/>
      <c r="R1131" s="16"/>
      <c r="S1131" s="16"/>
    </row>
    <row r="1132" spans="1:19" ht="13.2" hidden="1" x14ac:dyDescent="0.25">
      <c r="A1132" s="9"/>
      <c r="C1132" s="16"/>
      <c r="D1132" s="16"/>
      <c r="E1132" s="16"/>
      <c r="F1132" s="18"/>
      <c r="G1132" s="16"/>
      <c r="H1132" s="19"/>
      <c r="I1132" s="20"/>
      <c r="J1132" s="20"/>
      <c r="K1132" s="20"/>
      <c r="L1132" s="16"/>
      <c r="N1132" s="1"/>
      <c r="O1132" s="18"/>
      <c r="P1132" s="16"/>
      <c r="Q1132" s="16"/>
      <c r="R1132" s="16"/>
      <c r="S1132" s="16"/>
    </row>
    <row r="1133" spans="1:19" ht="13.2" hidden="1" x14ac:dyDescent="0.25">
      <c r="A1133" s="9"/>
      <c r="C1133" s="16"/>
      <c r="D1133" s="16"/>
      <c r="E1133" s="16"/>
      <c r="F1133" s="18"/>
      <c r="G1133" s="16"/>
      <c r="H1133" s="19"/>
      <c r="I1133" s="20"/>
      <c r="J1133" s="20"/>
      <c r="K1133" s="20"/>
      <c r="L1133" s="16"/>
      <c r="N1133" s="1"/>
      <c r="O1133" s="18"/>
      <c r="P1133" s="16"/>
      <c r="Q1133" s="16"/>
      <c r="R1133" s="16"/>
      <c r="S1133" s="16"/>
    </row>
    <row r="1134" spans="1:19" ht="13.2" hidden="1" x14ac:dyDescent="0.25">
      <c r="A1134" s="9"/>
      <c r="C1134" s="16"/>
      <c r="D1134" s="16"/>
      <c r="E1134" s="16"/>
      <c r="F1134" s="18"/>
      <c r="G1134" s="16"/>
      <c r="H1134" s="19"/>
      <c r="I1134" s="20"/>
      <c r="J1134" s="20"/>
      <c r="K1134" s="20"/>
      <c r="L1134" s="16"/>
      <c r="N1134" s="1"/>
      <c r="O1134" s="18"/>
      <c r="P1134" s="16"/>
      <c r="Q1134" s="16"/>
      <c r="R1134" s="16"/>
      <c r="S1134" s="16"/>
    </row>
    <row r="1135" spans="1:19" ht="13.2" hidden="1" x14ac:dyDescent="0.25">
      <c r="A1135" s="9"/>
      <c r="C1135" s="16"/>
      <c r="D1135" s="16"/>
      <c r="E1135" s="16"/>
      <c r="F1135" s="18"/>
      <c r="G1135" s="16"/>
      <c r="H1135" s="19"/>
      <c r="I1135" s="20"/>
      <c r="J1135" s="20"/>
      <c r="K1135" s="20"/>
      <c r="L1135" s="16"/>
      <c r="N1135" s="1"/>
      <c r="O1135" s="18"/>
      <c r="P1135" s="16"/>
      <c r="Q1135" s="16"/>
      <c r="R1135" s="16"/>
      <c r="S1135" s="16"/>
    </row>
    <row r="1136" spans="1:19" ht="13.2" hidden="1" x14ac:dyDescent="0.25">
      <c r="A1136" s="9"/>
      <c r="C1136" s="16"/>
      <c r="D1136" s="16"/>
      <c r="E1136" s="16"/>
      <c r="F1136" s="18"/>
      <c r="G1136" s="16"/>
      <c r="H1136" s="19"/>
      <c r="I1136" s="20"/>
      <c r="J1136" s="20"/>
      <c r="K1136" s="20"/>
      <c r="L1136" s="16"/>
      <c r="N1136" s="1"/>
      <c r="O1136" s="18"/>
      <c r="P1136" s="16"/>
      <c r="Q1136" s="16"/>
      <c r="R1136" s="16"/>
      <c r="S1136" s="16"/>
    </row>
    <row r="1137" spans="1:19" ht="13.2" hidden="1" x14ac:dyDescent="0.25">
      <c r="A1137" s="9"/>
      <c r="C1137" s="16"/>
      <c r="D1137" s="16"/>
      <c r="E1137" s="16"/>
      <c r="F1137" s="18"/>
      <c r="G1137" s="16"/>
      <c r="H1137" s="19"/>
      <c r="I1137" s="20"/>
      <c r="J1137" s="20"/>
      <c r="K1137" s="20"/>
      <c r="L1137" s="16"/>
      <c r="N1137" s="1"/>
      <c r="O1137" s="18"/>
      <c r="P1137" s="16"/>
      <c r="Q1137" s="16"/>
      <c r="R1137" s="16"/>
      <c r="S1137" s="16"/>
    </row>
    <row r="1138" spans="1:19" ht="13.2" hidden="1" x14ac:dyDescent="0.25">
      <c r="A1138" s="9"/>
      <c r="C1138" s="16"/>
      <c r="D1138" s="16"/>
      <c r="E1138" s="16"/>
      <c r="F1138" s="18"/>
      <c r="G1138" s="16"/>
      <c r="H1138" s="19"/>
      <c r="I1138" s="20"/>
      <c r="J1138" s="20"/>
      <c r="K1138" s="20"/>
      <c r="L1138" s="16"/>
      <c r="N1138" s="1"/>
      <c r="O1138" s="18"/>
      <c r="P1138" s="16"/>
      <c r="Q1138" s="16"/>
      <c r="R1138" s="16"/>
      <c r="S1138" s="16"/>
    </row>
    <row r="1139" spans="1:19" ht="13.2" hidden="1" x14ac:dyDescent="0.25">
      <c r="A1139" s="9"/>
      <c r="C1139" s="16"/>
      <c r="D1139" s="16"/>
      <c r="E1139" s="16"/>
      <c r="F1139" s="18"/>
      <c r="G1139" s="16"/>
      <c r="H1139" s="19"/>
      <c r="I1139" s="20"/>
      <c r="J1139" s="20"/>
      <c r="K1139" s="20"/>
      <c r="L1139" s="16"/>
      <c r="N1139" s="1"/>
      <c r="O1139" s="18"/>
      <c r="P1139" s="16"/>
      <c r="Q1139" s="16"/>
      <c r="R1139" s="16"/>
      <c r="S1139" s="16"/>
    </row>
    <row r="1140" spans="1:19" ht="13.2" hidden="1" x14ac:dyDescent="0.25">
      <c r="A1140" s="9"/>
      <c r="C1140" s="16"/>
      <c r="D1140" s="16"/>
      <c r="E1140" s="16"/>
      <c r="F1140" s="18"/>
      <c r="G1140" s="16"/>
      <c r="H1140" s="19"/>
      <c r="I1140" s="20"/>
      <c r="J1140" s="20"/>
      <c r="K1140" s="20"/>
      <c r="L1140" s="16"/>
      <c r="N1140" s="1"/>
      <c r="O1140" s="18"/>
      <c r="P1140" s="16"/>
      <c r="Q1140" s="16"/>
      <c r="R1140" s="16"/>
      <c r="S1140" s="16"/>
    </row>
    <row r="1141" spans="1:19" ht="13.2" hidden="1" x14ac:dyDescent="0.25">
      <c r="A1141" s="9"/>
      <c r="C1141" s="16"/>
      <c r="D1141" s="16"/>
      <c r="E1141" s="16"/>
      <c r="F1141" s="18"/>
      <c r="G1141" s="16"/>
      <c r="H1141" s="19"/>
      <c r="I1141" s="20"/>
      <c r="J1141" s="20"/>
      <c r="K1141" s="20"/>
      <c r="L1141" s="16"/>
      <c r="N1141" s="1"/>
      <c r="O1141" s="18"/>
      <c r="P1141" s="16"/>
      <c r="Q1141" s="16"/>
      <c r="R1141" s="16"/>
      <c r="S1141" s="16"/>
    </row>
    <row r="1142" spans="1:19" ht="13.2" hidden="1" x14ac:dyDescent="0.25">
      <c r="A1142" s="9"/>
      <c r="C1142" s="16"/>
      <c r="D1142" s="16"/>
      <c r="E1142" s="16"/>
      <c r="F1142" s="18"/>
      <c r="G1142" s="16"/>
      <c r="H1142" s="19"/>
      <c r="I1142" s="20"/>
      <c r="J1142" s="20"/>
      <c r="K1142" s="20"/>
      <c r="L1142" s="16"/>
      <c r="N1142" s="1"/>
      <c r="O1142" s="18"/>
      <c r="P1142" s="16"/>
      <c r="Q1142" s="16"/>
      <c r="R1142" s="16"/>
      <c r="S1142" s="16"/>
    </row>
    <row r="1143" spans="1:19" ht="13.2" hidden="1" x14ac:dyDescent="0.25">
      <c r="A1143" s="9"/>
      <c r="C1143" s="16"/>
      <c r="D1143" s="16"/>
      <c r="E1143" s="16"/>
      <c r="F1143" s="18"/>
      <c r="G1143" s="16"/>
      <c r="H1143" s="19"/>
      <c r="I1143" s="20"/>
      <c r="J1143" s="20"/>
      <c r="K1143" s="20"/>
      <c r="L1143" s="16"/>
      <c r="N1143" s="1"/>
      <c r="O1143" s="18"/>
      <c r="P1143" s="16"/>
      <c r="Q1143" s="16"/>
      <c r="R1143" s="16"/>
      <c r="S1143" s="16"/>
    </row>
    <row r="1144" spans="1:19" ht="13.2" hidden="1" x14ac:dyDescent="0.25">
      <c r="A1144" s="9"/>
      <c r="C1144" s="16"/>
      <c r="D1144" s="16"/>
      <c r="E1144" s="16"/>
      <c r="F1144" s="18"/>
      <c r="G1144" s="16"/>
      <c r="H1144" s="19"/>
      <c r="I1144" s="20"/>
      <c r="J1144" s="20"/>
      <c r="K1144" s="20"/>
      <c r="L1144" s="16"/>
      <c r="N1144" s="1"/>
      <c r="O1144" s="18"/>
      <c r="P1144" s="16"/>
      <c r="Q1144" s="16"/>
      <c r="R1144" s="16"/>
      <c r="S1144" s="16"/>
    </row>
    <row r="1145" spans="1:19" ht="13.2" hidden="1" x14ac:dyDescent="0.25">
      <c r="A1145" s="9"/>
      <c r="C1145" s="16"/>
      <c r="D1145" s="16"/>
      <c r="E1145" s="16"/>
      <c r="F1145" s="18"/>
      <c r="G1145" s="16"/>
      <c r="H1145" s="19"/>
      <c r="I1145" s="20"/>
      <c r="J1145" s="20"/>
      <c r="K1145" s="20"/>
      <c r="L1145" s="16"/>
      <c r="N1145" s="1"/>
      <c r="O1145" s="18"/>
      <c r="P1145" s="16"/>
      <c r="Q1145" s="16"/>
      <c r="R1145" s="16"/>
      <c r="S1145" s="16"/>
    </row>
    <row r="1146" spans="1:19" ht="13.2" hidden="1" x14ac:dyDescent="0.25">
      <c r="A1146" s="9"/>
      <c r="C1146" s="16"/>
      <c r="D1146" s="16"/>
      <c r="E1146" s="16"/>
      <c r="F1146" s="18"/>
      <c r="G1146" s="16"/>
      <c r="H1146" s="19"/>
      <c r="I1146" s="20"/>
      <c r="J1146" s="20"/>
      <c r="K1146" s="20"/>
      <c r="L1146" s="16"/>
      <c r="N1146" s="1"/>
      <c r="O1146" s="18"/>
      <c r="P1146" s="16"/>
      <c r="Q1146" s="16"/>
      <c r="R1146" s="16"/>
      <c r="S1146" s="16"/>
    </row>
    <row r="1147" spans="1:19" ht="13.2" hidden="1" x14ac:dyDescent="0.25">
      <c r="A1147" s="9"/>
      <c r="C1147" s="16"/>
      <c r="D1147" s="16"/>
      <c r="E1147" s="16"/>
      <c r="F1147" s="18"/>
      <c r="G1147" s="16"/>
      <c r="H1147" s="19"/>
      <c r="I1147" s="20"/>
      <c r="J1147" s="20"/>
      <c r="K1147" s="20"/>
      <c r="L1147" s="16"/>
      <c r="N1147" s="1"/>
      <c r="O1147" s="18"/>
      <c r="P1147" s="16"/>
      <c r="Q1147" s="16"/>
      <c r="R1147" s="16"/>
      <c r="S1147" s="16"/>
    </row>
    <row r="1148" spans="1:19" ht="13.2" hidden="1" x14ac:dyDescent="0.25">
      <c r="A1148" s="9"/>
      <c r="C1148" s="16"/>
      <c r="D1148" s="16"/>
      <c r="E1148" s="16"/>
      <c r="F1148" s="18"/>
      <c r="G1148" s="16"/>
      <c r="H1148" s="19"/>
      <c r="I1148" s="20"/>
      <c r="J1148" s="20"/>
      <c r="K1148" s="20"/>
      <c r="L1148" s="16"/>
      <c r="N1148" s="1"/>
      <c r="O1148" s="18"/>
      <c r="P1148" s="16"/>
      <c r="Q1148" s="16"/>
      <c r="R1148" s="16"/>
      <c r="S1148" s="16"/>
    </row>
    <row r="1149" spans="1:19" ht="13.2" hidden="1" x14ac:dyDescent="0.25">
      <c r="A1149" s="9"/>
      <c r="C1149" s="16"/>
      <c r="D1149" s="16"/>
      <c r="E1149" s="16"/>
      <c r="F1149" s="18"/>
      <c r="G1149" s="16"/>
      <c r="H1149" s="19"/>
      <c r="I1149" s="20"/>
      <c r="J1149" s="20"/>
      <c r="K1149" s="20"/>
      <c r="L1149" s="16"/>
      <c r="N1149" s="1"/>
      <c r="O1149" s="18"/>
      <c r="P1149" s="16"/>
      <c r="Q1149" s="16"/>
      <c r="R1149" s="16"/>
      <c r="S1149" s="16"/>
    </row>
    <row r="1150" spans="1:19" ht="13.2" hidden="1" x14ac:dyDescent="0.25">
      <c r="A1150" s="9"/>
      <c r="C1150" s="16"/>
      <c r="D1150" s="16"/>
      <c r="E1150" s="16"/>
      <c r="F1150" s="18"/>
      <c r="G1150" s="16"/>
      <c r="H1150" s="19"/>
      <c r="I1150" s="20"/>
      <c r="J1150" s="20"/>
      <c r="K1150" s="20"/>
      <c r="L1150" s="16"/>
      <c r="N1150" s="1"/>
      <c r="O1150" s="18"/>
      <c r="P1150" s="16"/>
      <c r="Q1150" s="16"/>
      <c r="R1150" s="16"/>
      <c r="S1150" s="16"/>
    </row>
    <row r="1151" spans="1:19" ht="13.2" hidden="1" x14ac:dyDescent="0.25">
      <c r="A1151" s="9"/>
      <c r="C1151" s="16"/>
      <c r="D1151" s="16"/>
      <c r="E1151" s="16"/>
      <c r="F1151" s="18"/>
      <c r="G1151" s="16"/>
      <c r="H1151" s="19"/>
      <c r="I1151" s="20"/>
      <c r="J1151" s="20"/>
      <c r="K1151" s="20"/>
      <c r="L1151" s="16"/>
      <c r="N1151" s="1"/>
      <c r="O1151" s="18"/>
      <c r="P1151" s="16"/>
      <c r="Q1151" s="16"/>
      <c r="R1151" s="16"/>
      <c r="S1151" s="16"/>
    </row>
    <row r="1152" spans="1:19" ht="13.2" hidden="1" x14ac:dyDescent="0.25">
      <c r="A1152" s="9"/>
      <c r="C1152" s="16"/>
      <c r="D1152" s="16"/>
      <c r="E1152" s="16"/>
      <c r="F1152" s="18"/>
      <c r="G1152" s="16"/>
      <c r="H1152" s="19"/>
      <c r="I1152" s="20"/>
      <c r="J1152" s="20"/>
      <c r="K1152" s="20"/>
      <c r="L1152" s="16"/>
      <c r="N1152" s="1"/>
      <c r="O1152" s="18"/>
      <c r="P1152" s="16"/>
      <c r="Q1152" s="16"/>
      <c r="R1152" s="16"/>
      <c r="S1152" s="16"/>
    </row>
    <row r="1153" spans="1:19" ht="13.2" hidden="1" x14ac:dyDescent="0.25">
      <c r="A1153" s="9"/>
      <c r="C1153" s="16"/>
      <c r="D1153" s="16"/>
      <c r="E1153" s="16"/>
      <c r="F1153" s="18"/>
      <c r="G1153" s="16"/>
      <c r="H1153" s="19"/>
      <c r="I1153" s="20"/>
      <c r="J1153" s="20"/>
      <c r="K1153" s="20"/>
      <c r="L1153" s="16"/>
      <c r="N1153" s="1"/>
      <c r="O1153" s="18"/>
      <c r="P1153" s="16"/>
      <c r="Q1153" s="16"/>
      <c r="R1153" s="16"/>
      <c r="S1153" s="16"/>
    </row>
    <row r="1154" spans="1:19" ht="13.2" hidden="1" x14ac:dyDescent="0.25">
      <c r="A1154" s="9"/>
      <c r="C1154" s="16"/>
      <c r="D1154" s="16"/>
      <c r="E1154" s="16"/>
      <c r="F1154" s="18"/>
      <c r="G1154" s="16"/>
      <c r="H1154" s="19"/>
      <c r="I1154" s="20"/>
      <c r="J1154" s="20"/>
      <c r="K1154" s="20"/>
      <c r="L1154" s="16"/>
      <c r="N1154" s="1"/>
      <c r="O1154" s="18"/>
      <c r="P1154" s="16"/>
      <c r="Q1154" s="16"/>
      <c r="R1154" s="16"/>
      <c r="S1154" s="16"/>
    </row>
    <row r="1155" spans="1:19" ht="13.2" hidden="1" x14ac:dyDescent="0.25">
      <c r="A1155" s="9"/>
      <c r="C1155" s="16"/>
      <c r="D1155" s="16"/>
      <c r="E1155" s="16"/>
      <c r="F1155" s="18"/>
      <c r="G1155" s="16"/>
      <c r="H1155" s="19"/>
      <c r="I1155" s="20"/>
      <c r="J1155" s="20"/>
      <c r="K1155" s="20"/>
      <c r="L1155" s="16"/>
      <c r="N1155" s="1"/>
      <c r="O1155" s="18"/>
      <c r="P1155" s="16"/>
      <c r="Q1155" s="16"/>
      <c r="R1155" s="16"/>
      <c r="S1155" s="16"/>
    </row>
    <row r="1156" spans="1:19" ht="13.2" hidden="1" x14ac:dyDescent="0.25">
      <c r="A1156" s="9"/>
      <c r="C1156" s="16"/>
      <c r="D1156" s="16"/>
      <c r="E1156" s="16"/>
      <c r="F1156" s="18"/>
      <c r="G1156" s="16"/>
      <c r="H1156" s="19"/>
      <c r="I1156" s="20"/>
      <c r="J1156" s="20"/>
      <c r="K1156" s="20"/>
      <c r="L1156" s="16"/>
      <c r="N1156" s="1"/>
      <c r="O1156" s="18"/>
      <c r="P1156" s="16"/>
      <c r="Q1156" s="16"/>
      <c r="R1156" s="16"/>
      <c r="S1156" s="16"/>
    </row>
    <row r="1157" spans="1:19" ht="13.2" hidden="1" x14ac:dyDescent="0.25">
      <c r="A1157" s="9"/>
      <c r="C1157" s="16"/>
      <c r="D1157" s="16"/>
      <c r="E1157" s="16"/>
      <c r="F1157" s="18"/>
      <c r="G1157" s="16"/>
      <c r="H1157" s="19"/>
      <c r="I1157" s="20"/>
      <c r="J1157" s="20"/>
      <c r="K1157" s="20"/>
      <c r="L1157" s="16"/>
      <c r="N1157" s="1"/>
      <c r="O1157" s="18"/>
      <c r="P1157" s="16"/>
      <c r="Q1157" s="16"/>
      <c r="R1157" s="16"/>
      <c r="S1157" s="16"/>
    </row>
    <row r="1158" spans="1:19" ht="13.2" hidden="1" x14ac:dyDescent="0.25">
      <c r="A1158" s="9"/>
      <c r="C1158" s="16"/>
      <c r="D1158" s="16"/>
      <c r="E1158" s="16"/>
      <c r="F1158" s="18"/>
      <c r="G1158" s="16"/>
      <c r="H1158" s="19"/>
      <c r="I1158" s="20"/>
      <c r="J1158" s="20"/>
      <c r="K1158" s="20"/>
      <c r="L1158" s="16"/>
      <c r="N1158" s="1"/>
      <c r="O1158" s="18"/>
      <c r="P1158" s="16"/>
      <c r="Q1158" s="16"/>
      <c r="R1158" s="16"/>
      <c r="S1158" s="16"/>
    </row>
    <row r="1159" spans="1:19" ht="13.2" hidden="1" x14ac:dyDescent="0.25">
      <c r="A1159" s="9"/>
      <c r="C1159" s="16"/>
      <c r="D1159" s="16"/>
      <c r="E1159" s="16"/>
      <c r="F1159" s="18"/>
      <c r="G1159" s="16"/>
      <c r="H1159" s="19"/>
      <c r="I1159" s="20"/>
      <c r="J1159" s="20"/>
      <c r="K1159" s="20"/>
      <c r="L1159" s="16"/>
      <c r="N1159" s="1"/>
      <c r="O1159" s="18"/>
      <c r="P1159" s="16"/>
      <c r="Q1159" s="16"/>
      <c r="R1159" s="16"/>
      <c r="S1159" s="16"/>
    </row>
    <row r="1160" spans="1:19" ht="13.2" hidden="1" x14ac:dyDescent="0.25">
      <c r="A1160" s="9"/>
      <c r="C1160" s="16"/>
      <c r="D1160" s="16"/>
      <c r="E1160" s="16"/>
      <c r="F1160" s="18"/>
      <c r="G1160" s="16"/>
      <c r="H1160" s="19"/>
      <c r="I1160" s="20"/>
      <c r="J1160" s="20"/>
      <c r="K1160" s="20"/>
      <c r="L1160" s="16"/>
      <c r="N1160" s="1"/>
      <c r="O1160" s="18"/>
      <c r="P1160" s="16"/>
      <c r="Q1160" s="16"/>
      <c r="R1160" s="16"/>
      <c r="S1160" s="16"/>
    </row>
    <row r="1161" spans="1:19" ht="13.2" hidden="1" x14ac:dyDescent="0.25">
      <c r="A1161" s="9"/>
      <c r="C1161" s="16"/>
      <c r="D1161" s="16"/>
      <c r="E1161" s="16"/>
      <c r="F1161" s="18"/>
      <c r="G1161" s="16"/>
      <c r="H1161" s="19"/>
      <c r="I1161" s="20"/>
      <c r="J1161" s="20"/>
      <c r="K1161" s="20"/>
      <c r="L1161" s="16"/>
      <c r="N1161" s="1"/>
      <c r="O1161" s="18"/>
      <c r="P1161" s="16"/>
      <c r="Q1161" s="16"/>
      <c r="R1161" s="16"/>
      <c r="S1161" s="16"/>
    </row>
    <row r="1162" spans="1:19" ht="13.2" hidden="1" x14ac:dyDescent="0.25">
      <c r="A1162" s="9"/>
      <c r="C1162" s="16"/>
      <c r="D1162" s="16"/>
      <c r="E1162" s="16"/>
      <c r="F1162" s="18"/>
      <c r="G1162" s="16"/>
      <c r="H1162" s="19"/>
      <c r="I1162" s="20"/>
      <c r="J1162" s="20"/>
      <c r="K1162" s="20"/>
      <c r="L1162" s="16"/>
      <c r="N1162" s="1"/>
      <c r="O1162" s="18"/>
      <c r="P1162" s="16"/>
      <c r="Q1162" s="16"/>
      <c r="R1162" s="16"/>
      <c r="S1162" s="16"/>
    </row>
    <row r="1163" spans="1:19" ht="13.2" hidden="1" x14ac:dyDescent="0.25">
      <c r="A1163" s="9"/>
      <c r="C1163" s="16"/>
      <c r="D1163" s="16"/>
      <c r="E1163" s="16"/>
      <c r="F1163" s="18"/>
      <c r="G1163" s="16"/>
      <c r="H1163" s="19"/>
      <c r="I1163" s="20"/>
      <c r="J1163" s="20"/>
      <c r="K1163" s="20"/>
      <c r="L1163" s="16"/>
      <c r="N1163" s="1"/>
      <c r="O1163" s="18"/>
      <c r="P1163" s="16"/>
      <c r="Q1163" s="16"/>
      <c r="R1163" s="16"/>
      <c r="S1163" s="16"/>
    </row>
    <row r="1164" spans="1:19" ht="13.2" hidden="1" x14ac:dyDescent="0.25">
      <c r="A1164" s="9"/>
      <c r="C1164" s="16"/>
      <c r="D1164" s="16"/>
      <c r="E1164" s="16"/>
      <c r="F1164" s="18"/>
      <c r="G1164" s="16"/>
      <c r="H1164" s="19"/>
      <c r="I1164" s="20"/>
      <c r="J1164" s="20"/>
      <c r="K1164" s="20"/>
      <c r="L1164" s="16"/>
      <c r="N1164" s="1"/>
      <c r="O1164" s="18"/>
      <c r="P1164" s="16"/>
      <c r="Q1164" s="16"/>
      <c r="R1164" s="16"/>
      <c r="S1164" s="16"/>
    </row>
    <row r="1165" spans="1:19" ht="13.2" hidden="1" x14ac:dyDescent="0.25">
      <c r="A1165" s="9"/>
      <c r="C1165" s="16"/>
      <c r="D1165" s="16"/>
      <c r="E1165" s="16"/>
      <c r="F1165" s="18"/>
      <c r="G1165" s="16"/>
      <c r="H1165" s="19"/>
      <c r="I1165" s="20"/>
      <c r="J1165" s="20"/>
      <c r="K1165" s="20"/>
      <c r="L1165" s="16"/>
      <c r="N1165" s="1"/>
      <c r="O1165" s="18"/>
      <c r="P1165" s="16"/>
      <c r="Q1165" s="16"/>
      <c r="R1165" s="16"/>
      <c r="S1165" s="16"/>
    </row>
    <row r="1166" spans="1:19" ht="13.2" hidden="1" x14ac:dyDescent="0.25">
      <c r="A1166" s="9"/>
      <c r="C1166" s="16"/>
      <c r="D1166" s="16"/>
      <c r="E1166" s="16"/>
      <c r="F1166" s="18"/>
      <c r="G1166" s="16"/>
      <c r="H1166" s="19"/>
      <c r="I1166" s="20"/>
      <c r="J1166" s="20"/>
      <c r="K1166" s="20"/>
      <c r="L1166" s="16"/>
      <c r="N1166" s="1"/>
      <c r="O1166" s="18"/>
      <c r="P1166" s="16"/>
      <c r="Q1166" s="16"/>
      <c r="R1166" s="16"/>
      <c r="S1166" s="16"/>
    </row>
    <row r="1167" spans="1:19" ht="13.2" hidden="1" x14ac:dyDescent="0.25">
      <c r="A1167" s="9"/>
      <c r="C1167" s="16"/>
      <c r="D1167" s="16"/>
      <c r="E1167" s="16"/>
      <c r="F1167" s="18"/>
      <c r="G1167" s="16"/>
      <c r="H1167" s="19"/>
      <c r="I1167" s="20"/>
      <c r="J1167" s="20"/>
      <c r="K1167" s="20"/>
      <c r="L1167" s="16"/>
      <c r="N1167" s="1"/>
      <c r="O1167" s="18"/>
      <c r="P1167" s="16"/>
      <c r="Q1167" s="16"/>
      <c r="R1167" s="16"/>
      <c r="S1167" s="16"/>
    </row>
    <row r="1168" spans="1:19" ht="13.2" hidden="1" x14ac:dyDescent="0.25">
      <c r="A1168" s="9"/>
      <c r="C1168" s="16"/>
      <c r="D1168" s="16"/>
      <c r="E1168" s="16"/>
      <c r="F1168" s="18"/>
      <c r="G1168" s="16"/>
      <c r="H1168" s="19"/>
      <c r="I1168" s="20"/>
      <c r="J1168" s="20"/>
      <c r="K1168" s="20"/>
      <c r="L1168" s="16"/>
      <c r="N1168" s="1"/>
      <c r="O1168" s="18"/>
      <c r="P1168" s="16"/>
      <c r="Q1168" s="16"/>
      <c r="R1168" s="16"/>
      <c r="S1168" s="16"/>
    </row>
    <row r="1169" spans="1:19" ht="13.2" hidden="1" x14ac:dyDescent="0.25">
      <c r="A1169" s="9"/>
      <c r="C1169" s="16"/>
      <c r="D1169" s="16"/>
      <c r="E1169" s="16"/>
      <c r="F1169" s="18"/>
      <c r="G1169" s="16"/>
      <c r="H1169" s="19"/>
      <c r="I1169" s="20"/>
      <c r="J1169" s="20"/>
      <c r="K1169" s="20"/>
      <c r="L1169" s="16"/>
      <c r="N1169" s="1"/>
      <c r="O1169" s="18"/>
      <c r="P1169" s="16"/>
      <c r="Q1169" s="16"/>
      <c r="R1169" s="16"/>
      <c r="S1169" s="16"/>
    </row>
    <row r="1170" spans="1:19" ht="13.2" hidden="1" x14ac:dyDescent="0.25">
      <c r="A1170" s="9"/>
      <c r="C1170" s="16"/>
      <c r="D1170" s="16"/>
      <c r="E1170" s="16"/>
      <c r="F1170" s="18"/>
      <c r="G1170" s="16"/>
      <c r="H1170" s="19"/>
      <c r="I1170" s="20"/>
      <c r="J1170" s="20"/>
      <c r="K1170" s="20"/>
      <c r="L1170" s="16"/>
      <c r="N1170" s="1"/>
      <c r="O1170" s="18"/>
      <c r="P1170" s="16"/>
      <c r="Q1170" s="16"/>
      <c r="R1170" s="16"/>
      <c r="S1170" s="16"/>
    </row>
    <row r="1171" spans="1:19" ht="13.2" hidden="1" x14ac:dyDescent="0.25">
      <c r="A1171" s="9"/>
      <c r="C1171" s="16"/>
      <c r="D1171" s="16"/>
      <c r="E1171" s="16"/>
      <c r="F1171" s="18"/>
      <c r="G1171" s="16"/>
      <c r="H1171" s="19"/>
      <c r="I1171" s="20"/>
      <c r="J1171" s="20"/>
      <c r="K1171" s="20"/>
      <c r="L1171" s="16"/>
      <c r="N1171" s="1"/>
      <c r="O1171" s="18"/>
      <c r="P1171" s="16"/>
      <c r="Q1171" s="16"/>
      <c r="R1171" s="16"/>
      <c r="S1171" s="16"/>
    </row>
    <row r="1172" spans="1:19" ht="13.2" hidden="1" x14ac:dyDescent="0.25">
      <c r="A1172" s="9"/>
      <c r="C1172" s="16"/>
      <c r="D1172" s="16"/>
      <c r="E1172" s="16"/>
      <c r="F1172" s="18"/>
      <c r="G1172" s="16"/>
      <c r="H1172" s="19"/>
      <c r="I1172" s="20"/>
      <c r="J1172" s="20"/>
      <c r="K1172" s="20"/>
      <c r="L1172" s="16"/>
      <c r="N1172" s="1"/>
      <c r="O1172" s="18"/>
      <c r="P1172" s="16"/>
      <c r="Q1172" s="16"/>
      <c r="R1172" s="16"/>
      <c r="S1172" s="16"/>
    </row>
    <row r="1173" spans="1:19" ht="13.2" hidden="1" x14ac:dyDescent="0.25">
      <c r="A1173" s="9"/>
      <c r="C1173" s="16"/>
      <c r="D1173" s="16"/>
      <c r="E1173" s="16"/>
      <c r="F1173" s="18"/>
      <c r="G1173" s="16"/>
      <c r="H1173" s="19"/>
      <c r="I1173" s="20"/>
      <c r="J1173" s="20"/>
      <c r="K1173" s="20"/>
      <c r="L1173" s="16"/>
      <c r="N1173" s="1"/>
      <c r="O1173" s="18"/>
      <c r="P1173" s="16"/>
      <c r="Q1173" s="16"/>
      <c r="R1173" s="16"/>
      <c r="S1173" s="16"/>
    </row>
    <row r="1174" spans="1:19" ht="13.2" hidden="1" x14ac:dyDescent="0.25">
      <c r="A1174" s="9"/>
      <c r="C1174" s="16"/>
      <c r="D1174" s="16"/>
      <c r="E1174" s="16"/>
      <c r="F1174" s="18"/>
      <c r="G1174" s="16"/>
      <c r="H1174" s="19"/>
      <c r="I1174" s="20"/>
      <c r="J1174" s="20"/>
      <c r="K1174" s="20"/>
      <c r="L1174" s="16"/>
      <c r="N1174" s="1"/>
      <c r="O1174" s="18"/>
      <c r="P1174" s="16"/>
      <c r="Q1174" s="16"/>
      <c r="R1174" s="16"/>
      <c r="S1174" s="16"/>
    </row>
    <row r="1175" spans="1:19" ht="13.2" hidden="1" x14ac:dyDescent="0.25">
      <c r="A1175" s="9"/>
      <c r="C1175" s="16"/>
      <c r="D1175" s="16"/>
      <c r="E1175" s="16"/>
      <c r="F1175" s="18"/>
      <c r="G1175" s="16"/>
      <c r="H1175" s="19"/>
      <c r="I1175" s="20"/>
      <c r="J1175" s="20"/>
      <c r="K1175" s="20"/>
      <c r="L1175" s="16"/>
      <c r="N1175" s="1"/>
      <c r="O1175" s="18"/>
      <c r="P1175" s="16"/>
      <c r="Q1175" s="16"/>
      <c r="R1175" s="16"/>
      <c r="S1175" s="16"/>
    </row>
    <row r="1176" spans="1:19" ht="13.2" hidden="1" x14ac:dyDescent="0.25">
      <c r="A1176" s="9"/>
      <c r="C1176" s="16"/>
      <c r="D1176" s="16"/>
      <c r="E1176" s="16"/>
      <c r="F1176" s="18"/>
      <c r="G1176" s="16"/>
      <c r="H1176" s="19"/>
      <c r="I1176" s="20"/>
      <c r="J1176" s="20"/>
      <c r="K1176" s="20"/>
      <c r="L1176" s="16"/>
      <c r="N1176" s="1"/>
      <c r="O1176" s="18"/>
      <c r="P1176" s="16"/>
      <c r="Q1176" s="16"/>
      <c r="R1176" s="16"/>
      <c r="S1176" s="16"/>
    </row>
    <row r="1177" spans="1:19" ht="13.2" hidden="1" x14ac:dyDescent="0.25">
      <c r="A1177" s="9"/>
      <c r="C1177" s="16"/>
      <c r="D1177" s="16"/>
      <c r="E1177" s="16"/>
      <c r="F1177" s="18"/>
      <c r="G1177" s="16"/>
      <c r="H1177" s="19"/>
      <c r="I1177" s="20"/>
      <c r="J1177" s="20"/>
      <c r="K1177" s="20"/>
      <c r="L1177" s="16"/>
      <c r="N1177" s="1"/>
      <c r="O1177" s="18"/>
      <c r="P1177" s="16"/>
      <c r="Q1177" s="16"/>
      <c r="R1177" s="16"/>
      <c r="S1177" s="16"/>
    </row>
    <row r="1178" spans="1:19" ht="13.2" hidden="1" x14ac:dyDescent="0.25">
      <c r="A1178" s="9"/>
      <c r="C1178" s="16"/>
      <c r="D1178" s="16"/>
      <c r="E1178" s="16"/>
      <c r="F1178" s="18"/>
      <c r="G1178" s="16"/>
      <c r="H1178" s="19"/>
      <c r="I1178" s="20"/>
      <c r="J1178" s="20"/>
      <c r="K1178" s="20"/>
      <c r="L1178" s="16"/>
      <c r="N1178" s="1"/>
      <c r="O1178" s="18"/>
      <c r="P1178" s="16"/>
      <c r="Q1178" s="16"/>
      <c r="R1178" s="16"/>
      <c r="S1178" s="16"/>
    </row>
    <row r="1179" spans="1:19" ht="13.2" hidden="1" x14ac:dyDescent="0.25">
      <c r="A1179" s="9"/>
      <c r="C1179" s="16"/>
      <c r="D1179" s="16"/>
      <c r="E1179" s="16"/>
      <c r="F1179" s="18"/>
      <c r="G1179" s="16"/>
      <c r="H1179" s="19"/>
      <c r="I1179" s="20"/>
      <c r="J1179" s="20"/>
      <c r="K1179" s="20"/>
      <c r="L1179" s="16"/>
      <c r="N1179" s="1"/>
      <c r="O1179" s="18"/>
      <c r="P1179" s="16"/>
      <c r="Q1179" s="16"/>
      <c r="R1179" s="16"/>
      <c r="S1179" s="16"/>
    </row>
    <row r="1180" spans="1:19" ht="13.2" hidden="1" x14ac:dyDescent="0.25">
      <c r="A1180" s="9"/>
      <c r="C1180" s="16"/>
      <c r="D1180" s="16"/>
      <c r="E1180" s="16"/>
      <c r="F1180" s="18"/>
      <c r="G1180" s="16"/>
      <c r="H1180" s="19"/>
      <c r="I1180" s="20"/>
      <c r="J1180" s="20"/>
      <c r="K1180" s="20"/>
      <c r="L1180" s="16"/>
      <c r="N1180" s="1"/>
      <c r="O1180" s="18"/>
      <c r="P1180" s="16"/>
      <c r="Q1180" s="16"/>
      <c r="R1180" s="16"/>
      <c r="S1180" s="16"/>
    </row>
    <row r="1181" spans="1:19" ht="13.2" hidden="1" x14ac:dyDescent="0.25">
      <c r="A1181" s="9"/>
      <c r="C1181" s="16"/>
      <c r="D1181" s="16"/>
      <c r="E1181" s="16"/>
      <c r="F1181" s="18"/>
      <c r="G1181" s="16"/>
      <c r="H1181" s="19"/>
      <c r="I1181" s="20"/>
      <c r="J1181" s="20"/>
      <c r="K1181" s="20"/>
      <c r="L1181" s="16"/>
      <c r="N1181" s="1"/>
      <c r="O1181" s="18"/>
      <c r="P1181" s="16"/>
      <c r="Q1181" s="16"/>
      <c r="R1181" s="16"/>
      <c r="S1181" s="16"/>
    </row>
    <row r="1182" spans="1:19" ht="13.2" hidden="1" x14ac:dyDescent="0.25">
      <c r="A1182" s="9"/>
      <c r="C1182" s="16"/>
      <c r="D1182" s="16"/>
      <c r="E1182" s="16"/>
      <c r="F1182" s="18"/>
      <c r="G1182" s="16"/>
      <c r="H1182" s="19"/>
      <c r="I1182" s="20"/>
      <c r="J1182" s="20"/>
      <c r="K1182" s="20"/>
      <c r="L1182" s="16"/>
      <c r="N1182" s="1"/>
      <c r="O1182" s="18"/>
      <c r="P1182" s="16"/>
      <c r="Q1182" s="16"/>
      <c r="R1182" s="16"/>
      <c r="S1182" s="16"/>
    </row>
    <row r="1183" spans="1:19" ht="13.2" hidden="1" x14ac:dyDescent="0.25">
      <c r="A1183" s="9"/>
      <c r="C1183" s="16"/>
      <c r="D1183" s="16"/>
      <c r="E1183" s="16"/>
      <c r="F1183" s="18"/>
      <c r="G1183" s="16"/>
      <c r="H1183" s="19"/>
      <c r="I1183" s="20"/>
      <c r="J1183" s="20"/>
      <c r="K1183" s="20"/>
      <c r="L1183" s="16"/>
      <c r="N1183" s="1"/>
      <c r="O1183" s="18"/>
      <c r="P1183" s="16"/>
      <c r="Q1183" s="16"/>
      <c r="R1183" s="16"/>
      <c r="S1183" s="16"/>
    </row>
    <row r="1184" spans="1:19" ht="13.2" hidden="1" x14ac:dyDescent="0.25">
      <c r="A1184" s="9"/>
      <c r="C1184" s="16"/>
      <c r="D1184" s="16"/>
      <c r="E1184" s="16"/>
      <c r="F1184" s="18"/>
      <c r="G1184" s="16"/>
      <c r="H1184" s="19"/>
      <c r="I1184" s="20"/>
      <c r="J1184" s="20"/>
      <c r="K1184" s="20"/>
      <c r="L1184" s="16"/>
      <c r="N1184" s="1"/>
      <c r="O1184" s="18"/>
      <c r="P1184" s="16"/>
      <c r="Q1184" s="16"/>
      <c r="R1184" s="16"/>
      <c r="S1184" s="16"/>
    </row>
    <row r="1185" spans="1:19" ht="13.2" hidden="1" x14ac:dyDescent="0.25">
      <c r="A1185" s="9"/>
      <c r="C1185" s="16"/>
      <c r="D1185" s="16"/>
      <c r="E1185" s="16"/>
      <c r="F1185" s="18"/>
      <c r="G1185" s="16"/>
      <c r="H1185" s="19"/>
      <c r="I1185" s="20"/>
      <c r="J1185" s="20"/>
      <c r="K1185" s="20"/>
      <c r="L1185" s="16"/>
      <c r="N1185" s="1"/>
      <c r="O1185" s="18"/>
      <c r="P1185" s="16"/>
      <c r="Q1185" s="16"/>
      <c r="R1185" s="16"/>
      <c r="S1185" s="16"/>
    </row>
    <row r="1186" spans="1:19" ht="13.2" hidden="1" x14ac:dyDescent="0.25">
      <c r="A1186" s="9"/>
      <c r="C1186" s="16"/>
      <c r="D1186" s="16"/>
      <c r="E1186" s="16"/>
      <c r="F1186" s="18"/>
      <c r="G1186" s="16"/>
      <c r="H1186" s="19"/>
      <c r="I1186" s="20"/>
      <c r="J1186" s="20"/>
      <c r="K1186" s="20"/>
      <c r="L1186" s="16"/>
      <c r="N1186" s="1"/>
      <c r="O1186" s="18"/>
      <c r="P1186" s="16"/>
      <c r="Q1186" s="16"/>
      <c r="R1186" s="16"/>
      <c r="S1186" s="16"/>
    </row>
    <row r="1187" spans="1:19" ht="13.2" hidden="1" x14ac:dyDescent="0.25">
      <c r="A1187" s="9"/>
      <c r="C1187" s="16"/>
      <c r="D1187" s="16"/>
      <c r="E1187" s="16"/>
      <c r="F1187" s="18"/>
      <c r="G1187" s="16"/>
      <c r="H1187" s="19"/>
      <c r="I1187" s="20"/>
      <c r="J1187" s="20"/>
      <c r="K1187" s="20"/>
      <c r="L1187" s="16"/>
      <c r="N1187" s="1"/>
      <c r="O1187" s="18"/>
      <c r="P1187" s="16"/>
      <c r="Q1187" s="16"/>
      <c r="R1187" s="16"/>
      <c r="S1187" s="16"/>
    </row>
    <row r="1188" spans="1:19" ht="13.2" hidden="1" x14ac:dyDescent="0.25">
      <c r="A1188" s="9"/>
      <c r="C1188" s="16"/>
      <c r="D1188" s="16"/>
      <c r="E1188" s="16"/>
      <c r="F1188" s="18"/>
      <c r="G1188" s="16"/>
      <c r="H1188" s="19"/>
      <c r="I1188" s="20"/>
      <c r="J1188" s="20"/>
      <c r="K1188" s="20"/>
      <c r="L1188" s="16"/>
      <c r="N1188" s="1"/>
      <c r="O1188" s="18"/>
      <c r="P1188" s="16"/>
      <c r="Q1188" s="16"/>
      <c r="R1188" s="16"/>
      <c r="S1188" s="16"/>
    </row>
    <row r="1189" spans="1:19" ht="13.2" hidden="1" x14ac:dyDescent="0.25">
      <c r="A1189" s="9"/>
      <c r="C1189" s="16"/>
      <c r="D1189" s="16"/>
      <c r="E1189" s="16"/>
      <c r="F1189" s="18"/>
      <c r="G1189" s="16"/>
      <c r="H1189" s="19"/>
      <c r="I1189" s="20"/>
      <c r="J1189" s="20"/>
      <c r="K1189" s="20"/>
      <c r="L1189" s="16"/>
      <c r="N1189" s="1"/>
      <c r="O1189" s="18"/>
      <c r="P1189" s="16"/>
      <c r="Q1189" s="16"/>
      <c r="R1189" s="16"/>
      <c r="S1189" s="16"/>
    </row>
    <row r="1190" spans="1:19" ht="13.2" hidden="1" x14ac:dyDescent="0.25">
      <c r="A1190" s="9"/>
      <c r="C1190" s="16"/>
      <c r="D1190" s="16"/>
      <c r="E1190" s="16"/>
      <c r="F1190" s="18"/>
      <c r="G1190" s="16"/>
      <c r="H1190" s="19"/>
      <c r="I1190" s="20"/>
      <c r="J1190" s="20"/>
      <c r="K1190" s="20"/>
      <c r="L1190" s="16"/>
      <c r="N1190" s="1"/>
      <c r="O1190" s="18"/>
      <c r="P1190" s="16"/>
      <c r="Q1190" s="16"/>
      <c r="R1190" s="16"/>
      <c r="S1190" s="16"/>
    </row>
    <row r="1191" spans="1:19" ht="13.2" hidden="1" x14ac:dyDescent="0.25">
      <c r="A1191" s="9"/>
      <c r="C1191" s="16"/>
      <c r="D1191" s="16"/>
      <c r="E1191" s="16"/>
      <c r="F1191" s="18"/>
      <c r="G1191" s="16"/>
      <c r="H1191" s="19"/>
      <c r="I1191" s="20"/>
      <c r="J1191" s="20"/>
      <c r="K1191" s="20"/>
      <c r="L1191" s="16"/>
      <c r="N1191" s="1"/>
      <c r="O1191" s="18"/>
      <c r="P1191" s="16"/>
      <c r="Q1191" s="16"/>
      <c r="R1191" s="16"/>
      <c r="S1191" s="16"/>
    </row>
    <row r="1192" spans="1:19" ht="13.2" hidden="1" x14ac:dyDescent="0.25">
      <c r="A1192" s="9"/>
      <c r="C1192" s="16"/>
      <c r="D1192" s="16"/>
      <c r="E1192" s="16"/>
      <c r="F1192" s="18"/>
      <c r="G1192" s="16"/>
      <c r="H1192" s="19"/>
      <c r="I1192" s="20"/>
      <c r="J1192" s="20"/>
      <c r="K1192" s="20"/>
      <c r="L1192" s="16"/>
      <c r="N1192" s="1"/>
      <c r="O1192" s="18"/>
      <c r="P1192" s="16"/>
      <c r="Q1192" s="16"/>
      <c r="R1192" s="16"/>
      <c r="S1192" s="16"/>
    </row>
    <row r="1193" spans="1:19" ht="13.2" hidden="1" x14ac:dyDescent="0.25">
      <c r="A1193" s="9"/>
      <c r="C1193" s="16"/>
      <c r="D1193" s="16"/>
      <c r="E1193" s="16"/>
      <c r="F1193" s="18"/>
      <c r="G1193" s="16"/>
      <c r="H1193" s="19"/>
      <c r="I1193" s="20"/>
      <c r="J1193" s="20"/>
      <c r="K1193" s="20"/>
      <c r="L1193" s="16"/>
      <c r="N1193" s="1"/>
      <c r="O1193" s="18"/>
      <c r="P1193" s="16"/>
      <c r="Q1193" s="16"/>
      <c r="R1193" s="16"/>
      <c r="S1193" s="16"/>
    </row>
    <row r="1194" spans="1:19" ht="13.2" hidden="1" x14ac:dyDescent="0.25">
      <c r="A1194" s="9"/>
      <c r="C1194" s="16"/>
      <c r="D1194" s="16"/>
      <c r="E1194" s="16"/>
      <c r="F1194" s="18"/>
      <c r="G1194" s="16"/>
      <c r="H1194" s="19"/>
      <c r="I1194" s="20"/>
      <c r="J1194" s="20"/>
      <c r="K1194" s="20"/>
      <c r="L1194" s="16"/>
      <c r="N1194" s="1"/>
      <c r="O1194" s="18"/>
      <c r="P1194" s="16"/>
      <c r="Q1194" s="16"/>
      <c r="R1194" s="16"/>
      <c r="S1194" s="16"/>
    </row>
    <row r="1195" spans="1:19" ht="13.2" hidden="1" x14ac:dyDescent="0.25">
      <c r="A1195" s="9"/>
      <c r="C1195" s="16"/>
      <c r="D1195" s="16"/>
      <c r="E1195" s="16"/>
      <c r="F1195" s="18"/>
      <c r="G1195" s="16"/>
      <c r="H1195" s="19"/>
      <c r="I1195" s="20"/>
      <c r="J1195" s="20"/>
      <c r="K1195" s="20"/>
      <c r="L1195" s="16"/>
      <c r="N1195" s="1"/>
      <c r="O1195" s="18"/>
      <c r="P1195" s="16"/>
      <c r="Q1195" s="16"/>
      <c r="R1195" s="16"/>
      <c r="S1195" s="16"/>
    </row>
    <row r="1196" spans="1:19" ht="13.2" hidden="1" x14ac:dyDescent="0.25">
      <c r="A1196" s="9"/>
      <c r="C1196" s="16"/>
      <c r="D1196" s="16"/>
      <c r="E1196" s="16"/>
      <c r="F1196" s="18"/>
      <c r="G1196" s="16"/>
      <c r="H1196" s="19"/>
      <c r="I1196" s="20"/>
      <c r="J1196" s="20"/>
      <c r="K1196" s="20"/>
      <c r="L1196" s="16"/>
      <c r="N1196" s="1"/>
      <c r="O1196" s="18"/>
      <c r="P1196" s="16"/>
      <c r="Q1196" s="16"/>
      <c r="R1196" s="16"/>
      <c r="S1196" s="16"/>
    </row>
    <row r="1197" spans="1:19" ht="13.2" hidden="1" x14ac:dyDescent="0.25">
      <c r="A1197" s="9"/>
      <c r="C1197" s="16"/>
      <c r="D1197" s="16"/>
      <c r="E1197" s="16"/>
      <c r="F1197" s="18"/>
      <c r="G1197" s="16"/>
      <c r="H1197" s="19"/>
      <c r="I1197" s="20"/>
      <c r="J1197" s="20"/>
      <c r="K1197" s="20"/>
      <c r="L1197" s="16"/>
      <c r="N1197" s="1"/>
      <c r="O1197" s="18"/>
      <c r="P1197" s="16"/>
      <c r="Q1197" s="16"/>
      <c r="R1197" s="16"/>
      <c r="S1197" s="16"/>
    </row>
    <row r="1198" spans="1:19" ht="13.2" hidden="1" x14ac:dyDescent="0.25">
      <c r="A1198" s="9"/>
      <c r="C1198" s="16"/>
      <c r="D1198" s="16"/>
      <c r="E1198" s="16"/>
      <c r="F1198" s="18"/>
      <c r="G1198" s="16"/>
      <c r="H1198" s="19"/>
      <c r="I1198" s="20"/>
      <c r="J1198" s="20"/>
      <c r="K1198" s="20"/>
      <c r="L1198" s="16"/>
      <c r="N1198" s="1"/>
      <c r="O1198" s="18"/>
      <c r="P1198" s="16"/>
      <c r="Q1198" s="16"/>
      <c r="R1198" s="16"/>
      <c r="S1198" s="16"/>
    </row>
    <row r="1199" spans="1:19" ht="13.2" hidden="1" x14ac:dyDescent="0.25">
      <c r="A1199" s="9"/>
      <c r="C1199" s="16"/>
      <c r="D1199" s="16"/>
      <c r="E1199" s="16"/>
      <c r="F1199" s="18"/>
      <c r="G1199" s="16"/>
      <c r="H1199" s="19"/>
      <c r="I1199" s="20"/>
      <c r="J1199" s="20"/>
      <c r="K1199" s="20"/>
      <c r="L1199" s="16"/>
      <c r="N1199" s="1"/>
      <c r="O1199" s="18"/>
      <c r="P1199" s="16"/>
      <c r="Q1199" s="16"/>
      <c r="R1199" s="16"/>
      <c r="S1199" s="16"/>
    </row>
    <row r="1200" spans="1:19" ht="13.2" hidden="1" x14ac:dyDescent="0.25">
      <c r="A1200" s="9"/>
      <c r="C1200" s="16"/>
      <c r="D1200" s="16"/>
      <c r="E1200" s="16"/>
      <c r="F1200" s="18"/>
      <c r="G1200" s="16"/>
      <c r="H1200" s="19"/>
      <c r="I1200" s="20"/>
      <c r="J1200" s="20"/>
      <c r="K1200" s="20"/>
      <c r="L1200" s="16"/>
      <c r="N1200" s="1"/>
      <c r="O1200" s="18"/>
      <c r="P1200" s="16"/>
      <c r="Q1200" s="16"/>
      <c r="R1200" s="16"/>
      <c r="S1200" s="16"/>
    </row>
    <row r="1201" spans="1:19" ht="13.2" hidden="1" x14ac:dyDescent="0.25">
      <c r="A1201" s="9"/>
      <c r="C1201" s="16"/>
      <c r="D1201" s="16"/>
      <c r="E1201" s="16"/>
      <c r="F1201" s="18"/>
      <c r="G1201" s="16"/>
      <c r="H1201" s="19"/>
      <c r="I1201" s="20"/>
      <c r="J1201" s="20"/>
      <c r="K1201" s="20"/>
      <c r="L1201" s="16"/>
      <c r="N1201" s="1"/>
      <c r="O1201" s="18"/>
      <c r="P1201" s="16"/>
      <c r="Q1201" s="16"/>
      <c r="R1201" s="16"/>
      <c r="S1201" s="16"/>
    </row>
    <row r="1202" spans="1:19" ht="13.2" hidden="1" x14ac:dyDescent="0.25">
      <c r="A1202" s="9"/>
      <c r="C1202" s="16"/>
      <c r="D1202" s="16"/>
      <c r="E1202" s="16"/>
      <c r="F1202" s="18"/>
      <c r="G1202" s="16"/>
      <c r="H1202" s="19"/>
      <c r="I1202" s="20"/>
      <c r="J1202" s="20"/>
      <c r="K1202" s="20"/>
      <c r="L1202" s="16"/>
      <c r="N1202" s="1"/>
      <c r="O1202" s="18"/>
      <c r="P1202" s="16"/>
      <c r="Q1202" s="16"/>
      <c r="R1202" s="16"/>
      <c r="S1202" s="16"/>
    </row>
    <row r="1203" spans="1:19" ht="13.2" hidden="1" x14ac:dyDescent="0.25">
      <c r="A1203" s="9"/>
      <c r="C1203" s="16"/>
      <c r="D1203" s="16"/>
      <c r="E1203" s="16"/>
      <c r="F1203" s="18"/>
      <c r="G1203" s="16"/>
      <c r="H1203" s="19"/>
      <c r="I1203" s="20"/>
      <c r="J1203" s="20"/>
      <c r="K1203" s="20"/>
      <c r="L1203" s="16"/>
      <c r="N1203" s="1"/>
      <c r="O1203" s="18"/>
      <c r="P1203" s="16"/>
      <c r="Q1203" s="16"/>
      <c r="R1203" s="16"/>
      <c r="S1203" s="16"/>
    </row>
    <row r="1204" spans="1:19" ht="13.2" hidden="1" x14ac:dyDescent="0.25">
      <c r="A1204" s="9"/>
      <c r="C1204" s="16"/>
      <c r="D1204" s="16"/>
      <c r="E1204" s="16"/>
      <c r="F1204" s="18"/>
      <c r="G1204" s="16"/>
      <c r="H1204" s="19"/>
      <c r="I1204" s="20"/>
      <c r="J1204" s="20"/>
      <c r="K1204" s="20"/>
      <c r="L1204" s="16"/>
      <c r="N1204" s="1"/>
      <c r="O1204" s="18"/>
      <c r="P1204" s="16"/>
      <c r="Q1204" s="16"/>
      <c r="R1204" s="16"/>
      <c r="S1204" s="16"/>
    </row>
    <row r="1205" spans="1:19" ht="13.2" hidden="1" x14ac:dyDescent="0.25">
      <c r="A1205" s="9"/>
      <c r="C1205" s="16"/>
      <c r="D1205" s="16"/>
      <c r="E1205" s="16"/>
      <c r="F1205" s="18"/>
      <c r="G1205" s="16"/>
      <c r="H1205" s="19"/>
      <c r="I1205" s="20"/>
      <c r="J1205" s="20"/>
      <c r="K1205" s="20"/>
      <c r="L1205" s="16"/>
      <c r="N1205" s="1"/>
      <c r="O1205" s="18"/>
      <c r="P1205" s="16"/>
      <c r="Q1205" s="16"/>
      <c r="R1205" s="16"/>
      <c r="S1205" s="16"/>
    </row>
    <row r="1206" spans="1:19" ht="13.2" hidden="1" x14ac:dyDescent="0.25">
      <c r="A1206" s="9"/>
      <c r="C1206" s="16"/>
      <c r="D1206" s="16"/>
      <c r="E1206" s="16"/>
      <c r="F1206" s="18"/>
      <c r="G1206" s="16"/>
      <c r="H1206" s="19"/>
      <c r="I1206" s="20"/>
      <c r="J1206" s="20"/>
      <c r="K1206" s="20"/>
      <c r="L1206" s="16"/>
      <c r="N1206" s="1"/>
      <c r="O1206" s="18"/>
      <c r="P1206" s="16"/>
      <c r="Q1206" s="16"/>
      <c r="R1206" s="16"/>
      <c r="S1206" s="16"/>
    </row>
    <row r="1207" spans="1:19" ht="13.2" hidden="1" x14ac:dyDescent="0.25">
      <c r="A1207" s="9"/>
      <c r="C1207" s="16"/>
      <c r="D1207" s="16"/>
      <c r="E1207" s="16"/>
      <c r="F1207" s="18"/>
      <c r="G1207" s="16"/>
      <c r="H1207" s="19"/>
      <c r="I1207" s="20"/>
      <c r="J1207" s="20"/>
      <c r="K1207" s="20"/>
      <c r="L1207" s="16"/>
      <c r="N1207" s="1"/>
      <c r="O1207" s="18"/>
      <c r="P1207" s="16"/>
      <c r="Q1207" s="16"/>
      <c r="R1207" s="16"/>
      <c r="S1207" s="16"/>
    </row>
    <row r="1208" spans="1:19" ht="13.2" hidden="1" x14ac:dyDescent="0.25">
      <c r="A1208" s="9"/>
      <c r="C1208" s="16"/>
      <c r="D1208" s="16"/>
      <c r="E1208" s="16"/>
      <c r="F1208" s="18"/>
      <c r="G1208" s="16"/>
      <c r="H1208" s="19"/>
      <c r="I1208" s="20"/>
      <c r="J1208" s="20"/>
      <c r="K1208" s="20"/>
      <c r="L1208" s="16"/>
      <c r="N1208" s="1"/>
      <c r="O1208" s="18"/>
      <c r="P1208" s="16"/>
      <c r="Q1208" s="16"/>
      <c r="R1208" s="16"/>
      <c r="S1208" s="16"/>
    </row>
    <row r="1209" spans="1:19" ht="13.2" hidden="1" x14ac:dyDescent="0.25">
      <c r="A1209" s="9"/>
      <c r="C1209" s="16"/>
      <c r="D1209" s="16"/>
      <c r="E1209" s="16"/>
      <c r="F1209" s="18"/>
      <c r="G1209" s="16"/>
      <c r="H1209" s="19"/>
      <c r="I1209" s="20"/>
      <c r="J1209" s="20"/>
      <c r="K1209" s="20"/>
      <c r="L1209" s="16"/>
      <c r="N1209" s="1"/>
      <c r="O1209" s="18"/>
      <c r="P1209" s="16"/>
      <c r="Q1209" s="16"/>
      <c r="R1209" s="16"/>
      <c r="S1209" s="16"/>
    </row>
    <row r="1210" spans="1:19" ht="13.2" hidden="1" x14ac:dyDescent="0.25">
      <c r="A1210" s="9"/>
      <c r="C1210" s="16"/>
      <c r="D1210" s="16"/>
      <c r="E1210" s="16"/>
      <c r="F1210" s="18"/>
      <c r="G1210" s="16"/>
      <c r="H1210" s="19"/>
      <c r="I1210" s="20"/>
      <c r="J1210" s="20"/>
      <c r="K1210" s="20"/>
      <c r="L1210" s="16"/>
      <c r="N1210" s="1"/>
      <c r="O1210" s="18"/>
      <c r="P1210" s="16"/>
      <c r="Q1210" s="16"/>
      <c r="R1210" s="16"/>
      <c r="S1210" s="16"/>
    </row>
    <row r="1211" spans="1:19" ht="13.2" hidden="1" x14ac:dyDescent="0.25">
      <c r="A1211" s="9"/>
      <c r="C1211" s="16"/>
      <c r="D1211" s="16"/>
      <c r="E1211" s="16"/>
      <c r="F1211" s="18"/>
      <c r="G1211" s="16"/>
      <c r="H1211" s="19"/>
      <c r="I1211" s="20"/>
      <c r="J1211" s="20"/>
      <c r="K1211" s="20"/>
      <c r="L1211" s="16"/>
      <c r="N1211" s="1"/>
      <c r="O1211" s="18"/>
      <c r="P1211" s="16"/>
      <c r="Q1211" s="16"/>
      <c r="R1211" s="16"/>
      <c r="S1211" s="16"/>
    </row>
    <row r="1212" spans="1:19" ht="13.2" hidden="1" x14ac:dyDescent="0.25">
      <c r="A1212" s="9"/>
      <c r="C1212" s="16"/>
      <c r="D1212" s="16"/>
      <c r="E1212" s="16"/>
      <c r="F1212" s="18"/>
      <c r="G1212" s="16"/>
      <c r="H1212" s="19"/>
      <c r="I1212" s="20"/>
      <c r="J1212" s="20"/>
      <c r="K1212" s="20"/>
      <c r="L1212" s="16"/>
      <c r="N1212" s="1"/>
      <c r="O1212" s="18"/>
      <c r="P1212" s="16"/>
      <c r="Q1212" s="16"/>
      <c r="R1212" s="16"/>
      <c r="S1212" s="16"/>
    </row>
    <row r="1213" spans="1:19" ht="13.2" hidden="1" x14ac:dyDescent="0.25">
      <c r="A1213" s="9"/>
      <c r="C1213" s="16"/>
      <c r="D1213" s="16"/>
      <c r="E1213" s="16"/>
      <c r="F1213" s="18"/>
      <c r="G1213" s="16"/>
      <c r="H1213" s="19"/>
      <c r="I1213" s="20"/>
      <c r="J1213" s="20"/>
      <c r="K1213" s="20"/>
      <c r="L1213" s="16"/>
      <c r="N1213" s="1"/>
      <c r="O1213" s="18"/>
      <c r="P1213" s="16"/>
      <c r="Q1213" s="16"/>
      <c r="R1213" s="16"/>
      <c r="S1213" s="16"/>
    </row>
    <row r="1214" spans="1:19" ht="13.2" hidden="1" x14ac:dyDescent="0.25">
      <c r="A1214" s="9"/>
      <c r="C1214" s="16"/>
      <c r="D1214" s="16"/>
      <c r="E1214" s="16"/>
      <c r="F1214" s="18"/>
      <c r="G1214" s="16"/>
      <c r="H1214" s="19"/>
      <c r="I1214" s="20"/>
      <c r="J1214" s="20"/>
      <c r="K1214" s="20"/>
      <c r="L1214" s="16"/>
      <c r="N1214" s="1"/>
      <c r="O1214" s="18"/>
      <c r="P1214" s="16"/>
      <c r="Q1214" s="16"/>
      <c r="R1214" s="16"/>
      <c r="S1214" s="16"/>
    </row>
    <row r="1215" spans="1:19" ht="13.2" hidden="1" x14ac:dyDescent="0.25">
      <c r="A1215" s="9"/>
      <c r="C1215" s="16"/>
      <c r="D1215" s="16"/>
      <c r="E1215" s="16"/>
      <c r="F1215" s="18"/>
      <c r="G1215" s="16"/>
      <c r="H1215" s="19"/>
      <c r="I1215" s="20"/>
      <c r="J1215" s="20"/>
      <c r="K1215" s="20"/>
      <c r="L1215" s="16"/>
      <c r="N1215" s="1"/>
      <c r="O1215" s="18"/>
      <c r="P1215" s="16"/>
      <c r="Q1215" s="16"/>
      <c r="R1215" s="16"/>
      <c r="S1215" s="16"/>
    </row>
    <row r="1216" spans="1:19" ht="13.2" hidden="1" x14ac:dyDescent="0.25">
      <c r="A1216" s="9"/>
      <c r="C1216" s="16"/>
      <c r="D1216" s="16"/>
      <c r="E1216" s="16"/>
      <c r="F1216" s="18"/>
      <c r="G1216" s="16"/>
      <c r="H1216" s="19"/>
      <c r="I1216" s="20"/>
      <c r="J1216" s="20"/>
      <c r="K1216" s="20"/>
      <c r="L1216" s="16"/>
      <c r="N1216" s="1"/>
      <c r="O1216" s="18"/>
      <c r="P1216" s="16"/>
      <c r="Q1216" s="16"/>
      <c r="R1216" s="16"/>
      <c r="S1216" s="16"/>
    </row>
    <row r="1217" spans="1:19" ht="13.2" hidden="1" x14ac:dyDescent="0.25">
      <c r="A1217" s="9"/>
      <c r="C1217" s="16"/>
      <c r="D1217" s="16"/>
      <c r="E1217" s="16"/>
      <c r="F1217" s="18"/>
      <c r="G1217" s="16"/>
      <c r="H1217" s="19"/>
      <c r="I1217" s="20"/>
      <c r="J1217" s="20"/>
      <c r="K1217" s="20"/>
      <c r="L1217" s="16"/>
      <c r="N1217" s="1"/>
      <c r="O1217" s="18"/>
      <c r="P1217" s="16"/>
      <c r="Q1217" s="16"/>
      <c r="R1217" s="16"/>
      <c r="S1217" s="16"/>
    </row>
    <row r="1218" spans="1:19" ht="13.2" hidden="1" x14ac:dyDescent="0.25">
      <c r="A1218" s="9"/>
      <c r="C1218" s="16"/>
      <c r="D1218" s="16"/>
      <c r="E1218" s="16"/>
      <c r="F1218" s="18"/>
      <c r="G1218" s="16"/>
      <c r="H1218" s="19"/>
      <c r="I1218" s="20"/>
      <c r="J1218" s="20"/>
      <c r="K1218" s="20"/>
      <c r="L1218" s="16"/>
      <c r="N1218" s="1"/>
      <c r="O1218" s="18"/>
      <c r="P1218" s="16"/>
      <c r="Q1218" s="16"/>
      <c r="R1218" s="16"/>
      <c r="S1218" s="16"/>
    </row>
    <row r="1219" spans="1:19" ht="13.2" hidden="1" x14ac:dyDescent="0.25">
      <c r="A1219" s="9"/>
      <c r="C1219" s="16"/>
      <c r="D1219" s="16"/>
      <c r="E1219" s="16"/>
      <c r="F1219" s="18"/>
      <c r="G1219" s="16"/>
      <c r="H1219" s="19"/>
      <c r="I1219" s="20"/>
      <c r="J1219" s="20"/>
      <c r="K1219" s="20"/>
      <c r="L1219" s="16"/>
      <c r="N1219" s="1"/>
      <c r="O1219" s="18"/>
      <c r="P1219" s="16"/>
      <c r="Q1219" s="16"/>
      <c r="R1219" s="16"/>
      <c r="S1219" s="16"/>
    </row>
    <row r="1220" spans="1:19" ht="13.2" hidden="1" x14ac:dyDescent="0.25">
      <c r="A1220" s="9"/>
      <c r="C1220" s="16"/>
      <c r="D1220" s="16"/>
      <c r="E1220" s="16"/>
      <c r="F1220" s="18"/>
      <c r="G1220" s="16"/>
      <c r="H1220" s="19"/>
      <c r="I1220" s="20"/>
      <c r="J1220" s="20"/>
      <c r="K1220" s="20"/>
      <c r="L1220" s="16"/>
      <c r="N1220" s="1"/>
      <c r="O1220" s="18"/>
      <c r="P1220" s="16"/>
      <c r="Q1220" s="16"/>
      <c r="R1220" s="16"/>
      <c r="S1220" s="16"/>
    </row>
    <row r="1221" spans="1:19" ht="13.2" hidden="1" x14ac:dyDescent="0.25">
      <c r="A1221" s="9"/>
      <c r="C1221" s="16"/>
      <c r="D1221" s="16"/>
      <c r="E1221" s="16"/>
      <c r="F1221" s="18"/>
      <c r="G1221" s="16"/>
      <c r="H1221" s="19"/>
      <c r="I1221" s="20"/>
      <c r="J1221" s="20"/>
      <c r="K1221" s="20"/>
      <c r="L1221" s="16"/>
      <c r="N1221" s="1"/>
      <c r="O1221" s="18"/>
      <c r="P1221" s="16"/>
      <c r="Q1221" s="16"/>
      <c r="R1221" s="16"/>
      <c r="S1221" s="16"/>
    </row>
    <row r="1222" spans="1:19" ht="13.2" hidden="1" x14ac:dyDescent="0.25">
      <c r="A1222" s="9"/>
      <c r="C1222" s="16"/>
      <c r="D1222" s="16"/>
      <c r="E1222" s="16"/>
      <c r="F1222" s="18"/>
      <c r="G1222" s="16"/>
      <c r="H1222" s="19"/>
      <c r="I1222" s="20"/>
      <c r="J1222" s="20"/>
      <c r="K1222" s="20"/>
      <c r="L1222" s="16"/>
      <c r="N1222" s="1"/>
      <c r="O1222" s="18"/>
      <c r="P1222" s="16"/>
      <c r="Q1222" s="16"/>
      <c r="R1222" s="16"/>
      <c r="S1222" s="16"/>
    </row>
    <row r="1223" spans="1:19" ht="13.2" hidden="1" x14ac:dyDescent="0.25">
      <c r="A1223" s="9"/>
      <c r="C1223" s="16"/>
      <c r="D1223" s="16"/>
      <c r="E1223" s="16"/>
      <c r="F1223" s="18"/>
      <c r="G1223" s="16"/>
      <c r="H1223" s="19"/>
      <c r="I1223" s="20"/>
      <c r="J1223" s="20"/>
      <c r="K1223" s="20"/>
      <c r="L1223" s="16"/>
      <c r="N1223" s="1"/>
      <c r="O1223" s="18"/>
      <c r="P1223" s="16"/>
      <c r="Q1223" s="16"/>
      <c r="R1223" s="16"/>
      <c r="S1223" s="16"/>
    </row>
    <row r="1224" spans="1:19" ht="13.2" hidden="1" x14ac:dyDescent="0.25">
      <c r="A1224" s="9"/>
      <c r="C1224" s="16"/>
      <c r="D1224" s="16"/>
      <c r="E1224" s="16"/>
      <c r="F1224" s="18"/>
      <c r="G1224" s="16"/>
      <c r="H1224" s="19"/>
      <c r="I1224" s="20"/>
      <c r="J1224" s="20"/>
      <c r="K1224" s="20"/>
      <c r="L1224" s="16"/>
      <c r="N1224" s="1"/>
      <c r="O1224" s="18"/>
      <c r="P1224" s="16"/>
      <c r="Q1224" s="16"/>
      <c r="R1224" s="16"/>
      <c r="S1224" s="16"/>
    </row>
    <row r="1225" spans="1:19" ht="13.2" hidden="1" x14ac:dyDescent="0.25">
      <c r="A1225" s="9"/>
      <c r="C1225" s="16"/>
      <c r="D1225" s="16"/>
      <c r="E1225" s="16"/>
      <c r="F1225" s="18"/>
      <c r="G1225" s="16"/>
      <c r="H1225" s="19"/>
      <c r="I1225" s="20"/>
      <c r="J1225" s="20"/>
      <c r="K1225" s="20"/>
      <c r="L1225" s="16"/>
      <c r="N1225" s="1"/>
      <c r="O1225" s="18"/>
      <c r="P1225" s="16"/>
      <c r="Q1225" s="16"/>
      <c r="R1225" s="16"/>
      <c r="S1225" s="16"/>
    </row>
    <row r="1226" spans="1:19" ht="13.2" hidden="1" x14ac:dyDescent="0.25">
      <c r="A1226" s="9"/>
      <c r="C1226" s="16"/>
      <c r="D1226" s="16"/>
      <c r="E1226" s="16"/>
      <c r="F1226" s="18"/>
      <c r="G1226" s="16"/>
      <c r="H1226" s="19"/>
      <c r="I1226" s="20"/>
      <c r="J1226" s="20"/>
      <c r="K1226" s="20"/>
      <c r="L1226" s="16"/>
      <c r="N1226" s="1"/>
      <c r="O1226" s="18"/>
      <c r="P1226" s="16"/>
      <c r="Q1226" s="16"/>
      <c r="R1226" s="16"/>
      <c r="S1226" s="16"/>
    </row>
    <row r="1227" spans="1:19" ht="13.2" hidden="1" x14ac:dyDescent="0.25">
      <c r="A1227" s="9"/>
      <c r="C1227" s="16"/>
      <c r="D1227" s="16"/>
      <c r="E1227" s="16"/>
      <c r="F1227" s="18"/>
      <c r="G1227" s="16"/>
      <c r="H1227" s="19"/>
      <c r="I1227" s="20"/>
      <c r="J1227" s="20"/>
      <c r="K1227" s="20"/>
      <c r="L1227" s="16"/>
      <c r="N1227" s="1"/>
      <c r="O1227" s="18"/>
      <c r="P1227" s="16"/>
      <c r="Q1227" s="16"/>
      <c r="R1227" s="16"/>
      <c r="S1227" s="16"/>
    </row>
    <row r="1228" spans="1:19" ht="13.2" hidden="1" x14ac:dyDescent="0.25">
      <c r="A1228" s="9"/>
      <c r="C1228" s="16"/>
      <c r="D1228" s="16"/>
      <c r="E1228" s="16"/>
      <c r="F1228" s="18"/>
      <c r="G1228" s="16"/>
      <c r="H1228" s="19"/>
      <c r="I1228" s="20"/>
      <c r="J1228" s="20"/>
      <c r="K1228" s="20"/>
      <c r="L1228" s="16"/>
      <c r="N1228" s="1"/>
      <c r="O1228" s="18"/>
      <c r="P1228" s="16"/>
      <c r="Q1228" s="16"/>
      <c r="R1228" s="16"/>
      <c r="S1228" s="16"/>
    </row>
    <row r="1229" spans="1:19" ht="13.2" hidden="1" x14ac:dyDescent="0.25">
      <c r="A1229" s="9"/>
      <c r="C1229" s="16"/>
      <c r="D1229" s="16"/>
      <c r="E1229" s="16"/>
      <c r="F1229" s="18"/>
      <c r="G1229" s="16"/>
      <c r="H1229" s="19"/>
      <c r="I1229" s="20"/>
      <c r="J1229" s="20"/>
      <c r="K1229" s="20"/>
      <c r="L1229" s="16"/>
      <c r="N1229" s="1"/>
      <c r="O1229" s="18"/>
      <c r="P1229" s="16"/>
      <c r="Q1229" s="16"/>
      <c r="R1229" s="16"/>
      <c r="S1229" s="16"/>
    </row>
    <row r="1230" spans="1:19" ht="13.2" hidden="1" x14ac:dyDescent="0.25">
      <c r="A1230" s="9"/>
      <c r="C1230" s="16"/>
      <c r="D1230" s="16"/>
      <c r="E1230" s="16"/>
      <c r="F1230" s="18"/>
      <c r="G1230" s="16"/>
      <c r="H1230" s="19"/>
      <c r="I1230" s="20"/>
      <c r="J1230" s="20"/>
      <c r="K1230" s="20"/>
      <c r="L1230" s="16"/>
      <c r="N1230" s="1"/>
      <c r="O1230" s="18"/>
      <c r="P1230" s="16"/>
      <c r="Q1230" s="16"/>
      <c r="R1230" s="16"/>
      <c r="S1230" s="16"/>
    </row>
    <row r="1231" spans="1:19" ht="13.2" hidden="1" x14ac:dyDescent="0.25">
      <c r="A1231" s="9"/>
      <c r="C1231" s="16"/>
      <c r="D1231" s="16"/>
      <c r="E1231" s="16"/>
      <c r="F1231" s="18"/>
      <c r="G1231" s="16"/>
      <c r="H1231" s="19"/>
      <c r="I1231" s="20"/>
      <c r="J1231" s="20"/>
      <c r="K1231" s="20"/>
      <c r="L1231" s="16"/>
      <c r="N1231" s="1"/>
      <c r="O1231" s="18"/>
      <c r="P1231" s="16"/>
      <c r="Q1231" s="16"/>
      <c r="R1231" s="16"/>
      <c r="S1231" s="16"/>
    </row>
    <row r="1232" spans="1:19" ht="13.2" hidden="1" x14ac:dyDescent="0.25">
      <c r="A1232" s="9"/>
      <c r="C1232" s="16"/>
      <c r="D1232" s="16"/>
      <c r="E1232" s="16"/>
      <c r="F1232" s="18"/>
      <c r="G1232" s="16"/>
      <c r="H1232" s="19"/>
      <c r="I1232" s="20"/>
      <c r="J1232" s="20"/>
      <c r="K1232" s="20"/>
      <c r="L1232" s="16"/>
      <c r="N1232" s="1"/>
      <c r="O1232" s="18"/>
      <c r="P1232" s="16"/>
      <c r="Q1232" s="16"/>
      <c r="R1232" s="16"/>
      <c r="S1232" s="16"/>
    </row>
    <row r="1233" spans="1:19" ht="13.2" hidden="1" x14ac:dyDescent="0.25">
      <c r="A1233" s="9"/>
      <c r="C1233" s="16"/>
      <c r="D1233" s="16"/>
      <c r="E1233" s="16"/>
      <c r="F1233" s="18"/>
      <c r="G1233" s="16"/>
      <c r="H1233" s="19"/>
      <c r="I1233" s="20"/>
      <c r="J1233" s="20"/>
      <c r="K1233" s="20"/>
      <c r="L1233" s="16"/>
      <c r="N1233" s="1"/>
      <c r="O1233" s="18"/>
      <c r="P1233" s="16"/>
      <c r="Q1233" s="16"/>
      <c r="R1233" s="16"/>
      <c r="S1233" s="16"/>
    </row>
    <row r="1234" spans="1:19" ht="13.2" hidden="1" x14ac:dyDescent="0.25">
      <c r="A1234" s="9"/>
      <c r="C1234" s="16"/>
      <c r="D1234" s="16"/>
      <c r="E1234" s="16"/>
      <c r="F1234" s="18"/>
      <c r="G1234" s="16"/>
      <c r="H1234" s="19"/>
      <c r="I1234" s="20"/>
      <c r="J1234" s="20"/>
      <c r="K1234" s="20"/>
      <c r="L1234" s="16"/>
      <c r="N1234" s="1"/>
      <c r="O1234" s="18"/>
      <c r="P1234" s="16"/>
      <c r="Q1234" s="16"/>
      <c r="R1234" s="16"/>
      <c r="S1234" s="16"/>
    </row>
    <row r="1235" spans="1:19" ht="13.2" hidden="1" x14ac:dyDescent="0.25">
      <c r="A1235" s="9"/>
      <c r="C1235" s="16"/>
      <c r="D1235" s="16"/>
      <c r="E1235" s="16"/>
      <c r="F1235" s="18"/>
      <c r="G1235" s="16"/>
      <c r="H1235" s="19"/>
      <c r="I1235" s="20"/>
      <c r="J1235" s="20"/>
      <c r="K1235" s="20"/>
      <c r="L1235" s="16"/>
      <c r="N1235" s="1"/>
      <c r="O1235" s="18"/>
      <c r="P1235" s="16"/>
      <c r="Q1235" s="16"/>
      <c r="R1235" s="16"/>
      <c r="S1235" s="16"/>
    </row>
    <row r="1236" spans="1:19" ht="13.2" hidden="1" x14ac:dyDescent="0.25">
      <c r="A1236" s="9"/>
      <c r="C1236" s="16"/>
      <c r="D1236" s="16"/>
      <c r="E1236" s="16"/>
      <c r="F1236" s="18"/>
      <c r="G1236" s="16"/>
      <c r="H1236" s="19"/>
      <c r="I1236" s="20"/>
      <c r="J1236" s="20"/>
      <c r="K1236" s="20"/>
      <c r="L1236" s="16"/>
      <c r="N1236" s="1"/>
      <c r="O1236" s="18"/>
      <c r="P1236" s="16"/>
      <c r="Q1236" s="16"/>
      <c r="R1236" s="16"/>
      <c r="S1236" s="16"/>
    </row>
    <row r="1237" spans="1:19" ht="13.2" hidden="1" x14ac:dyDescent="0.25">
      <c r="A1237" s="9"/>
      <c r="C1237" s="16"/>
      <c r="D1237" s="16"/>
      <c r="E1237" s="16"/>
      <c r="F1237" s="18"/>
      <c r="G1237" s="16"/>
      <c r="H1237" s="19"/>
      <c r="I1237" s="20"/>
      <c r="J1237" s="20"/>
      <c r="K1237" s="20"/>
      <c r="L1237" s="16"/>
      <c r="N1237" s="1"/>
      <c r="O1237" s="18"/>
      <c r="P1237" s="16"/>
      <c r="Q1237" s="16"/>
      <c r="R1237" s="16"/>
      <c r="S1237" s="16"/>
    </row>
    <row r="1238" spans="1:19" ht="13.2" hidden="1" x14ac:dyDescent="0.25">
      <c r="A1238" s="9"/>
      <c r="C1238" s="16"/>
      <c r="D1238" s="16"/>
      <c r="E1238" s="16"/>
      <c r="F1238" s="18"/>
      <c r="G1238" s="16"/>
      <c r="H1238" s="19"/>
      <c r="I1238" s="20"/>
      <c r="J1238" s="20"/>
      <c r="K1238" s="20"/>
      <c r="L1238" s="16"/>
      <c r="N1238" s="1"/>
      <c r="O1238" s="18"/>
      <c r="P1238" s="16"/>
      <c r="Q1238" s="16"/>
      <c r="R1238" s="16"/>
      <c r="S1238" s="16"/>
    </row>
    <row r="1239" spans="1:19" ht="13.2" hidden="1" x14ac:dyDescent="0.25">
      <c r="A1239" s="9"/>
      <c r="C1239" s="16"/>
      <c r="D1239" s="16"/>
      <c r="E1239" s="16"/>
      <c r="F1239" s="18"/>
      <c r="G1239" s="16"/>
      <c r="H1239" s="19"/>
      <c r="I1239" s="20"/>
      <c r="J1239" s="20"/>
      <c r="K1239" s="20"/>
      <c r="L1239" s="16"/>
      <c r="N1239" s="1"/>
      <c r="O1239" s="18"/>
      <c r="P1239" s="16"/>
      <c r="Q1239" s="16"/>
      <c r="R1239" s="16"/>
      <c r="S1239" s="16"/>
    </row>
    <row r="1240" spans="1:19" ht="13.2" hidden="1" x14ac:dyDescent="0.25">
      <c r="A1240" s="9"/>
      <c r="C1240" s="16"/>
      <c r="D1240" s="16"/>
      <c r="E1240" s="16"/>
      <c r="F1240" s="18"/>
      <c r="G1240" s="16"/>
      <c r="H1240" s="19"/>
      <c r="I1240" s="20"/>
      <c r="J1240" s="20"/>
      <c r="K1240" s="20"/>
      <c r="L1240" s="16"/>
      <c r="N1240" s="1"/>
      <c r="O1240" s="18"/>
      <c r="P1240" s="16"/>
      <c r="Q1240" s="16"/>
      <c r="R1240" s="16"/>
      <c r="S1240" s="16"/>
    </row>
    <row r="1241" spans="1:19" ht="13.2" hidden="1" x14ac:dyDescent="0.25">
      <c r="A1241" s="9"/>
      <c r="C1241" s="16"/>
      <c r="D1241" s="16"/>
      <c r="E1241" s="16"/>
      <c r="F1241" s="18"/>
      <c r="G1241" s="16"/>
      <c r="H1241" s="19"/>
      <c r="I1241" s="20"/>
      <c r="J1241" s="20"/>
      <c r="K1241" s="20"/>
      <c r="L1241" s="16"/>
      <c r="N1241" s="1"/>
      <c r="O1241" s="18"/>
      <c r="P1241" s="16"/>
      <c r="Q1241" s="16"/>
      <c r="R1241" s="16"/>
      <c r="S1241" s="16"/>
    </row>
    <row r="1242" spans="1:19" ht="13.2" hidden="1" x14ac:dyDescent="0.25">
      <c r="A1242" s="9"/>
      <c r="C1242" s="16"/>
      <c r="D1242" s="16"/>
      <c r="E1242" s="16"/>
      <c r="F1242" s="18"/>
      <c r="G1242" s="16"/>
      <c r="H1242" s="19"/>
      <c r="I1242" s="20"/>
      <c r="J1242" s="20"/>
      <c r="K1242" s="20"/>
      <c r="L1242" s="16"/>
      <c r="N1242" s="1"/>
      <c r="O1242" s="18"/>
      <c r="P1242" s="16"/>
      <c r="Q1242" s="16"/>
      <c r="R1242" s="16"/>
      <c r="S1242" s="16"/>
    </row>
    <row r="1243" spans="1:19" ht="13.2" hidden="1" x14ac:dyDescent="0.25">
      <c r="A1243" s="9"/>
      <c r="C1243" s="16"/>
      <c r="D1243" s="16"/>
      <c r="E1243" s="16"/>
      <c r="F1243" s="18"/>
      <c r="G1243" s="16"/>
      <c r="H1243" s="19"/>
      <c r="I1243" s="20"/>
      <c r="J1243" s="20"/>
      <c r="K1243" s="20"/>
      <c r="L1243" s="16"/>
      <c r="N1243" s="1"/>
      <c r="O1243" s="18"/>
      <c r="P1243" s="16"/>
      <c r="Q1243" s="16"/>
      <c r="R1243" s="16"/>
      <c r="S1243" s="16"/>
    </row>
    <row r="1244" spans="1:19" ht="13.2" hidden="1" x14ac:dyDescent="0.25">
      <c r="A1244" s="9"/>
      <c r="C1244" s="16"/>
      <c r="D1244" s="16"/>
      <c r="E1244" s="16"/>
      <c r="F1244" s="18"/>
      <c r="G1244" s="16"/>
      <c r="H1244" s="19"/>
      <c r="I1244" s="20"/>
      <c r="J1244" s="20"/>
      <c r="K1244" s="20"/>
      <c r="L1244" s="16"/>
      <c r="N1244" s="1"/>
      <c r="O1244" s="18"/>
      <c r="P1244" s="16"/>
      <c r="Q1244" s="16"/>
      <c r="R1244" s="16"/>
      <c r="S1244" s="16"/>
    </row>
    <row r="1245" spans="1:19" ht="13.2" hidden="1" x14ac:dyDescent="0.25">
      <c r="A1245" s="9"/>
      <c r="C1245" s="16"/>
      <c r="D1245" s="16"/>
      <c r="E1245" s="16"/>
      <c r="F1245" s="18"/>
      <c r="G1245" s="16"/>
      <c r="H1245" s="19"/>
      <c r="I1245" s="20"/>
      <c r="J1245" s="20"/>
      <c r="K1245" s="20"/>
      <c r="L1245" s="16"/>
      <c r="N1245" s="1"/>
      <c r="O1245" s="18"/>
      <c r="P1245" s="16"/>
      <c r="Q1245" s="16"/>
      <c r="R1245" s="16"/>
      <c r="S1245" s="16"/>
    </row>
    <row r="1246" spans="1:19" ht="13.2" hidden="1" x14ac:dyDescent="0.25">
      <c r="A1246" s="9"/>
      <c r="C1246" s="16"/>
      <c r="D1246" s="16"/>
      <c r="E1246" s="16"/>
      <c r="F1246" s="18"/>
      <c r="G1246" s="16"/>
      <c r="H1246" s="19"/>
      <c r="I1246" s="20"/>
      <c r="J1246" s="20"/>
      <c r="K1246" s="20"/>
      <c r="L1246" s="16"/>
      <c r="N1246" s="1"/>
      <c r="O1246" s="18"/>
      <c r="P1246" s="16"/>
      <c r="Q1246" s="16"/>
      <c r="R1246" s="16"/>
      <c r="S1246" s="16"/>
    </row>
    <row r="1247" spans="1:19" ht="13.2" hidden="1" x14ac:dyDescent="0.25">
      <c r="A1247" s="9"/>
      <c r="C1247" s="16"/>
      <c r="D1247" s="16"/>
      <c r="E1247" s="16"/>
      <c r="F1247" s="18"/>
      <c r="G1247" s="16"/>
      <c r="H1247" s="19"/>
      <c r="I1247" s="20"/>
      <c r="J1247" s="20"/>
      <c r="K1247" s="20"/>
      <c r="L1247" s="16"/>
      <c r="N1247" s="1"/>
      <c r="O1247" s="18"/>
      <c r="P1247" s="16"/>
      <c r="Q1247" s="16"/>
      <c r="R1247" s="16"/>
      <c r="S1247" s="16"/>
    </row>
    <row r="1248" spans="1:19" ht="13.2" hidden="1" x14ac:dyDescent="0.25">
      <c r="A1248" s="9"/>
      <c r="C1248" s="16"/>
      <c r="D1248" s="16"/>
      <c r="E1248" s="16"/>
      <c r="F1248" s="18"/>
      <c r="G1248" s="16"/>
      <c r="H1248" s="19"/>
      <c r="I1248" s="20"/>
      <c r="J1248" s="20"/>
      <c r="K1248" s="20"/>
      <c r="L1248" s="16"/>
      <c r="N1248" s="1"/>
      <c r="O1248" s="18"/>
      <c r="P1248" s="16"/>
      <c r="Q1248" s="16"/>
      <c r="R1248" s="16"/>
      <c r="S1248" s="16"/>
    </row>
    <row r="1249" spans="1:19" ht="13.2" hidden="1" x14ac:dyDescent="0.25">
      <c r="A1249" s="9"/>
      <c r="C1249" s="16"/>
      <c r="D1249" s="16"/>
      <c r="E1249" s="16"/>
      <c r="F1249" s="18"/>
      <c r="G1249" s="16"/>
      <c r="H1249" s="19"/>
      <c r="I1249" s="20"/>
      <c r="J1249" s="20"/>
      <c r="K1249" s="20"/>
      <c r="L1249" s="16"/>
      <c r="N1249" s="1"/>
      <c r="O1249" s="18"/>
      <c r="P1249" s="16"/>
      <c r="Q1249" s="16"/>
      <c r="R1249" s="16"/>
      <c r="S1249" s="16"/>
    </row>
    <row r="1250" spans="1:19" ht="13.2" hidden="1" x14ac:dyDescent="0.25">
      <c r="A1250" s="9"/>
      <c r="C1250" s="16"/>
      <c r="D1250" s="16"/>
      <c r="E1250" s="16"/>
      <c r="F1250" s="18"/>
      <c r="G1250" s="16"/>
      <c r="H1250" s="19"/>
      <c r="I1250" s="20"/>
      <c r="J1250" s="20"/>
      <c r="K1250" s="20"/>
      <c r="L1250" s="16"/>
      <c r="N1250" s="1"/>
      <c r="O1250" s="18"/>
      <c r="P1250" s="16"/>
      <c r="Q1250" s="16"/>
      <c r="R1250" s="16"/>
      <c r="S1250" s="16"/>
    </row>
    <row r="1251" spans="1:19" ht="13.2" hidden="1" x14ac:dyDescent="0.25">
      <c r="A1251" s="9"/>
      <c r="C1251" s="16"/>
      <c r="D1251" s="16"/>
      <c r="E1251" s="16"/>
      <c r="F1251" s="18"/>
      <c r="G1251" s="16"/>
      <c r="H1251" s="19"/>
      <c r="I1251" s="20"/>
      <c r="J1251" s="20"/>
      <c r="K1251" s="20"/>
      <c r="L1251" s="16"/>
      <c r="N1251" s="1"/>
      <c r="O1251" s="18"/>
      <c r="P1251" s="16"/>
      <c r="Q1251" s="16"/>
      <c r="R1251" s="16"/>
      <c r="S1251" s="16"/>
    </row>
    <row r="1252" spans="1:19" ht="13.2" hidden="1" x14ac:dyDescent="0.25">
      <c r="A1252" s="9"/>
      <c r="C1252" s="16"/>
      <c r="D1252" s="16"/>
      <c r="E1252" s="16"/>
      <c r="F1252" s="18"/>
      <c r="G1252" s="16"/>
      <c r="H1252" s="19"/>
      <c r="I1252" s="20"/>
      <c r="J1252" s="20"/>
      <c r="K1252" s="20"/>
      <c r="L1252" s="16"/>
      <c r="N1252" s="1"/>
      <c r="O1252" s="18"/>
      <c r="P1252" s="16"/>
      <c r="Q1252" s="16"/>
      <c r="R1252" s="16"/>
      <c r="S1252" s="16"/>
    </row>
    <row r="1253" spans="1:19" ht="13.2" hidden="1" x14ac:dyDescent="0.25">
      <c r="A1253" s="9"/>
      <c r="C1253" s="16"/>
      <c r="D1253" s="16"/>
      <c r="E1253" s="16"/>
      <c r="F1253" s="18"/>
      <c r="G1253" s="16"/>
      <c r="H1253" s="19"/>
      <c r="I1253" s="20"/>
      <c r="J1253" s="20"/>
      <c r="K1253" s="20"/>
      <c r="L1253" s="16"/>
      <c r="N1253" s="1"/>
      <c r="O1253" s="18"/>
      <c r="P1253" s="16"/>
      <c r="Q1253" s="16"/>
      <c r="R1253" s="16"/>
      <c r="S1253" s="16"/>
    </row>
    <row r="1254" spans="1:19" ht="13.2" hidden="1" x14ac:dyDescent="0.25">
      <c r="A1254" s="9"/>
      <c r="C1254" s="16"/>
      <c r="D1254" s="16"/>
      <c r="E1254" s="16"/>
      <c r="F1254" s="18"/>
      <c r="G1254" s="16"/>
      <c r="H1254" s="19"/>
      <c r="I1254" s="20"/>
      <c r="J1254" s="20"/>
      <c r="K1254" s="20"/>
      <c r="L1254" s="16"/>
      <c r="N1254" s="1"/>
      <c r="O1254" s="18"/>
      <c r="P1254" s="16"/>
      <c r="Q1254" s="16"/>
      <c r="R1254" s="16"/>
      <c r="S1254" s="16"/>
    </row>
    <row r="1255" spans="1:19" ht="13.2" hidden="1" x14ac:dyDescent="0.25">
      <c r="A1255" s="9"/>
      <c r="C1255" s="16"/>
      <c r="D1255" s="16"/>
      <c r="E1255" s="16"/>
      <c r="F1255" s="18"/>
      <c r="G1255" s="16"/>
      <c r="H1255" s="19"/>
      <c r="I1255" s="20"/>
      <c r="J1255" s="20"/>
      <c r="K1255" s="20"/>
      <c r="L1255" s="16"/>
      <c r="N1255" s="1"/>
      <c r="O1255" s="18"/>
      <c r="P1255" s="16"/>
      <c r="Q1255" s="16"/>
      <c r="R1255" s="16"/>
      <c r="S1255" s="16"/>
    </row>
    <row r="1256" spans="1:19" ht="13.2" hidden="1" x14ac:dyDescent="0.25">
      <c r="A1256" s="9"/>
      <c r="C1256" s="16"/>
      <c r="D1256" s="16"/>
      <c r="E1256" s="16"/>
      <c r="F1256" s="18"/>
      <c r="G1256" s="16"/>
      <c r="H1256" s="19"/>
      <c r="I1256" s="20"/>
      <c r="J1256" s="20"/>
      <c r="K1256" s="20"/>
      <c r="L1256" s="16"/>
      <c r="N1256" s="1"/>
      <c r="O1256" s="18"/>
      <c r="P1256" s="16"/>
      <c r="Q1256" s="16"/>
      <c r="R1256" s="16"/>
      <c r="S1256" s="16"/>
    </row>
    <row r="1257" spans="1:19" ht="13.2" hidden="1" x14ac:dyDescent="0.25">
      <c r="A1257" s="9"/>
      <c r="C1257" s="16"/>
      <c r="D1257" s="16"/>
      <c r="E1257" s="16"/>
      <c r="F1257" s="18"/>
      <c r="G1257" s="16"/>
      <c r="H1257" s="19"/>
      <c r="I1257" s="20"/>
      <c r="J1257" s="20"/>
      <c r="K1257" s="20"/>
      <c r="L1257" s="16"/>
      <c r="N1257" s="1"/>
      <c r="O1257" s="18"/>
      <c r="P1257" s="16"/>
      <c r="Q1257" s="16"/>
      <c r="R1257" s="16"/>
      <c r="S1257" s="16"/>
    </row>
    <row r="1258" spans="1:19" ht="13.2" hidden="1" x14ac:dyDescent="0.25">
      <c r="A1258" s="9"/>
      <c r="C1258" s="16"/>
      <c r="D1258" s="16"/>
      <c r="E1258" s="16"/>
      <c r="F1258" s="18"/>
      <c r="G1258" s="16"/>
      <c r="H1258" s="19"/>
      <c r="I1258" s="20"/>
      <c r="J1258" s="20"/>
      <c r="K1258" s="20"/>
      <c r="L1258" s="16"/>
      <c r="N1258" s="1"/>
      <c r="O1258" s="18"/>
      <c r="P1258" s="16"/>
      <c r="Q1258" s="16"/>
      <c r="R1258" s="16"/>
      <c r="S1258" s="16"/>
    </row>
    <row r="1259" spans="1:19" ht="13.2" hidden="1" x14ac:dyDescent="0.25">
      <c r="A1259" s="9"/>
      <c r="C1259" s="16"/>
      <c r="D1259" s="16"/>
      <c r="E1259" s="16"/>
      <c r="F1259" s="18"/>
      <c r="G1259" s="16"/>
      <c r="H1259" s="19"/>
      <c r="I1259" s="20"/>
      <c r="J1259" s="20"/>
      <c r="K1259" s="20"/>
      <c r="L1259" s="16"/>
      <c r="N1259" s="1"/>
      <c r="O1259" s="18"/>
      <c r="P1259" s="16"/>
      <c r="Q1259" s="16"/>
      <c r="R1259" s="16"/>
      <c r="S1259" s="16"/>
    </row>
    <row r="1260" spans="1:19" ht="13.2" hidden="1" x14ac:dyDescent="0.25">
      <c r="A1260" s="9"/>
      <c r="C1260" s="16"/>
      <c r="D1260" s="16"/>
      <c r="E1260" s="16"/>
      <c r="F1260" s="18"/>
      <c r="G1260" s="16"/>
      <c r="H1260" s="19"/>
      <c r="I1260" s="20"/>
      <c r="J1260" s="20"/>
      <c r="K1260" s="20"/>
      <c r="L1260" s="16"/>
      <c r="N1260" s="1"/>
      <c r="O1260" s="18"/>
      <c r="P1260" s="16"/>
      <c r="Q1260" s="16"/>
      <c r="R1260" s="16"/>
      <c r="S1260" s="16"/>
    </row>
    <row r="1261" spans="1:19" ht="13.2" hidden="1" x14ac:dyDescent="0.25">
      <c r="A1261" s="9"/>
      <c r="C1261" s="16"/>
      <c r="D1261" s="16"/>
      <c r="E1261" s="16"/>
      <c r="F1261" s="18"/>
      <c r="G1261" s="16"/>
      <c r="H1261" s="19"/>
      <c r="I1261" s="20"/>
      <c r="J1261" s="20"/>
      <c r="K1261" s="20"/>
      <c r="L1261" s="16"/>
      <c r="N1261" s="1"/>
      <c r="O1261" s="18"/>
      <c r="P1261" s="16"/>
      <c r="Q1261" s="16"/>
      <c r="R1261" s="16"/>
      <c r="S1261" s="16"/>
    </row>
    <row r="1262" spans="1:19" ht="13.2" hidden="1" x14ac:dyDescent="0.25">
      <c r="A1262" s="9"/>
      <c r="C1262" s="16"/>
      <c r="D1262" s="16"/>
      <c r="E1262" s="16"/>
      <c r="F1262" s="18"/>
      <c r="G1262" s="16"/>
      <c r="H1262" s="19"/>
      <c r="I1262" s="20"/>
      <c r="J1262" s="20"/>
      <c r="K1262" s="20"/>
      <c r="L1262" s="16"/>
      <c r="N1262" s="1"/>
      <c r="O1262" s="18"/>
      <c r="P1262" s="16"/>
      <c r="Q1262" s="16"/>
      <c r="R1262" s="16"/>
      <c r="S1262" s="16"/>
    </row>
    <row r="1263" spans="1:19" ht="13.2" hidden="1" x14ac:dyDescent="0.25">
      <c r="A1263" s="9"/>
      <c r="C1263" s="16"/>
      <c r="D1263" s="16"/>
      <c r="E1263" s="16"/>
      <c r="F1263" s="18"/>
      <c r="G1263" s="16"/>
      <c r="H1263" s="19"/>
      <c r="I1263" s="20"/>
      <c r="J1263" s="20"/>
      <c r="K1263" s="20"/>
      <c r="L1263" s="16"/>
      <c r="N1263" s="1"/>
      <c r="O1263" s="18"/>
      <c r="P1263" s="16"/>
      <c r="Q1263" s="16"/>
      <c r="R1263" s="16"/>
      <c r="S1263" s="16"/>
    </row>
    <row r="1264" spans="1:19" ht="13.2" hidden="1" x14ac:dyDescent="0.25">
      <c r="A1264" s="9"/>
      <c r="C1264" s="16"/>
      <c r="D1264" s="16"/>
      <c r="E1264" s="16"/>
      <c r="F1264" s="18"/>
      <c r="G1264" s="16"/>
      <c r="H1264" s="19"/>
      <c r="I1264" s="20"/>
      <c r="J1264" s="20"/>
      <c r="K1264" s="20"/>
      <c r="L1264" s="16"/>
      <c r="N1264" s="1"/>
      <c r="O1264" s="18"/>
      <c r="P1264" s="16"/>
      <c r="Q1264" s="16"/>
      <c r="R1264" s="16"/>
      <c r="S1264" s="16"/>
    </row>
    <row r="1265" spans="1:19" ht="13.2" hidden="1" x14ac:dyDescent="0.25">
      <c r="A1265" s="9"/>
      <c r="C1265" s="16"/>
      <c r="D1265" s="16"/>
      <c r="E1265" s="16"/>
      <c r="F1265" s="18"/>
      <c r="G1265" s="16"/>
      <c r="H1265" s="19"/>
      <c r="I1265" s="20"/>
      <c r="J1265" s="20"/>
      <c r="K1265" s="20"/>
      <c r="L1265" s="16"/>
      <c r="N1265" s="1"/>
      <c r="O1265" s="18"/>
      <c r="P1265" s="16"/>
      <c r="Q1265" s="16"/>
      <c r="R1265" s="16"/>
      <c r="S1265" s="16"/>
    </row>
    <row r="1266" spans="1:19" ht="13.2" hidden="1" x14ac:dyDescent="0.25">
      <c r="A1266" s="9"/>
      <c r="C1266" s="16"/>
      <c r="D1266" s="16"/>
      <c r="E1266" s="16"/>
      <c r="F1266" s="18"/>
      <c r="G1266" s="16"/>
      <c r="H1266" s="19"/>
      <c r="I1266" s="20"/>
      <c r="J1266" s="20"/>
      <c r="K1266" s="20"/>
      <c r="L1266" s="16"/>
      <c r="N1266" s="1"/>
      <c r="O1266" s="18"/>
      <c r="P1266" s="16"/>
      <c r="Q1266" s="16"/>
      <c r="R1266" s="16"/>
      <c r="S1266" s="16"/>
    </row>
    <row r="1267" spans="1:19" ht="13.2" hidden="1" x14ac:dyDescent="0.25">
      <c r="A1267" s="9"/>
      <c r="C1267" s="16"/>
      <c r="D1267" s="16"/>
      <c r="E1267" s="16"/>
      <c r="F1267" s="18"/>
      <c r="G1267" s="16"/>
      <c r="H1267" s="19"/>
      <c r="I1267" s="20"/>
      <c r="J1267" s="20"/>
      <c r="K1267" s="20"/>
      <c r="L1267" s="16"/>
      <c r="N1267" s="1"/>
      <c r="O1267" s="18"/>
      <c r="P1267" s="16"/>
      <c r="Q1267" s="16"/>
      <c r="R1267" s="16"/>
      <c r="S1267" s="16"/>
    </row>
    <row r="1268" spans="1:19" ht="13.2" hidden="1" x14ac:dyDescent="0.25">
      <c r="A1268" s="9"/>
      <c r="C1268" s="16"/>
      <c r="D1268" s="16"/>
      <c r="E1268" s="16"/>
      <c r="F1268" s="18"/>
      <c r="G1268" s="16"/>
      <c r="H1268" s="19"/>
      <c r="I1268" s="20"/>
      <c r="J1268" s="20"/>
      <c r="K1268" s="20"/>
      <c r="L1268" s="16"/>
      <c r="N1268" s="1"/>
      <c r="O1268" s="18"/>
      <c r="P1268" s="16"/>
      <c r="Q1268" s="16"/>
      <c r="R1268" s="16"/>
      <c r="S1268" s="16"/>
    </row>
    <row r="1269" spans="1:19" ht="13.2" hidden="1" x14ac:dyDescent="0.25">
      <c r="A1269" s="9"/>
      <c r="C1269" s="16"/>
      <c r="D1269" s="16"/>
      <c r="E1269" s="16"/>
      <c r="F1269" s="18"/>
      <c r="G1269" s="16"/>
      <c r="H1269" s="19"/>
      <c r="I1269" s="20"/>
      <c r="J1269" s="20"/>
      <c r="K1269" s="20"/>
      <c r="L1269" s="16"/>
      <c r="N1269" s="1"/>
      <c r="O1269" s="18"/>
      <c r="P1269" s="16"/>
      <c r="Q1269" s="16"/>
      <c r="R1269" s="16"/>
      <c r="S1269" s="16"/>
    </row>
    <row r="1270" spans="1:19" ht="13.2" hidden="1" x14ac:dyDescent="0.25">
      <c r="A1270" s="9"/>
      <c r="C1270" s="16"/>
      <c r="D1270" s="16"/>
      <c r="E1270" s="16"/>
      <c r="F1270" s="18"/>
      <c r="G1270" s="16"/>
      <c r="H1270" s="19"/>
      <c r="I1270" s="20"/>
      <c r="J1270" s="20"/>
      <c r="K1270" s="20"/>
      <c r="L1270" s="16"/>
      <c r="N1270" s="1"/>
      <c r="O1270" s="18"/>
      <c r="P1270" s="16"/>
      <c r="Q1270" s="16"/>
      <c r="R1270" s="16"/>
      <c r="S1270" s="16"/>
    </row>
    <row r="1271" spans="1:19" ht="13.2" hidden="1" x14ac:dyDescent="0.25">
      <c r="A1271" s="9"/>
      <c r="C1271" s="16"/>
      <c r="D1271" s="16"/>
      <c r="E1271" s="16"/>
      <c r="F1271" s="18"/>
      <c r="G1271" s="16"/>
      <c r="H1271" s="19"/>
      <c r="I1271" s="20"/>
      <c r="J1271" s="20"/>
      <c r="K1271" s="20"/>
      <c r="L1271" s="16"/>
      <c r="N1271" s="1"/>
      <c r="O1271" s="18"/>
      <c r="P1271" s="16"/>
      <c r="Q1271" s="16"/>
      <c r="R1271" s="16"/>
      <c r="S1271" s="16"/>
    </row>
    <row r="1272" spans="1:19" ht="13.2" hidden="1" x14ac:dyDescent="0.25">
      <c r="A1272" s="9"/>
      <c r="C1272" s="16"/>
      <c r="D1272" s="16"/>
      <c r="E1272" s="16"/>
      <c r="F1272" s="18"/>
      <c r="G1272" s="16"/>
      <c r="H1272" s="19"/>
      <c r="I1272" s="20"/>
      <c r="J1272" s="20"/>
      <c r="K1272" s="20"/>
      <c r="L1272" s="16"/>
      <c r="N1272" s="1"/>
      <c r="O1272" s="18"/>
      <c r="P1272" s="16"/>
      <c r="Q1272" s="16"/>
      <c r="R1272" s="16"/>
      <c r="S1272" s="16"/>
    </row>
    <row r="1273" spans="1:19" ht="13.2" hidden="1" x14ac:dyDescent="0.25">
      <c r="A1273" s="9"/>
      <c r="C1273" s="16"/>
      <c r="D1273" s="16"/>
      <c r="E1273" s="16"/>
      <c r="F1273" s="18"/>
      <c r="G1273" s="16"/>
      <c r="H1273" s="19"/>
      <c r="I1273" s="20"/>
      <c r="J1273" s="20"/>
      <c r="K1273" s="20"/>
      <c r="L1273" s="16"/>
      <c r="N1273" s="1"/>
      <c r="O1273" s="18"/>
      <c r="P1273" s="16"/>
      <c r="Q1273" s="16"/>
      <c r="R1273" s="16"/>
      <c r="S1273" s="16"/>
    </row>
    <row r="1274" spans="1:19" ht="13.2" hidden="1" x14ac:dyDescent="0.25">
      <c r="A1274" s="9"/>
      <c r="C1274" s="16"/>
      <c r="D1274" s="16"/>
      <c r="E1274" s="16"/>
      <c r="F1274" s="18"/>
      <c r="G1274" s="16"/>
      <c r="H1274" s="19"/>
      <c r="I1274" s="20"/>
      <c r="J1274" s="20"/>
      <c r="K1274" s="20"/>
      <c r="L1274" s="16"/>
      <c r="N1274" s="1"/>
      <c r="O1274" s="18"/>
      <c r="P1274" s="16"/>
      <c r="Q1274" s="16"/>
      <c r="R1274" s="16"/>
      <c r="S1274" s="16"/>
    </row>
    <row r="1275" spans="1:19" ht="13.2" hidden="1" x14ac:dyDescent="0.25">
      <c r="A1275" s="9"/>
      <c r="C1275" s="16"/>
      <c r="D1275" s="16"/>
      <c r="E1275" s="16"/>
      <c r="F1275" s="18"/>
      <c r="G1275" s="16"/>
      <c r="H1275" s="19"/>
      <c r="I1275" s="20"/>
      <c r="J1275" s="20"/>
      <c r="K1275" s="20"/>
      <c r="L1275" s="16"/>
      <c r="N1275" s="1"/>
      <c r="O1275" s="18"/>
      <c r="P1275" s="16"/>
      <c r="Q1275" s="16"/>
      <c r="R1275" s="16"/>
      <c r="S1275" s="16"/>
    </row>
    <row r="1276" spans="1:19" ht="13.2" hidden="1" x14ac:dyDescent="0.25">
      <c r="A1276" s="9"/>
      <c r="C1276" s="16"/>
      <c r="D1276" s="16"/>
      <c r="E1276" s="16"/>
      <c r="F1276" s="18"/>
      <c r="G1276" s="16"/>
      <c r="H1276" s="19"/>
      <c r="I1276" s="20"/>
      <c r="J1276" s="20"/>
      <c r="K1276" s="20"/>
      <c r="L1276" s="16"/>
      <c r="N1276" s="1"/>
      <c r="O1276" s="18"/>
      <c r="P1276" s="16"/>
      <c r="Q1276" s="16"/>
      <c r="R1276" s="16"/>
      <c r="S1276" s="16"/>
    </row>
    <row r="1277" spans="1:19" ht="13.2" hidden="1" x14ac:dyDescent="0.25">
      <c r="A1277" s="9"/>
      <c r="C1277" s="16"/>
      <c r="D1277" s="16"/>
      <c r="E1277" s="16"/>
      <c r="F1277" s="18"/>
      <c r="G1277" s="16"/>
      <c r="H1277" s="19"/>
      <c r="I1277" s="20"/>
      <c r="J1277" s="20"/>
      <c r="K1277" s="20"/>
      <c r="L1277" s="16"/>
      <c r="N1277" s="1"/>
      <c r="O1277" s="18"/>
      <c r="P1277" s="16"/>
      <c r="Q1277" s="16"/>
      <c r="R1277" s="16"/>
      <c r="S1277" s="16"/>
    </row>
    <row r="1278" spans="1:19" ht="13.2" hidden="1" x14ac:dyDescent="0.25">
      <c r="A1278" s="9"/>
      <c r="C1278" s="16"/>
      <c r="D1278" s="16"/>
      <c r="E1278" s="16"/>
      <c r="F1278" s="18"/>
      <c r="G1278" s="16"/>
      <c r="H1278" s="19"/>
      <c r="I1278" s="20"/>
      <c r="J1278" s="20"/>
      <c r="K1278" s="20"/>
      <c r="L1278" s="16"/>
      <c r="N1278" s="1"/>
      <c r="O1278" s="18"/>
      <c r="P1278" s="16"/>
      <c r="Q1278" s="16"/>
      <c r="R1278" s="16"/>
      <c r="S1278" s="16"/>
    </row>
    <row r="1279" spans="1:19" ht="13.2" hidden="1" x14ac:dyDescent="0.25">
      <c r="A1279" s="9"/>
      <c r="C1279" s="16"/>
      <c r="D1279" s="16"/>
      <c r="E1279" s="16"/>
      <c r="F1279" s="18"/>
      <c r="G1279" s="16"/>
      <c r="H1279" s="19"/>
      <c r="I1279" s="20"/>
      <c r="J1279" s="20"/>
      <c r="K1279" s="20"/>
      <c r="L1279" s="16"/>
      <c r="N1279" s="1"/>
      <c r="O1279" s="18"/>
      <c r="P1279" s="16"/>
      <c r="Q1279" s="16"/>
      <c r="R1279" s="16"/>
      <c r="S1279" s="16"/>
    </row>
    <row r="1280" spans="1:19" ht="13.2" hidden="1" x14ac:dyDescent="0.25">
      <c r="A1280" s="9"/>
      <c r="C1280" s="16"/>
      <c r="D1280" s="16"/>
      <c r="E1280" s="16"/>
      <c r="F1280" s="18"/>
      <c r="G1280" s="16"/>
      <c r="H1280" s="19"/>
      <c r="I1280" s="20"/>
      <c r="J1280" s="20"/>
      <c r="K1280" s="20"/>
      <c r="L1280" s="16"/>
      <c r="N1280" s="1"/>
      <c r="O1280" s="18"/>
      <c r="P1280" s="16"/>
      <c r="Q1280" s="16"/>
      <c r="R1280" s="16"/>
      <c r="S1280" s="16"/>
    </row>
    <row r="1281" spans="1:19" ht="13.2" hidden="1" x14ac:dyDescent="0.25">
      <c r="A1281" s="9"/>
      <c r="C1281" s="16"/>
      <c r="D1281" s="16"/>
      <c r="E1281" s="16"/>
      <c r="F1281" s="18"/>
      <c r="G1281" s="16"/>
      <c r="H1281" s="19"/>
      <c r="I1281" s="20"/>
      <c r="J1281" s="20"/>
      <c r="K1281" s="20"/>
      <c r="L1281" s="16"/>
      <c r="N1281" s="1"/>
      <c r="O1281" s="18"/>
      <c r="P1281" s="16"/>
      <c r="Q1281" s="16"/>
      <c r="R1281" s="16"/>
      <c r="S1281" s="16"/>
    </row>
    <row r="1282" spans="1:19" ht="13.2" hidden="1" x14ac:dyDescent="0.25">
      <c r="A1282" s="9"/>
      <c r="C1282" s="16"/>
      <c r="D1282" s="16"/>
      <c r="E1282" s="16"/>
      <c r="F1282" s="18"/>
      <c r="G1282" s="16"/>
      <c r="H1282" s="19"/>
      <c r="I1282" s="20"/>
      <c r="J1282" s="20"/>
      <c r="K1282" s="20"/>
      <c r="L1282" s="16"/>
      <c r="N1282" s="1"/>
      <c r="O1282" s="18"/>
      <c r="P1282" s="16"/>
      <c r="Q1282" s="16"/>
      <c r="R1282" s="16"/>
      <c r="S1282" s="16"/>
    </row>
    <row r="1283" spans="1:19" ht="13.2" hidden="1" x14ac:dyDescent="0.25">
      <c r="A1283" s="9"/>
      <c r="C1283" s="16"/>
      <c r="D1283" s="16"/>
      <c r="E1283" s="16"/>
      <c r="F1283" s="18"/>
      <c r="G1283" s="16"/>
      <c r="H1283" s="19"/>
      <c r="I1283" s="20"/>
      <c r="J1283" s="20"/>
      <c r="K1283" s="20"/>
      <c r="L1283" s="16"/>
      <c r="N1283" s="1"/>
      <c r="O1283" s="18"/>
      <c r="P1283" s="16"/>
      <c r="Q1283" s="16"/>
      <c r="R1283" s="16"/>
      <c r="S1283" s="16"/>
    </row>
    <row r="1284" spans="1:19" ht="13.2" hidden="1" x14ac:dyDescent="0.25">
      <c r="A1284" s="9"/>
      <c r="C1284" s="16"/>
      <c r="D1284" s="16"/>
      <c r="E1284" s="16"/>
      <c r="F1284" s="18"/>
      <c r="G1284" s="16"/>
      <c r="H1284" s="19"/>
      <c r="I1284" s="20"/>
      <c r="J1284" s="20"/>
      <c r="K1284" s="20"/>
      <c r="L1284" s="16"/>
      <c r="N1284" s="1"/>
      <c r="O1284" s="18"/>
      <c r="P1284" s="16"/>
      <c r="Q1284" s="16"/>
      <c r="R1284" s="16"/>
      <c r="S1284" s="16"/>
    </row>
    <row r="1285" spans="1:19" ht="13.2" hidden="1" x14ac:dyDescent="0.25">
      <c r="A1285" s="9"/>
      <c r="C1285" s="16"/>
      <c r="D1285" s="16"/>
      <c r="E1285" s="16"/>
      <c r="F1285" s="18"/>
      <c r="G1285" s="16"/>
      <c r="H1285" s="19"/>
      <c r="I1285" s="20"/>
      <c r="J1285" s="20"/>
      <c r="K1285" s="20"/>
      <c r="L1285" s="16"/>
      <c r="N1285" s="1"/>
      <c r="O1285" s="18"/>
      <c r="P1285" s="16"/>
      <c r="Q1285" s="16"/>
      <c r="R1285" s="16"/>
      <c r="S1285" s="16"/>
    </row>
    <row r="1286" spans="1:19" ht="13.2" hidden="1" x14ac:dyDescent="0.25">
      <c r="A1286" s="9"/>
      <c r="C1286" s="16"/>
      <c r="D1286" s="16"/>
      <c r="E1286" s="16"/>
      <c r="F1286" s="18"/>
      <c r="G1286" s="16"/>
      <c r="H1286" s="19"/>
      <c r="I1286" s="20"/>
      <c r="J1286" s="20"/>
      <c r="K1286" s="20"/>
      <c r="L1286" s="16"/>
      <c r="N1286" s="1"/>
      <c r="O1286" s="18"/>
      <c r="P1286" s="16"/>
      <c r="Q1286" s="16"/>
      <c r="R1286" s="16"/>
      <c r="S1286" s="16"/>
    </row>
    <row r="1287" spans="1:19" ht="13.2" hidden="1" x14ac:dyDescent="0.25">
      <c r="A1287" s="9"/>
      <c r="C1287" s="16"/>
      <c r="D1287" s="16"/>
      <c r="E1287" s="16"/>
      <c r="F1287" s="18"/>
      <c r="G1287" s="16"/>
      <c r="H1287" s="19"/>
      <c r="I1287" s="20"/>
      <c r="J1287" s="20"/>
      <c r="K1287" s="20"/>
      <c r="L1287" s="16"/>
      <c r="N1287" s="1"/>
      <c r="O1287" s="18"/>
      <c r="P1287" s="16"/>
      <c r="Q1287" s="16"/>
      <c r="R1287" s="16"/>
      <c r="S1287" s="16"/>
    </row>
    <row r="1288" spans="1:19" ht="13.2" hidden="1" x14ac:dyDescent="0.25">
      <c r="A1288" s="9"/>
      <c r="C1288" s="16"/>
      <c r="D1288" s="16"/>
      <c r="E1288" s="16"/>
      <c r="F1288" s="18"/>
      <c r="G1288" s="16"/>
      <c r="H1288" s="19"/>
      <c r="I1288" s="20"/>
      <c r="J1288" s="20"/>
      <c r="K1288" s="20"/>
      <c r="L1288" s="16"/>
      <c r="N1288" s="1"/>
      <c r="O1288" s="18"/>
      <c r="P1288" s="16"/>
      <c r="Q1288" s="16"/>
      <c r="R1288" s="16"/>
      <c r="S1288" s="16"/>
    </row>
    <row r="1289" spans="1:19" ht="13.2" hidden="1" x14ac:dyDescent="0.25">
      <c r="A1289" s="9"/>
      <c r="C1289" s="16"/>
      <c r="D1289" s="16"/>
      <c r="E1289" s="16"/>
      <c r="F1289" s="18"/>
      <c r="G1289" s="16"/>
      <c r="H1289" s="19"/>
      <c r="I1289" s="20"/>
      <c r="J1289" s="20"/>
      <c r="K1289" s="20"/>
      <c r="L1289" s="16"/>
      <c r="N1289" s="1"/>
      <c r="O1289" s="18"/>
      <c r="P1289" s="16"/>
      <c r="Q1289" s="16"/>
      <c r="R1289" s="16"/>
      <c r="S1289" s="16"/>
    </row>
    <row r="1290" spans="1:19" ht="13.2" hidden="1" x14ac:dyDescent="0.25">
      <c r="A1290" s="9"/>
      <c r="C1290" s="16"/>
      <c r="D1290" s="16"/>
      <c r="E1290" s="16"/>
      <c r="F1290" s="18"/>
      <c r="G1290" s="16"/>
      <c r="H1290" s="19"/>
      <c r="I1290" s="20"/>
      <c r="J1290" s="20"/>
      <c r="K1290" s="20"/>
      <c r="L1290" s="16"/>
      <c r="N1290" s="1"/>
      <c r="O1290" s="18"/>
      <c r="P1290" s="16"/>
      <c r="Q1290" s="16"/>
      <c r="R1290" s="16"/>
      <c r="S1290" s="16"/>
    </row>
    <row r="1291" spans="1:19" ht="13.2" hidden="1" x14ac:dyDescent="0.25">
      <c r="A1291" s="9"/>
      <c r="C1291" s="16"/>
      <c r="D1291" s="16"/>
      <c r="E1291" s="16"/>
      <c r="F1291" s="18"/>
      <c r="G1291" s="16"/>
      <c r="H1291" s="19"/>
      <c r="I1291" s="20"/>
      <c r="J1291" s="20"/>
      <c r="K1291" s="20"/>
      <c r="L1291" s="16"/>
      <c r="N1291" s="1"/>
      <c r="O1291" s="18"/>
      <c r="P1291" s="16"/>
      <c r="Q1291" s="16"/>
      <c r="R1291" s="16"/>
      <c r="S1291" s="16"/>
    </row>
    <row r="1292" spans="1:19" ht="13.2" hidden="1" x14ac:dyDescent="0.25">
      <c r="A1292" s="9"/>
      <c r="C1292" s="16"/>
      <c r="D1292" s="16"/>
      <c r="E1292" s="16"/>
      <c r="F1292" s="18"/>
      <c r="G1292" s="16"/>
      <c r="H1292" s="19"/>
      <c r="I1292" s="20"/>
      <c r="J1292" s="20"/>
      <c r="K1292" s="20"/>
      <c r="L1292" s="16"/>
      <c r="N1292" s="1"/>
      <c r="O1292" s="18"/>
      <c r="P1292" s="16"/>
      <c r="Q1292" s="16"/>
      <c r="R1292" s="16"/>
      <c r="S1292" s="16"/>
    </row>
    <row r="1293" spans="1:19" ht="13.2" hidden="1" x14ac:dyDescent="0.25">
      <c r="A1293" s="9"/>
      <c r="C1293" s="16"/>
      <c r="D1293" s="16"/>
      <c r="E1293" s="16"/>
      <c r="F1293" s="18"/>
      <c r="G1293" s="16"/>
      <c r="H1293" s="19"/>
      <c r="I1293" s="20"/>
      <c r="J1293" s="20"/>
      <c r="K1293" s="20"/>
      <c r="L1293" s="16"/>
      <c r="N1293" s="1"/>
      <c r="O1293" s="18"/>
      <c r="P1293" s="16"/>
      <c r="Q1293" s="16"/>
      <c r="R1293" s="16"/>
      <c r="S1293" s="16"/>
    </row>
    <row r="1294" spans="1:19" ht="13.2" hidden="1" x14ac:dyDescent="0.25">
      <c r="A1294" s="9"/>
      <c r="C1294" s="16"/>
      <c r="D1294" s="16"/>
      <c r="E1294" s="16"/>
      <c r="F1294" s="18"/>
      <c r="G1294" s="16"/>
      <c r="H1294" s="19"/>
      <c r="I1294" s="20"/>
      <c r="J1294" s="20"/>
      <c r="K1294" s="20"/>
      <c r="L1294" s="16"/>
      <c r="N1294" s="1"/>
      <c r="O1294" s="18"/>
      <c r="P1294" s="16"/>
      <c r="Q1294" s="16"/>
      <c r="R1294" s="16"/>
      <c r="S1294" s="16"/>
    </row>
    <row r="1295" spans="1:19" ht="13.2" hidden="1" x14ac:dyDescent="0.25">
      <c r="A1295" s="9"/>
      <c r="C1295" s="16"/>
      <c r="D1295" s="16"/>
      <c r="E1295" s="16"/>
      <c r="F1295" s="18"/>
      <c r="G1295" s="16"/>
      <c r="H1295" s="19"/>
      <c r="I1295" s="20"/>
      <c r="J1295" s="20"/>
      <c r="K1295" s="20"/>
      <c r="L1295" s="16"/>
      <c r="N1295" s="1"/>
      <c r="O1295" s="18"/>
      <c r="P1295" s="16"/>
      <c r="Q1295" s="16"/>
      <c r="R1295" s="16"/>
      <c r="S1295" s="16"/>
    </row>
    <row r="1296" spans="1:19" ht="13.2" hidden="1" x14ac:dyDescent="0.25">
      <c r="A1296" s="9"/>
      <c r="C1296" s="16"/>
      <c r="D1296" s="16"/>
      <c r="E1296" s="16"/>
      <c r="F1296" s="18"/>
      <c r="G1296" s="16"/>
      <c r="H1296" s="19"/>
      <c r="I1296" s="20"/>
      <c r="J1296" s="20"/>
      <c r="K1296" s="20"/>
      <c r="L1296" s="16"/>
      <c r="N1296" s="1"/>
      <c r="O1296" s="18"/>
      <c r="P1296" s="16"/>
      <c r="Q1296" s="16"/>
      <c r="R1296" s="16"/>
      <c r="S1296" s="16"/>
    </row>
    <row r="1297" spans="1:19" ht="13.2" hidden="1" x14ac:dyDescent="0.25">
      <c r="A1297" s="9"/>
      <c r="C1297" s="16"/>
      <c r="D1297" s="16"/>
      <c r="E1297" s="16"/>
      <c r="F1297" s="18"/>
      <c r="G1297" s="16"/>
      <c r="H1297" s="19"/>
      <c r="I1297" s="20"/>
      <c r="J1297" s="20"/>
      <c r="K1297" s="20"/>
      <c r="L1297" s="16"/>
      <c r="N1297" s="1"/>
      <c r="O1297" s="18"/>
      <c r="P1297" s="16"/>
      <c r="Q1297" s="16"/>
      <c r="R1297" s="16"/>
      <c r="S1297" s="16"/>
    </row>
    <row r="1298" spans="1:19" ht="13.2" hidden="1" x14ac:dyDescent="0.25">
      <c r="A1298" s="9"/>
      <c r="C1298" s="16"/>
      <c r="D1298" s="16"/>
      <c r="E1298" s="16"/>
      <c r="F1298" s="18"/>
      <c r="G1298" s="16"/>
      <c r="H1298" s="19"/>
      <c r="I1298" s="20"/>
      <c r="J1298" s="20"/>
      <c r="K1298" s="20"/>
      <c r="L1298" s="16"/>
      <c r="N1298" s="1"/>
      <c r="O1298" s="18"/>
      <c r="P1298" s="16"/>
      <c r="Q1298" s="16"/>
      <c r="R1298" s="16"/>
      <c r="S1298" s="16"/>
    </row>
    <row r="1299" spans="1:19" ht="13.2" hidden="1" x14ac:dyDescent="0.25">
      <c r="A1299" s="9"/>
      <c r="C1299" s="16"/>
      <c r="D1299" s="16"/>
      <c r="E1299" s="16"/>
      <c r="F1299" s="18"/>
      <c r="G1299" s="16"/>
      <c r="H1299" s="19"/>
      <c r="I1299" s="20"/>
      <c r="J1299" s="20"/>
      <c r="K1299" s="20"/>
      <c r="L1299" s="16"/>
      <c r="N1299" s="1"/>
      <c r="O1299" s="18"/>
      <c r="P1299" s="16"/>
      <c r="Q1299" s="16"/>
      <c r="R1299" s="16"/>
      <c r="S1299" s="16"/>
    </row>
    <row r="1300" spans="1:19" ht="13.2" hidden="1" x14ac:dyDescent="0.25">
      <c r="A1300" s="9"/>
      <c r="C1300" s="16"/>
      <c r="D1300" s="16"/>
      <c r="E1300" s="16"/>
      <c r="F1300" s="18"/>
      <c r="G1300" s="16"/>
      <c r="H1300" s="19"/>
      <c r="I1300" s="20"/>
      <c r="J1300" s="20"/>
      <c r="K1300" s="20"/>
      <c r="L1300" s="16"/>
      <c r="N1300" s="1"/>
      <c r="O1300" s="18"/>
      <c r="P1300" s="16"/>
      <c r="Q1300" s="16"/>
      <c r="R1300" s="16"/>
      <c r="S1300" s="16"/>
    </row>
    <row r="1301" spans="1:19" ht="13.2" hidden="1" x14ac:dyDescent="0.25">
      <c r="A1301" s="9"/>
      <c r="C1301" s="16"/>
      <c r="D1301" s="16"/>
      <c r="E1301" s="16"/>
      <c r="F1301" s="18"/>
      <c r="G1301" s="16"/>
      <c r="H1301" s="19"/>
      <c r="I1301" s="20"/>
      <c r="J1301" s="20"/>
      <c r="K1301" s="20"/>
      <c r="L1301" s="16"/>
      <c r="N1301" s="1"/>
      <c r="O1301" s="18"/>
      <c r="P1301" s="16"/>
      <c r="Q1301" s="16"/>
      <c r="R1301" s="16"/>
      <c r="S1301" s="16"/>
    </row>
    <row r="1302" spans="1:19" ht="13.2" hidden="1" x14ac:dyDescent="0.25">
      <c r="A1302" s="9"/>
      <c r="C1302" s="16"/>
      <c r="D1302" s="16"/>
      <c r="E1302" s="16"/>
      <c r="F1302" s="18"/>
      <c r="G1302" s="16"/>
      <c r="H1302" s="19"/>
      <c r="I1302" s="20"/>
      <c r="J1302" s="20"/>
      <c r="K1302" s="20"/>
      <c r="L1302" s="16"/>
      <c r="N1302" s="1"/>
      <c r="O1302" s="18"/>
      <c r="P1302" s="16"/>
      <c r="Q1302" s="16"/>
      <c r="R1302" s="16"/>
      <c r="S1302" s="16"/>
    </row>
    <row r="1303" spans="1:19" ht="13.2" hidden="1" x14ac:dyDescent="0.25">
      <c r="A1303" s="9"/>
      <c r="C1303" s="16"/>
      <c r="D1303" s="16"/>
      <c r="E1303" s="16"/>
      <c r="F1303" s="18"/>
      <c r="G1303" s="16"/>
      <c r="H1303" s="19"/>
      <c r="I1303" s="20"/>
      <c r="J1303" s="20"/>
      <c r="K1303" s="20"/>
      <c r="L1303" s="16"/>
      <c r="N1303" s="1"/>
      <c r="O1303" s="18"/>
      <c r="P1303" s="16"/>
      <c r="Q1303" s="16"/>
      <c r="R1303" s="16"/>
      <c r="S1303" s="16"/>
    </row>
    <row r="1304" spans="1:19" ht="13.2" hidden="1" x14ac:dyDescent="0.25">
      <c r="A1304" s="9"/>
      <c r="C1304" s="16"/>
      <c r="D1304" s="16"/>
      <c r="E1304" s="16"/>
      <c r="F1304" s="18"/>
      <c r="G1304" s="16"/>
      <c r="H1304" s="19"/>
      <c r="I1304" s="20"/>
      <c r="J1304" s="20"/>
      <c r="K1304" s="20"/>
      <c r="L1304" s="16"/>
      <c r="N1304" s="1"/>
      <c r="O1304" s="18"/>
      <c r="P1304" s="16"/>
      <c r="Q1304" s="16"/>
      <c r="R1304" s="16"/>
      <c r="S1304" s="16"/>
    </row>
    <row r="1305" spans="1:19" ht="13.2" hidden="1" x14ac:dyDescent="0.25">
      <c r="A1305" s="9"/>
      <c r="C1305" s="16"/>
      <c r="D1305" s="16"/>
      <c r="E1305" s="16"/>
      <c r="F1305" s="18"/>
      <c r="G1305" s="16"/>
      <c r="H1305" s="19"/>
      <c r="I1305" s="20"/>
      <c r="J1305" s="20"/>
      <c r="K1305" s="20"/>
      <c r="L1305" s="16"/>
      <c r="N1305" s="1"/>
      <c r="O1305" s="18"/>
      <c r="P1305" s="16"/>
      <c r="Q1305" s="16"/>
      <c r="R1305" s="16"/>
      <c r="S1305" s="16"/>
    </row>
    <row r="1306" spans="1:19" ht="13.2" hidden="1" x14ac:dyDescent="0.25">
      <c r="A1306" s="9"/>
      <c r="C1306" s="16"/>
      <c r="D1306" s="16"/>
      <c r="E1306" s="16"/>
      <c r="F1306" s="18"/>
      <c r="G1306" s="16"/>
      <c r="H1306" s="19"/>
      <c r="I1306" s="20"/>
      <c r="J1306" s="20"/>
      <c r="K1306" s="20"/>
      <c r="L1306" s="16"/>
      <c r="N1306" s="1"/>
      <c r="O1306" s="18"/>
      <c r="P1306" s="16"/>
      <c r="Q1306" s="16"/>
      <c r="R1306" s="16"/>
      <c r="S1306" s="16"/>
    </row>
    <row r="1307" spans="1:19" ht="13.2" hidden="1" x14ac:dyDescent="0.25">
      <c r="A1307" s="9"/>
      <c r="C1307" s="16"/>
      <c r="D1307" s="16"/>
      <c r="E1307" s="16"/>
      <c r="F1307" s="18"/>
      <c r="G1307" s="16"/>
      <c r="H1307" s="19"/>
      <c r="I1307" s="20"/>
      <c r="J1307" s="20"/>
      <c r="K1307" s="20"/>
      <c r="L1307" s="16"/>
      <c r="N1307" s="1"/>
      <c r="O1307" s="18"/>
      <c r="P1307" s="16"/>
      <c r="Q1307" s="16"/>
      <c r="R1307" s="16"/>
      <c r="S1307" s="16"/>
    </row>
    <row r="1308" spans="1:19" ht="13.2" hidden="1" x14ac:dyDescent="0.25">
      <c r="A1308" s="9"/>
      <c r="C1308" s="16"/>
      <c r="D1308" s="16"/>
      <c r="E1308" s="16"/>
      <c r="F1308" s="18"/>
      <c r="G1308" s="16"/>
      <c r="H1308" s="19"/>
      <c r="I1308" s="20"/>
      <c r="J1308" s="20"/>
      <c r="K1308" s="20"/>
      <c r="L1308" s="16"/>
      <c r="N1308" s="1"/>
      <c r="O1308" s="18"/>
      <c r="P1308" s="16"/>
      <c r="Q1308" s="16"/>
      <c r="R1308" s="16"/>
      <c r="S1308" s="16"/>
    </row>
    <row r="1309" spans="1:19" ht="13.2" hidden="1" x14ac:dyDescent="0.25">
      <c r="A1309" s="9"/>
      <c r="C1309" s="16"/>
      <c r="D1309" s="16"/>
      <c r="E1309" s="16"/>
      <c r="F1309" s="18"/>
      <c r="G1309" s="16"/>
      <c r="H1309" s="19"/>
      <c r="I1309" s="20"/>
      <c r="J1309" s="20"/>
      <c r="K1309" s="20"/>
      <c r="L1309" s="16"/>
      <c r="N1309" s="1"/>
      <c r="O1309" s="18"/>
      <c r="P1309" s="16"/>
      <c r="Q1309" s="16"/>
      <c r="R1309" s="16"/>
      <c r="S1309" s="16"/>
    </row>
    <row r="1310" spans="1:19" ht="13.2" hidden="1" x14ac:dyDescent="0.25">
      <c r="A1310" s="9"/>
      <c r="C1310" s="16"/>
      <c r="D1310" s="16"/>
      <c r="E1310" s="16"/>
      <c r="F1310" s="18"/>
      <c r="G1310" s="16"/>
      <c r="H1310" s="19"/>
      <c r="I1310" s="20"/>
      <c r="J1310" s="20"/>
      <c r="K1310" s="20"/>
      <c r="L1310" s="16"/>
      <c r="N1310" s="1"/>
      <c r="O1310" s="18"/>
      <c r="P1310" s="16"/>
      <c r="Q1310" s="16"/>
      <c r="R1310" s="16"/>
      <c r="S1310" s="16"/>
    </row>
    <row r="1311" spans="1:19" ht="13.2" hidden="1" x14ac:dyDescent="0.25">
      <c r="A1311" s="9"/>
      <c r="C1311" s="16"/>
      <c r="D1311" s="16"/>
      <c r="E1311" s="16"/>
      <c r="F1311" s="18"/>
      <c r="G1311" s="16"/>
      <c r="H1311" s="19"/>
      <c r="I1311" s="20"/>
      <c r="J1311" s="20"/>
      <c r="K1311" s="20"/>
      <c r="L1311" s="16"/>
      <c r="N1311" s="1"/>
      <c r="O1311" s="18"/>
      <c r="P1311" s="16"/>
      <c r="Q1311" s="16"/>
      <c r="R1311" s="16"/>
      <c r="S1311" s="16"/>
    </row>
    <row r="1312" spans="1:19" ht="13.2" hidden="1" x14ac:dyDescent="0.25">
      <c r="A1312" s="9"/>
      <c r="C1312" s="16"/>
      <c r="D1312" s="16"/>
      <c r="E1312" s="16"/>
      <c r="F1312" s="18"/>
      <c r="G1312" s="16"/>
      <c r="H1312" s="19"/>
      <c r="I1312" s="20"/>
      <c r="J1312" s="20"/>
      <c r="K1312" s="20"/>
      <c r="L1312" s="16"/>
      <c r="N1312" s="1"/>
      <c r="O1312" s="18"/>
      <c r="P1312" s="16"/>
      <c r="Q1312" s="16"/>
      <c r="R1312" s="16"/>
      <c r="S1312" s="16"/>
    </row>
    <row r="1313" spans="1:19" ht="13.2" hidden="1" x14ac:dyDescent="0.25">
      <c r="A1313" s="9"/>
      <c r="C1313" s="16"/>
      <c r="D1313" s="16"/>
      <c r="E1313" s="16"/>
      <c r="F1313" s="18"/>
      <c r="G1313" s="16"/>
      <c r="H1313" s="19"/>
      <c r="I1313" s="20"/>
      <c r="J1313" s="20"/>
      <c r="K1313" s="20"/>
      <c r="L1313" s="16"/>
      <c r="N1313" s="1"/>
      <c r="O1313" s="18"/>
      <c r="P1313" s="16"/>
      <c r="Q1313" s="16"/>
      <c r="R1313" s="16"/>
      <c r="S1313" s="16"/>
    </row>
    <row r="1314" spans="1:19" ht="13.2" hidden="1" x14ac:dyDescent="0.25">
      <c r="A1314" s="9"/>
      <c r="C1314" s="16"/>
      <c r="D1314" s="16"/>
      <c r="E1314" s="16"/>
      <c r="F1314" s="18"/>
      <c r="G1314" s="16"/>
      <c r="H1314" s="19"/>
      <c r="I1314" s="20"/>
      <c r="J1314" s="20"/>
      <c r="K1314" s="20"/>
      <c r="L1314" s="16"/>
      <c r="N1314" s="1"/>
      <c r="O1314" s="18"/>
      <c r="P1314" s="16"/>
      <c r="Q1314" s="16"/>
      <c r="R1314" s="16"/>
      <c r="S1314" s="16"/>
    </row>
    <row r="1315" spans="1:19" ht="13.2" hidden="1" x14ac:dyDescent="0.25">
      <c r="A1315" s="9"/>
      <c r="C1315" s="16"/>
      <c r="D1315" s="16"/>
      <c r="E1315" s="16"/>
      <c r="F1315" s="18"/>
      <c r="G1315" s="16"/>
      <c r="H1315" s="19"/>
      <c r="I1315" s="20"/>
      <c r="J1315" s="20"/>
      <c r="K1315" s="20"/>
      <c r="L1315" s="16"/>
      <c r="N1315" s="1"/>
      <c r="O1315" s="18"/>
      <c r="P1315" s="16"/>
      <c r="Q1315" s="16"/>
      <c r="R1315" s="16"/>
      <c r="S1315" s="16"/>
    </row>
    <row r="1316" spans="1:19" ht="13.2" hidden="1" x14ac:dyDescent="0.25">
      <c r="A1316" s="9"/>
      <c r="C1316" s="16"/>
      <c r="D1316" s="16"/>
      <c r="E1316" s="16"/>
      <c r="F1316" s="18"/>
      <c r="G1316" s="16"/>
      <c r="H1316" s="19"/>
      <c r="I1316" s="20"/>
      <c r="J1316" s="20"/>
      <c r="K1316" s="20"/>
      <c r="L1316" s="16"/>
      <c r="N1316" s="1"/>
      <c r="O1316" s="18"/>
      <c r="P1316" s="16"/>
      <c r="Q1316" s="16"/>
      <c r="R1316" s="16"/>
      <c r="S1316" s="16"/>
    </row>
    <row r="1317" spans="1:19" ht="13.2" hidden="1" x14ac:dyDescent="0.25">
      <c r="A1317" s="9"/>
      <c r="C1317" s="16"/>
      <c r="D1317" s="16"/>
      <c r="E1317" s="16"/>
      <c r="F1317" s="18"/>
      <c r="G1317" s="16"/>
      <c r="H1317" s="19"/>
      <c r="I1317" s="20"/>
      <c r="J1317" s="20"/>
      <c r="K1317" s="20"/>
      <c r="L1317" s="16"/>
      <c r="N1317" s="1"/>
      <c r="O1317" s="18"/>
      <c r="P1317" s="16"/>
      <c r="Q1317" s="16"/>
      <c r="R1317" s="16"/>
      <c r="S1317" s="16"/>
    </row>
    <row r="1318" spans="1:19" ht="13.2" hidden="1" x14ac:dyDescent="0.25">
      <c r="A1318" s="9"/>
      <c r="C1318" s="16"/>
      <c r="D1318" s="16"/>
      <c r="E1318" s="16"/>
      <c r="F1318" s="18"/>
      <c r="G1318" s="16"/>
      <c r="H1318" s="19"/>
      <c r="I1318" s="20"/>
      <c r="J1318" s="20"/>
      <c r="K1318" s="20"/>
      <c r="L1318" s="16"/>
      <c r="N1318" s="1"/>
      <c r="O1318" s="18"/>
      <c r="P1318" s="16"/>
      <c r="Q1318" s="16"/>
      <c r="R1318" s="16"/>
      <c r="S1318" s="16"/>
    </row>
    <row r="1319" spans="1:19" ht="13.2" hidden="1" x14ac:dyDescent="0.25">
      <c r="A1319" s="9"/>
      <c r="C1319" s="16"/>
      <c r="D1319" s="16"/>
      <c r="E1319" s="16"/>
      <c r="F1319" s="18"/>
      <c r="G1319" s="16"/>
      <c r="H1319" s="19"/>
      <c r="I1319" s="20"/>
      <c r="J1319" s="20"/>
      <c r="K1319" s="20"/>
      <c r="L1319" s="16"/>
      <c r="N1319" s="1"/>
      <c r="O1319" s="18"/>
      <c r="P1319" s="16"/>
      <c r="Q1319" s="16"/>
      <c r="R1319" s="16"/>
      <c r="S1319" s="16"/>
    </row>
    <row r="1320" spans="1:19" ht="13.2" hidden="1" x14ac:dyDescent="0.25">
      <c r="A1320" s="9"/>
      <c r="C1320" s="16"/>
      <c r="D1320" s="16"/>
      <c r="E1320" s="16"/>
      <c r="F1320" s="18"/>
      <c r="G1320" s="16"/>
      <c r="H1320" s="19"/>
      <c r="I1320" s="20"/>
      <c r="J1320" s="20"/>
      <c r="K1320" s="20"/>
      <c r="L1320" s="16"/>
      <c r="N1320" s="1"/>
      <c r="O1320" s="18"/>
      <c r="P1320" s="16"/>
      <c r="Q1320" s="16"/>
      <c r="R1320" s="16"/>
      <c r="S1320" s="16"/>
    </row>
    <row r="1321" spans="1:19" ht="13.2" hidden="1" x14ac:dyDescent="0.25">
      <c r="A1321" s="9"/>
      <c r="C1321" s="16"/>
      <c r="D1321" s="16"/>
      <c r="E1321" s="16"/>
      <c r="F1321" s="18"/>
      <c r="G1321" s="16"/>
      <c r="H1321" s="19"/>
      <c r="I1321" s="20"/>
      <c r="J1321" s="20"/>
      <c r="K1321" s="20"/>
      <c r="L1321" s="16"/>
      <c r="N1321" s="1"/>
      <c r="O1321" s="18"/>
      <c r="P1321" s="16"/>
      <c r="Q1321" s="16"/>
      <c r="R1321" s="16"/>
      <c r="S1321" s="16"/>
    </row>
    <row r="1322" spans="1:19" ht="13.2" hidden="1" x14ac:dyDescent="0.25">
      <c r="A1322" s="9"/>
      <c r="C1322" s="16"/>
      <c r="D1322" s="16"/>
      <c r="E1322" s="16"/>
      <c r="F1322" s="18"/>
      <c r="G1322" s="16"/>
      <c r="H1322" s="19"/>
      <c r="I1322" s="20"/>
      <c r="J1322" s="20"/>
      <c r="K1322" s="20"/>
      <c r="L1322" s="16"/>
      <c r="N1322" s="1"/>
      <c r="O1322" s="18"/>
      <c r="P1322" s="16"/>
      <c r="Q1322" s="16"/>
      <c r="R1322" s="16"/>
      <c r="S1322" s="16"/>
    </row>
    <row r="1323" spans="1:19" ht="13.2" hidden="1" x14ac:dyDescent="0.25">
      <c r="A1323" s="9"/>
      <c r="C1323" s="16"/>
      <c r="D1323" s="16"/>
      <c r="E1323" s="16"/>
      <c r="F1323" s="18"/>
      <c r="G1323" s="16"/>
      <c r="H1323" s="19"/>
      <c r="I1323" s="20"/>
      <c r="J1323" s="20"/>
      <c r="K1323" s="20"/>
      <c r="L1323" s="16"/>
      <c r="N1323" s="1"/>
      <c r="O1323" s="18"/>
      <c r="P1323" s="16"/>
      <c r="Q1323" s="16"/>
      <c r="R1323" s="16"/>
      <c r="S1323" s="16"/>
    </row>
    <row r="1324" spans="1:19" ht="13.2" hidden="1" x14ac:dyDescent="0.25">
      <c r="A1324" s="9"/>
      <c r="C1324" s="16"/>
      <c r="D1324" s="16"/>
      <c r="E1324" s="16"/>
      <c r="F1324" s="18"/>
      <c r="G1324" s="16"/>
      <c r="H1324" s="19"/>
      <c r="I1324" s="20"/>
      <c r="J1324" s="20"/>
      <c r="K1324" s="20"/>
      <c r="L1324" s="16"/>
      <c r="N1324" s="1"/>
      <c r="O1324" s="18"/>
      <c r="P1324" s="16"/>
      <c r="Q1324" s="16"/>
      <c r="R1324" s="16"/>
      <c r="S1324" s="16"/>
    </row>
    <row r="1325" spans="1:19" ht="13.2" hidden="1" x14ac:dyDescent="0.25">
      <c r="A1325" s="9"/>
      <c r="C1325" s="16"/>
      <c r="D1325" s="16"/>
      <c r="E1325" s="16"/>
      <c r="F1325" s="18"/>
      <c r="G1325" s="16"/>
      <c r="H1325" s="19"/>
      <c r="I1325" s="20"/>
      <c r="J1325" s="20"/>
      <c r="K1325" s="20"/>
      <c r="L1325" s="16"/>
      <c r="N1325" s="1"/>
      <c r="O1325" s="18"/>
      <c r="P1325" s="16"/>
      <c r="Q1325" s="16"/>
      <c r="R1325" s="16"/>
      <c r="S1325" s="16"/>
    </row>
    <row r="1326" spans="1:19" ht="13.2" hidden="1" x14ac:dyDescent="0.25">
      <c r="A1326" s="9"/>
      <c r="C1326" s="16"/>
      <c r="D1326" s="16"/>
      <c r="E1326" s="16"/>
      <c r="F1326" s="18"/>
      <c r="G1326" s="16"/>
      <c r="H1326" s="19"/>
      <c r="I1326" s="20"/>
      <c r="J1326" s="20"/>
      <c r="K1326" s="20"/>
      <c r="L1326" s="16"/>
      <c r="N1326" s="1"/>
      <c r="O1326" s="18"/>
      <c r="P1326" s="16"/>
      <c r="Q1326" s="16"/>
      <c r="R1326" s="16"/>
      <c r="S1326" s="16"/>
    </row>
    <row r="1327" spans="1:19" ht="13.2" hidden="1" x14ac:dyDescent="0.25">
      <c r="A1327" s="9"/>
      <c r="C1327" s="16"/>
      <c r="D1327" s="16"/>
      <c r="E1327" s="16"/>
      <c r="F1327" s="18"/>
      <c r="G1327" s="16"/>
      <c r="H1327" s="19"/>
      <c r="I1327" s="20"/>
      <c r="J1327" s="20"/>
      <c r="K1327" s="20"/>
      <c r="L1327" s="16"/>
      <c r="N1327" s="1"/>
      <c r="O1327" s="18"/>
      <c r="P1327" s="16"/>
      <c r="Q1327" s="16"/>
      <c r="R1327" s="16"/>
      <c r="S1327" s="16"/>
    </row>
    <row r="1328" spans="1:19" ht="13.2" hidden="1" x14ac:dyDescent="0.25">
      <c r="A1328" s="9"/>
      <c r="C1328" s="16"/>
      <c r="D1328" s="16"/>
      <c r="E1328" s="16"/>
      <c r="F1328" s="18"/>
      <c r="G1328" s="16"/>
      <c r="H1328" s="19"/>
      <c r="I1328" s="20"/>
      <c r="J1328" s="20"/>
      <c r="K1328" s="20"/>
      <c r="L1328" s="16"/>
      <c r="N1328" s="1"/>
      <c r="O1328" s="18"/>
      <c r="P1328" s="16"/>
      <c r="Q1328" s="16"/>
      <c r="R1328" s="16"/>
      <c r="S1328" s="16"/>
    </row>
    <row r="1329" spans="1:19" ht="13.2" hidden="1" x14ac:dyDescent="0.25">
      <c r="A1329" s="9"/>
      <c r="C1329" s="16"/>
      <c r="D1329" s="16"/>
      <c r="E1329" s="16"/>
      <c r="F1329" s="18"/>
      <c r="G1329" s="16"/>
      <c r="H1329" s="19"/>
      <c r="I1329" s="20"/>
      <c r="J1329" s="20"/>
      <c r="K1329" s="20"/>
      <c r="L1329" s="16"/>
      <c r="N1329" s="1"/>
      <c r="O1329" s="18"/>
      <c r="P1329" s="16"/>
      <c r="Q1329" s="16"/>
      <c r="R1329" s="16"/>
      <c r="S1329" s="16"/>
    </row>
    <row r="1330" spans="1:19" ht="13.2" hidden="1" x14ac:dyDescent="0.25">
      <c r="A1330" s="9"/>
      <c r="C1330" s="16"/>
      <c r="D1330" s="16"/>
      <c r="E1330" s="16"/>
      <c r="F1330" s="18"/>
      <c r="G1330" s="16"/>
      <c r="H1330" s="19"/>
      <c r="I1330" s="20"/>
      <c r="J1330" s="20"/>
      <c r="K1330" s="20"/>
      <c r="L1330" s="16"/>
      <c r="N1330" s="1"/>
      <c r="O1330" s="18"/>
      <c r="P1330" s="16"/>
      <c r="Q1330" s="16"/>
      <c r="R1330" s="16"/>
      <c r="S1330" s="16"/>
    </row>
    <row r="1331" spans="1:19" ht="13.2" hidden="1" x14ac:dyDescent="0.25">
      <c r="A1331" s="9"/>
      <c r="C1331" s="16"/>
      <c r="D1331" s="16"/>
      <c r="E1331" s="16"/>
      <c r="F1331" s="18"/>
      <c r="G1331" s="16"/>
      <c r="H1331" s="19"/>
      <c r="I1331" s="20"/>
      <c r="J1331" s="20"/>
      <c r="K1331" s="20"/>
      <c r="L1331" s="16"/>
      <c r="N1331" s="1"/>
      <c r="O1331" s="18"/>
      <c r="P1331" s="16"/>
      <c r="Q1331" s="16"/>
      <c r="R1331" s="16"/>
      <c r="S1331" s="16"/>
    </row>
    <row r="1332" spans="1:19" ht="13.2" hidden="1" x14ac:dyDescent="0.25">
      <c r="A1332" s="9"/>
      <c r="C1332" s="16"/>
      <c r="D1332" s="16"/>
      <c r="E1332" s="16"/>
      <c r="F1332" s="18"/>
      <c r="G1332" s="16"/>
      <c r="H1332" s="19"/>
      <c r="I1332" s="20"/>
      <c r="J1332" s="20"/>
      <c r="K1332" s="20"/>
      <c r="L1332" s="16"/>
      <c r="N1332" s="1"/>
      <c r="O1332" s="18"/>
      <c r="P1332" s="16"/>
      <c r="Q1332" s="16"/>
      <c r="R1332" s="16"/>
      <c r="S1332" s="16"/>
    </row>
    <row r="1333" spans="1:19" ht="13.2" hidden="1" x14ac:dyDescent="0.25">
      <c r="A1333" s="9"/>
      <c r="C1333" s="16"/>
      <c r="D1333" s="16"/>
      <c r="E1333" s="16"/>
      <c r="F1333" s="18"/>
      <c r="G1333" s="16"/>
      <c r="H1333" s="19"/>
      <c r="I1333" s="20"/>
      <c r="J1333" s="20"/>
      <c r="K1333" s="20"/>
      <c r="L1333" s="16"/>
      <c r="N1333" s="1"/>
      <c r="O1333" s="18"/>
      <c r="P1333" s="16"/>
      <c r="Q1333" s="16"/>
      <c r="R1333" s="16"/>
      <c r="S1333" s="16"/>
    </row>
    <row r="1334" spans="1:19" ht="13.2" hidden="1" x14ac:dyDescent="0.25">
      <c r="A1334" s="9"/>
      <c r="C1334" s="16"/>
      <c r="D1334" s="16"/>
      <c r="E1334" s="16"/>
      <c r="F1334" s="18"/>
      <c r="G1334" s="16"/>
      <c r="H1334" s="19"/>
      <c r="I1334" s="20"/>
      <c r="J1334" s="20"/>
      <c r="K1334" s="20"/>
      <c r="L1334" s="16"/>
      <c r="N1334" s="1"/>
      <c r="O1334" s="18"/>
      <c r="P1334" s="16"/>
      <c r="Q1334" s="16"/>
      <c r="R1334" s="16"/>
      <c r="S1334" s="16"/>
    </row>
    <row r="1335" spans="1:19" ht="13.2" hidden="1" x14ac:dyDescent="0.25">
      <c r="A1335" s="9"/>
      <c r="C1335" s="16"/>
      <c r="D1335" s="16"/>
      <c r="E1335" s="16"/>
      <c r="F1335" s="18"/>
      <c r="G1335" s="16"/>
      <c r="H1335" s="19"/>
      <c r="I1335" s="20"/>
      <c r="J1335" s="20"/>
      <c r="K1335" s="20"/>
      <c r="L1335" s="16"/>
      <c r="N1335" s="1"/>
      <c r="O1335" s="18"/>
      <c r="P1335" s="16"/>
      <c r="Q1335" s="16"/>
      <c r="R1335" s="16"/>
      <c r="S1335" s="16"/>
    </row>
    <row r="1336" spans="1:19" ht="13.2" hidden="1" x14ac:dyDescent="0.25">
      <c r="A1336" s="9"/>
      <c r="C1336" s="16"/>
      <c r="D1336" s="16"/>
      <c r="E1336" s="16"/>
      <c r="F1336" s="18"/>
      <c r="G1336" s="16"/>
      <c r="H1336" s="19"/>
      <c r="I1336" s="20"/>
      <c r="J1336" s="20"/>
      <c r="K1336" s="20"/>
      <c r="L1336" s="16"/>
      <c r="N1336" s="1"/>
      <c r="O1336" s="18"/>
      <c r="P1336" s="16"/>
      <c r="Q1336" s="16"/>
      <c r="R1336" s="16"/>
      <c r="S1336" s="16"/>
    </row>
    <row r="1337" spans="1:19" ht="13.2" hidden="1" x14ac:dyDescent="0.25">
      <c r="A1337" s="9"/>
      <c r="C1337" s="16"/>
      <c r="D1337" s="16"/>
      <c r="E1337" s="16"/>
      <c r="F1337" s="18"/>
      <c r="G1337" s="16"/>
      <c r="H1337" s="19"/>
      <c r="I1337" s="20"/>
      <c r="J1337" s="20"/>
      <c r="K1337" s="20"/>
      <c r="L1337" s="16"/>
      <c r="N1337" s="1"/>
      <c r="O1337" s="18"/>
      <c r="P1337" s="16"/>
      <c r="Q1337" s="16"/>
      <c r="R1337" s="16"/>
      <c r="S1337" s="16"/>
    </row>
    <row r="1338" spans="1:19" ht="13.2" hidden="1" x14ac:dyDescent="0.25">
      <c r="A1338" s="9"/>
      <c r="C1338" s="16"/>
      <c r="D1338" s="16"/>
      <c r="E1338" s="16"/>
      <c r="F1338" s="18"/>
      <c r="G1338" s="16"/>
      <c r="H1338" s="19"/>
      <c r="I1338" s="20"/>
      <c r="J1338" s="20"/>
      <c r="K1338" s="20"/>
      <c r="L1338" s="16"/>
      <c r="N1338" s="1"/>
      <c r="O1338" s="18"/>
      <c r="P1338" s="16"/>
      <c r="Q1338" s="16"/>
      <c r="R1338" s="16"/>
      <c r="S1338" s="16"/>
    </row>
    <row r="1339" spans="1:19" ht="13.2" hidden="1" x14ac:dyDescent="0.25">
      <c r="A1339" s="9"/>
      <c r="C1339" s="16"/>
      <c r="D1339" s="16"/>
      <c r="E1339" s="16"/>
      <c r="F1339" s="18"/>
      <c r="G1339" s="16"/>
      <c r="H1339" s="19"/>
      <c r="I1339" s="20"/>
      <c r="J1339" s="20"/>
      <c r="K1339" s="20"/>
      <c r="L1339" s="16"/>
      <c r="N1339" s="1"/>
      <c r="O1339" s="18"/>
      <c r="P1339" s="16"/>
      <c r="Q1339" s="16"/>
      <c r="R1339" s="16"/>
      <c r="S1339" s="16"/>
    </row>
    <row r="1340" spans="1:19" ht="13.2" hidden="1" x14ac:dyDescent="0.25">
      <c r="A1340" s="9"/>
      <c r="C1340" s="16"/>
      <c r="D1340" s="16"/>
      <c r="E1340" s="16"/>
      <c r="F1340" s="18"/>
      <c r="G1340" s="16"/>
      <c r="H1340" s="19"/>
      <c r="I1340" s="20"/>
      <c r="J1340" s="20"/>
      <c r="K1340" s="20"/>
      <c r="L1340" s="16"/>
      <c r="N1340" s="1"/>
      <c r="O1340" s="18"/>
      <c r="P1340" s="16"/>
      <c r="Q1340" s="16"/>
      <c r="R1340" s="16"/>
      <c r="S1340" s="16"/>
    </row>
    <row r="1341" spans="1:19" ht="13.2" hidden="1" x14ac:dyDescent="0.25">
      <c r="A1341" s="9"/>
      <c r="C1341" s="16"/>
      <c r="D1341" s="16"/>
      <c r="E1341" s="16"/>
      <c r="F1341" s="18"/>
      <c r="G1341" s="16"/>
      <c r="H1341" s="19"/>
      <c r="I1341" s="20"/>
      <c r="J1341" s="20"/>
      <c r="K1341" s="20"/>
      <c r="L1341" s="16"/>
      <c r="N1341" s="1"/>
      <c r="O1341" s="18"/>
      <c r="P1341" s="16"/>
      <c r="Q1341" s="16"/>
      <c r="R1341" s="16"/>
      <c r="S1341" s="16"/>
    </row>
    <row r="1342" spans="1:19" ht="13.2" hidden="1" x14ac:dyDescent="0.25">
      <c r="A1342" s="9"/>
      <c r="C1342" s="16"/>
      <c r="D1342" s="16"/>
      <c r="E1342" s="16"/>
      <c r="F1342" s="18"/>
      <c r="G1342" s="16"/>
      <c r="H1342" s="19"/>
      <c r="I1342" s="20"/>
      <c r="J1342" s="20"/>
      <c r="K1342" s="20"/>
      <c r="L1342" s="16"/>
      <c r="N1342" s="1"/>
      <c r="O1342" s="18"/>
      <c r="P1342" s="16"/>
      <c r="Q1342" s="16"/>
      <c r="R1342" s="16"/>
      <c r="S1342" s="16"/>
    </row>
    <row r="1343" spans="1:19" ht="13.2" hidden="1" x14ac:dyDescent="0.25">
      <c r="A1343" s="9"/>
      <c r="C1343" s="16"/>
      <c r="D1343" s="16"/>
      <c r="E1343" s="16"/>
      <c r="F1343" s="18"/>
      <c r="G1343" s="16"/>
      <c r="H1343" s="19"/>
      <c r="I1343" s="20"/>
      <c r="J1343" s="20"/>
      <c r="K1343" s="20"/>
      <c r="L1343" s="16"/>
      <c r="N1343" s="1"/>
      <c r="O1343" s="18"/>
      <c r="P1343" s="16"/>
      <c r="Q1343" s="16"/>
      <c r="R1343" s="16"/>
      <c r="S1343" s="16"/>
    </row>
    <row r="1344" spans="1:19" ht="13.2" hidden="1" x14ac:dyDescent="0.25">
      <c r="A1344" s="9"/>
      <c r="C1344" s="16"/>
      <c r="D1344" s="16"/>
      <c r="E1344" s="16"/>
      <c r="F1344" s="18"/>
      <c r="G1344" s="16"/>
      <c r="H1344" s="19"/>
      <c r="I1344" s="20"/>
      <c r="J1344" s="20"/>
      <c r="K1344" s="20"/>
      <c r="L1344" s="16"/>
      <c r="N1344" s="1"/>
      <c r="O1344" s="18"/>
      <c r="P1344" s="16"/>
      <c r="Q1344" s="16"/>
      <c r="R1344" s="16"/>
      <c r="S1344" s="16"/>
    </row>
    <row r="1345" spans="1:19" ht="13.2" hidden="1" x14ac:dyDescent="0.25">
      <c r="A1345" s="9"/>
      <c r="C1345" s="16"/>
      <c r="D1345" s="16"/>
      <c r="E1345" s="16"/>
      <c r="F1345" s="18"/>
      <c r="G1345" s="16"/>
      <c r="H1345" s="19"/>
      <c r="I1345" s="20"/>
      <c r="J1345" s="20"/>
      <c r="K1345" s="20"/>
      <c r="L1345" s="16"/>
      <c r="N1345" s="1"/>
      <c r="O1345" s="18"/>
      <c r="P1345" s="16"/>
      <c r="Q1345" s="16"/>
      <c r="R1345" s="16"/>
      <c r="S1345" s="16"/>
    </row>
    <row r="1346" spans="1:19" ht="13.2" hidden="1" x14ac:dyDescent="0.25">
      <c r="A1346" s="9"/>
      <c r="C1346" s="16"/>
      <c r="D1346" s="16"/>
      <c r="E1346" s="16"/>
      <c r="F1346" s="18"/>
      <c r="G1346" s="16"/>
      <c r="H1346" s="19"/>
      <c r="I1346" s="20"/>
      <c r="J1346" s="20"/>
      <c r="K1346" s="20"/>
      <c r="L1346" s="16"/>
      <c r="N1346" s="1"/>
      <c r="O1346" s="18"/>
      <c r="P1346" s="16"/>
      <c r="Q1346" s="16"/>
      <c r="R1346" s="16"/>
      <c r="S1346" s="16"/>
    </row>
    <row r="1347" spans="1:19" ht="13.2" hidden="1" x14ac:dyDescent="0.25">
      <c r="A1347" s="9"/>
      <c r="C1347" s="16"/>
      <c r="D1347" s="16"/>
      <c r="E1347" s="16"/>
      <c r="F1347" s="18"/>
      <c r="G1347" s="16"/>
      <c r="H1347" s="19"/>
      <c r="I1347" s="20"/>
      <c r="J1347" s="20"/>
      <c r="K1347" s="20"/>
      <c r="L1347" s="16"/>
      <c r="N1347" s="1"/>
      <c r="O1347" s="18"/>
      <c r="P1347" s="16"/>
      <c r="Q1347" s="16"/>
      <c r="R1347" s="16"/>
      <c r="S1347" s="16"/>
    </row>
    <row r="1348" spans="1:19" ht="13.2" hidden="1" x14ac:dyDescent="0.25">
      <c r="A1348" s="9"/>
      <c r="C1348" s="16"/>
      <c r="D1348" s="16"/>
      <c r="E1348" s="16"/>
      <c r="F1348" s="18"/>
      <c r="G1348" s="16"/>
      <c r="H1348" s="19"/>
      <c r="I1348" s="20"/>
      <c r="J1348" s="20"/>
      <c r="K1348" s="20"/>
      <c r="L1348" s="16"/>
      <c r="N1348" s="1"/>
      <c r="O1348" s="18"/>
      <c r="P1348" s="16"/>
      <c r="Q1348" s="16"/>
      <c r="R1348" s="16"/>
      <c r="S1348" s="16"/>
    </row>
    <row r="1349" spans="1:19" ht="13.2" hidden="1" x14ac:dyDescent="0.25">
      <c r="A1349" s="9"/>
      <c r="C1349" s="16"/>
      <c r="D1349" s="16"/>
      <c r="E1349" s="16"/>
      <c r="F1349" s="18"/>
      <c r="G1349" s="16"/>
      <c r="H1349" s="19"/>
      <c r="I1349" s="20"/>
      <c r="J1349" s="20"/>
      <c r="K1349" s="20"/>
      <c r="L1349" s="16"/>
      <c r="N1349" s="1"/>
      <c r="O1349" s="18"/>
      <c r="P1349" s="16"/>
      <c r="Q1349" s="16"/>
      <c r="R1349" s="16"/>
      <c r="S1349" s="16"/>
    </row>
    <row r="1350" spans="1:19" ht="13.2" hidden="1" x14ac:dyDescent="0.25">
      <c r="A1350" s="9"/>
      <c r="C1350" s="16"/>
      <c r="D1350" s="16"/>
      <c r="E1350" s="16"/>
      <c r="F1350" s="18"/>
      <c r="G1350" s="16"/>
      <c r="H1350" s="19"/>
      <c r="I1350" s="20"/>
      <c r="J1350" s="20"/>
      <c r="K1350" s="20"/>
      <c r="L1350" s="16"/>
      <c r="N1350" s="1"/>
      <c r="O1350" s="18"/>
      <c r="P1350" s="16"/>
      <c r="Q1350" s="16"/>
      <c r="R1350" s="16"/>
      <c r="S1350" s="16"/>
    </row>
    <row r="1351" spans="1:19" ht="13.2" hidden="1" x14ac:dyDescent="0.25">
      <c r="A1351" s="9"/>
      <c r="C1351" s="16"/>
      <c r="D1351" s="16"/>
      <c r="E1351" s="16"/>
      <c r="F1351" s="18"/>
      <c r="G1351" s="16"/>
      <c r="H1351" s="19"/>
      <c r="I1351" s="20"/>
      <c r="J1351" s="20"/>
      <c r="K1351" s="20"/>
      <c r="L1351" s="16"/>
      <c r="N1351" s="1"/>
      <c r="O1351" s="18"/>
      <c r="P1351" s="16"/>
      <c r="Q1351" s="16"/>
      <c r="R1351" s="16"/>
      <c r="S1351" s="16"/>
    </row>
    <row r="1352" spans="1:19" ht="13.2" hidden="1" x14ac:dyDescent="0.25">
      <c r="A1352" s="9"/>
      <c r="C1352" s="16"/>
      <c r="D1352" s="16"/>
      <c r="E1352" s="16"/>
      <c r="F1352" s="18"/>
      <c r="G1352" s="16"/>
      <c r="H1352" s="19"/>
      <c r="I1352" s="20"/>
      <c r="J1352" s="20"/>
      <c r="K1352" s="20"/>
      <c r="L1352" s="16"/>
      <c r="N1352" s="1"/>
      <c r="O1352" s="18"/>
      <c r="P1352" s="16"/>
      <c r="Q1352" s="16"/>
      <c r="R1352" s="16"/>
      <c r="S1352" s="16"/>
    </row>
    <row r="1353" spans="1:19" ht="13.2" hidden="1" x14ac:dyDescent="0.25">
      <c r="A1353" s="9"/>
      <c r="C1353" s="16"/>
      <c r="D1353" s="16"/>
      <c r="E1353" s="16"/>
      <c r="F1353" s="18"/>
      <c r="G1353" s="16"/>
      <c r="H1353" s="19"/>
      <c r="I1353" s="20"/>
      <c r="J1353" s="20"/>
      <c r="K1353" s="20"/>
      <c r="L1353" s="16"/>
      <c r="N1353" s="1"/>
      <c r="O1353" s="18"/>
      <c r="P1353" s="16"/>
      <c r="Q1353" s="16"/>
      <c r="R1353" s="16"/>
      <c r="S1353" s="16"/>
    </row>
    <row r="1354" spans="1:19" ht="13.2" hidden="1" x14ac:dyDescent="0.25">
      <c r="A1354" s="9"/>
      <c r="C1354" s="16"/>
      <c r="D1354" s="16"/>
      <c r="E1354" s="16"/>
      <c r="F1354" s="18"/>
      <c r="G1354" s="16"/>
      <c r="H1354" s="19"/>
      <c r="I1354" s="20"/>
      <c r="J1354" s="20"/>
      <c r="K1354" s="20"/>
      <c r="L1354" s="16"/>
      <c r="N1354" s="1"/>
      <c r="O1354" s="18"/>
      <c r="P1354" s="16"/>
      <c r="Q1354" s="16"/>
      <c r="R1354" s="16"/>
      <c r="S1354" s="16"/>
    </row>
    <row r="1355" spans="1:19" ht="13.2" hidden="1" x14ac:dyDescent="0.25">
      <c r="A1355" s="9"/>
      <c r="C1355" s="16"/>
      <c r="D1355" s="16"/>
      <c r="E1355" s="16"/>
      <c r="F1355" s="18"/>
      <c r="G1355" s="16"/>
      <c r="H1355" s="19"/>
      <c r="I1355" s="20"/>
      <c r="J1355" s="20"/>
      <c r="K1355" s="20"/>
      <c r="L1355" s="16"/>
      <c r="N1355" s="1"/>
      <c r="O1355" s="18"/>
      <c r="P1355" s="16"/>
      <c r="Q1355" s="16"/>
      <c r="R1355" s="16"/>
      <c r="S1355" s="16"/>
    </row>
    <row r="1356" spans="1:19" ht="13.2" hidden="1" x14ac:dyDescent="0.25">
      <c r="A1356" s="9"/>
      <c r="C1356" s="16"/>
      <c r="D1356" s="16"/>
      <c r="E1356" s="16"/>
      <c r="F1356" s="18"/>
      <c r="G1356" s="16"/>
      <c r="H1356" s="19"/>
      <c r="I1356" s="20"/>
      <c r="J1356" s="20"/>
      <c r="K1356" s="20"/>
      <c r="L1356" s="16"/>
      <c r="N1356" s="1"/>
      <c r="O1356" s="18"/>
      <c r="P1356" s="16"/>
      <c r="Q1356" s="16"/>
      <c r="R1356" s="16"/>
      <c r="S1356" s="16"/>
    </row>
    <row r="1357" spans="1:19" ht="13.2" hidden="1" x14ac:dyDescent="0.25">
      <c r="A1357" s="9"/>
      <c r="C1357" s="16"/>
      <c r="D1357" s="16"/>
      <c r="E1357" s="16"/>
      <c r="F1357" s="18"/>
      <c r="G1357" s="16"/>
      <c r="H1357" s="19"/>
      <c r="I1357" s="20"/>
      <c r="J1357" s="20"/>
      <c r="K1357" s="20"/>
      <c r="L1357" s="16"/>
      <c r="N1357" s="1"/>
      <c r="O1357" s="18"/>
      <c r="P1357" s="16"/>
      <c r="Q1357" s="16"/>
      <c r="R1357" s="16"/>
      <c r="S1357" s="16"/>
    </row>
    <row r="1358" spans="1:19" ht="13.2" hidden="1" x14ac:dyDescent="0.25">
      <c r="A1358" s="9"/>
      <c r="C1358" s="16"/>
      <c r="D1358" s="16"/>
      <c r="E1358" s="16"/>
      <c r="F1358" s="18"/>
      <c r="G1358" s="16"/>
      <c r="H1358" s="19"/>
      <c r="I1358" s="20"/>
      <c r="J1358" s="20"/>
      <c r="K1358" s="20"/>
      <c r="L1358" s="16"/>
      <c r="N1358" s="1"/>
      <c r="O1358" s="18"/>
      <c r="P1358" s="16"/>
      <c r="Q1358" s="16"/>
      <c r="R1358" s="16"/>
      <c r="S1358" s="16"/>
    </row>
    <row r="1359" spans="1:19" ht="13.2" hidden="1" x14ac:dyDescent="0.25">
      <c r="A1359" s="9"/>
      <c r="C1359" s="16"/>
      <c r="D1359" s="16"/>
      <c r="E1359" s="16"/>
      <c r="F1359" s="18"/>
      <c r="G1359" s="16"/>
      <c r="H1359" s="19"/>
      <c r="I1359" s="20"/>
      <c r="J1359" s="20"/>
      <c r="K1359" s="20"/>
      <c r="L1359" s="16"/>
      <c r="N1359" s="1"/>
      <c r="O1359" s="18"/>
      <c r="P1359" s="16"/>
      <c r="Q1359" s="16"/>
      <c r="R1359" s="16"/>
      <c r="S1359" s="16"/>
    </row>
    <row r="1360" spans="1:19" ht="13.2" hidden="1" x14ac:dyDescent="0.25">
      <c r="A1360" s="9"/>
      <c r="C1360" s="16"/>
      <c r="D1360" s="16"/>
      <c r="E1360" s="16"/>
      <c r="F1360" s="18"/>
      <c r="G1360" s="16"/>
      <c r="H1360" s="19"/>
      <c r="I1360" s="20"/>
      <c r="J1360" s="20"/>
      <c r="K1360" s="20"/>
      <c r="L1360" s="16"/>
      <c r="N1360" s="1"/>
      <c r="O1360" s="18"/>
      <c r="P1360" s="16"/>
      <c r="Q1360" s="16"/>
      <c r="R1360" s="16"/>
      <c r="S1360" s="16"/>
    </row>
    <row r="1361" spans="1:19" ht="13.2" hidden="1" x14ac:dyDescent="0.25">
      <c r="A1361" s="9"/>
      <c r="C1361" s="16"/>
      <c r="D1361" s="16"/>
      <c r="E1361" s="16"/>
      <c r="F1361" s="18"/>
      <c r="G1361" s="16"/>
      <c r="H1361" s="19"/>
      <c r="I1361" s="20"/>
      <c r="J1361" s="20"/>
      <c r="K1361" s="20"/>
      <c r="L1361" s="16"/>
      <c r="N1361" s="1"/>
      <c r="O1361" s="18"/>
      <c r="P1361" s="16"/>
      <c r="Q1361" s="16"/>
      <c r="R1361" s="16"/>
      <c r="S1361" s="16"/>
    </row>
    <row r="1362" spans="1:19" ht="13.2" hidden="1" x14ac:dyDescent="0.25">
      <c r="A1362" s="9"/>
      <c r="C1362" s="16"/>
      <c r="D1362" s="16"/>
      <c r="E1362" s="16"/>
      <c r="F1362" s="18"/>
      <c r="G1362" s="16"/>
      <c r="H1362" s="19"/>
      <c r="I1362" s="20"/>
      <c r="J1362" s="20"/>
      <c r="K1362" s="20"/>
      <c r="L1362" s="16"/>
      <c r="N1362" s="1"/>
      <c r="O1362" s="18"/>
      <c r="P1362" s="16"/>
      <c r="Q1362" s="16"/>
      <c r="R1362" s="16"/>
      <c r="S1362" s="16"/>
    </row>
    <row r="1363" spans="1:19" ht="13.2" hidden="1" x14ac:dyDescent="0.25">
      <c r="A1363" s="9"/>
      <c r="C1363" s="16"/>
      <c r="D1363" s="16"/>
      <c r="E1363" s="16"/>
      <c r="F1363" s="18"/>
      <c r="G1363" s="16"/>
      <c r="H1363" s="19"/>
      <c r="I1363" s="20"/>
      <c r="J1363" s="20"/>
      <c r="K1363" s="20"/>
      <c r="L1363" s="16"/>
      <c r="N1363" s="1"/>
      <c r="O1363" s="18"/>
      <c r="P1363" s="16"/>
      <c r="Q1363" s="16"/>
      <c r="R1363" s="16"/>
      <c r="S1363" s="16"/>
    </row>
    <row r="1364" spans="1:19" ht="13.2" hidden="1" x14ac:dyDescent="0.25">
      <c r="A1364" s="9"/>
      <c r="C1364" s="16"/>
      <c r="D1364" s="16"/>
      <c r="E1364" s="16"/>
      <c r="F1364" s="18"/>
      <c r="G1364" s="16"/>
      <c r="H1364" s="19"/>
      <c r="I1364" s="20"/>
      <c r="J1364" s="20"/>
      <c r="K1364" s="20"/>
      <c r="L1364" s="16"/>
      <c r="N1364" s="1"/>
      <c r="O1364" s="18"/>
      <c r="P1364" s="16"/>
      <c r="Q1364" s="16"/>
      <c r="R1364" s="16"/>
      <c r="S1364" s="16"/>
    </row>
    <row r="1365" spans="1:19" ht="13.2" hidden="1" x14ac:dyDescent="0.25">
      <c r="A1365" s="9"/>
      <c r="C1365" s="16"/>
      <c r="D1365" s="16"/>
      <c r="E1365" s="16"/>
      <c r="F1365" s="18"/>
      <c r="G1365" s="16"/>
      <c r="H1365" s="19"/>
      <c r="I1365" s="20"/>
      <c r="J1365" s="20"/>
      <c r="K1365" s="20"/>
      <c r="L1365" s="16"/>
      <c r="N1365" s="1"/>
      <c r="O1365" s="18"/>
      <c r="P1365" s="16"/>
      <c r="Q1365" s="16"/>
      <c r="R1365" s="16"/>
      <c r="S1365" s="16"/>
    </row>
    <row r="1366" spans="1:19" ht="13.2" hidden="1" x14ac:dyDescent="0.25">
      <c r="A1366" s="9"/>
      <c r="C1366" s="16"/>
      <c r="D1366" s="16"/>
      <c r="E1366" s="16"/>
      <c r="F1366" s="18"/>
      <c r="G1366" s="16"/>
      <c r="H1366" s="19"/>
      <c r="I1366" s="20"/>
      <c r="J1366" s="20"/>
      <c r="K1366" s="20"/>
      <c r="L1366" s="16"/>
      <c r="N1366" s="1"/>
      <c r="O1366" s="18"/>
      <c r="P1366" s="16"/>
      <c r="Q1366" s="16"/>
      <c r="R1366" s="16"/>
      <c r="S1366" s="16"/>
    </row>
    <row r="1367" spans="1:19" ht="13.2" hidden="1" x14ac:dyDescent="0.25">
      <c r="A1367" s="9"/>
      <c r="C1367" s="16"/>
      <c r="D1367" s="16"/>
      <c r="E1367" s="16"/>
      <c r="F1367" s="18"/>
      <c r="G1367" s="16"/>
      <c r="H1367" s="19"/>
      <c r="I1367" s="20"/>
      <c r="J1367" s="20"/>
      <c r="K1367" s="20"/>
      <c r="L1367" s="16"/>
      <c r="N1367" s="1"/>
      <c r="O1367" s="18"/>
      <c r="P1367" s="16"/>
      <c r="Q1367" s="16"/>
      <c r="R1367" s="16"/>
      <c r="S1367" s="16"/>
    </row>
    <row r="1368" spans="1:19" ht="13.2" hidden="1" x14ac:dyDescent="0.25">
      <c r="A1368" s="9"/>
      <c r="C1368" s="16"/>
      <c r="D1368" s="16"/>
      <c r="E1368" s="16"/>
      <c r="F1368" s="18"/>
      <c r="G1368" s="16"/>
      <c r="H1368" s="19"/>
      <c r="I1368" s="20"/>
      <c r="J1368" s="20"/>
      <c r="K1368" s="20"/>
      <c r="L1368" s="16"/>
      <c r="N1368" s="1"/>
      <c r="O1368" s="18"/>
      <c r="P1368" s="16"/>
      <c r="Q1368" s="16"/>
      <c r="R1368" s="16"/>
      <c r="S1368" s="16"/>
    </row>
    <row r="1369" spans="1:19" ht="13.2" hidden="1" x14ac:dyDescent="0.25">
      <c r="A1369" s="9"/>
      <c r="C1369" s="16"/>
      <c r="D1369" s="16"/>
      <c r="E1369" s="16"/>
      <c r="F1369" s="18"/>
      <c r="G1369" s="16"/>
      <c r="H1369" s="19"/>
      <c r="I1369" s="20"/>
      <c r="J1369" s="20"/>
      <c r="K1369" s="20"/>
      <c r="L1369" s="16"/>
      <c r="N1369" s="1"/>
      <c r="O1369" s="18"/>
      <c r="P1369" s="16"/>
      <c r="Q1369" s="16"/>
      <c r="R1369" s="16"/>
      <c r="S1369" s="16"/>
    </row>
    <row r="1370" spans="1:19" ht="13.2" hidden="1" x14ac:dyDescent="0.25">
      <c r="A1370" s="9"/>
      <c r="C1370" s="16"/>
      <c r="D1370" s="16"/>
      <c r="E1370" s="16"/>
      <c r="F1370" s="18"/>
      <c r="G1370" s="16"/>
      <c r="H1370" s="19"/>
      <c r="I1370" s="20"/>
      <c r="J1370" s="20"/>
      <c r="K1370" s="20"/>
      <c r="L1370" s="16"/>
      <c r="N1370" s="1"/>
      <c r="O1370" s="18"/>
      <c r="P1370" s="16"/>
      <c r="Q1370" s="16"/>
      <c r="R1370" s="16"/>
      <c r="S1370" s="16"/>
    </row>
    <row r="1371" spans="1:19" ht="13.2" hidden="1" x14ac:dyDescent="0.25">
      <c r="A1371" s="9"/>
      <c r="C1371" s="16"/>
      <c r="D1371" s="16"/>
      <c r="E1371" s="16"/>
      <c r="F1371" s="18"/>
      <c r="G1371" s="16"/>
      <c r="H1371" s="19"/>
      <c r="I1371" s="20"/>
      <c r="J1371" s="20"/>
      <c r="K1371" s="20"/>
      <c r="L1371" s="16"/>
      <c r="N1371" s="1"/>
      <c r="O1371" s="18"/>
      <c r="P1371" s="16"/>
      <c r="Q1371" s="16"/>
      <c r="R1371" s="16"/>
      <c r="S1371" s="16"/>
    </row>
    <row r="1372" spans="1:19" ht="13.2" hidden="1" x14ac:dyDescent="0.25">
      <c r="A1372" s="9"/>
      <c r="C1372" s="16"/>
      <c r="D1372" s="16"/>
      <c r="E1372" s="16"/>
      <c r="F1372" s="18"/>
      <c r="G1372" s="16"/>
      <c r="H1372" s="19"/>
      <c r="I1372" s="20"/>
      <c r="J1372" s="20"/>
      <c r="K1372" s="20"/>
      <c r="L1372" s="16"/>
      <c r="N1372" s="1"/>
      <c r="O1372" s="18"/>
      <c r="P1372" s="16"/>
      <c r="Q1372" s="16"/>
      <c r="R1372" s="16"/>
      <c r="S1372" s="16"/>
    </row>
    <row r="1373" spans="1:19" ht="13.2" hidden="1" x14ac:dyDescent="0.25">
      <c r="A1373" s="9"/>
      <c r="C1373" s="16"/>
      <c r="D1373" s="16"/>
      <c r="E1373" s="16"/>
      <c r="F1373" s="18"/>
      <c r="G1373" s="16"/>
      <c r="H1373" s="19"/>
      <c r="I1373" s="20"/>
      <c r="J1373" s="20"/>
      <c r="K1373" s="20"/>
      <c r="L1373" s="16"/>
      <c r="N1373" s="1"/>
      <c r="O1373" s="18"/>
      <c r="P1373" s="16"/>
      <c r="Q1373" s="16"/>
      <c r="R1373" s="16"/>
      <c r="S1373" s="16"/>
    </row>
    <row r="1374" spans="1:19" ht="13.2" hidden="1" x14ac:dyDescent="0.25">
      <c r="A1374" s="9"/>
      <c r="C1374" s="16"/>
      <c r="D1374" s="16"/>
      <c r="E1374" s="16"/>
      <c r="F1374" s="18"/>
      <c r="G1374" s="16"/>
      <c r="H1374" s="19"/>
      <c r="I1374" s="20"/>
      <c r="J1374" s="20"/>
      <c r="K1374" s="20"/>
      <c r="L1374" s="16"/>
      <c r="N1374" s="1"/>
      <c r="O1374" s="18"/>
      <c r="P1374" s="16"/>
      <c r="Q1374" s="16"/>
      <c r="R1374" s="16"/>
      <c r="S1374" s="16"/>
    </row>
    <row r="1375" spans="1:19" ht="13.2" hidden="1" x14ac:dyDescent="0.25">
      <c r="A1375" s="9"/>
      <c r="C1375" s="16"/>
      <c r="D1375" s="16"/>
      <c r="E1375" s="16"/>
      <c r="F1375" s="18"/>
      <c r="G1375" s="16"/>
      <c r="H1375" s="19"/>
      <c r="I1375" s="20"/>
      <c r="J1375" s="20"/>
      <c r="K1375" s="20"/>
      <c r="L1375" s="16"/>
      <c r="N1375" s="1"/>
      <c r="O1375" s="18"/>
      <c r="P1375" s="16"/>
      <c r="Q1375" s="16"/>
      <c r="R1375" s="16"/>
      <c r="S1375" s="16"/>
    </row>
    <row r="1376" spans="1:19" ht="13.2" hidden="1" x14ac:dyDescent="0.25">
      <c r="A1376" s="9"/>
      <c r="C1376" s="16"/>
      <c r="D1376" s="16"/>
      <c r="E1376" s="16"/>
      <c r="F1376" s="18"/>
      <c r="G1376" s="16"/>
      <c r="H1376" s="19"/>
      <c r="I1376" s="20"/>
      <c r="J1376" s="20"/>
      <c r="K1376" s="20"/>
      <c r="L1376" s="16"/>
      <c r="N1376" s="1"/>
      <c r="O1376" s="18"/>
      <c r="P1376" s="16"/>
      <c r="Q1376" s="16"/>
      <c r="R1376" s="16"/>
      <c r="S1376" s="16"/>
    </row>
    <row r="1377" spans="1:19" ht="13.2" hidden="1" x14ac:dyDescent="0.25">
      <c r="A1377" s="9"/>
      <c r="C1377" s="16"/>
      <c r="D1377" s="16"/>
      <c r="E1377" s="16"/>
      <c r="F1377" s="18"/>
      <c r="G1377" s="16"/>
      <c r="H1377" s="19"/>
      <c r="I1377" s="20"/>
      <c r="J1377" s="20"/>
      <c r="K1377" s="20"/>
      <c r="L1377" s="16"/>
      <c r="N1377" s="1"/>
      <c r="O1377" s="18"/>
      <c r="P1377" s="16"/>
      <c r="Q1377" s="16"/>
      <c r="R1377" s="16"/>
      <c r="S1377" s="16"/>
    </row>
    <row r="1378" spans="1:19" ht="13.2" hidden="1" x14ac:dyDescent="0.25">
      <c r="A1378" s="9"/>
      <c r="C1378" s="16"/>
      <c r="D1378" s="16"/>
      <c r="E1378" s="16"/>
      <c r="F1378" s="18"/>
      <c r="G1378" s="16"/>
      <c r="H1378" s="19"/>
      <c r="I1378" s="20"/>
      <c r="J1378" s="20"/>
      <c r="K1378" s="20"/>
      <c r="L1378" s="16"/>
      <c r="N1378" s="1"/>
      <c r="O1378" s="18"/>
      <c r="P1378" s="16"/>
      <c r="Q1378" s="16"/>
      <c r="R1378" s="16"/>
      <c r="S1378" s="16"/>
    </row>
    <row r="1379" spans="1:19" ht="13.2" hidden="1" x14ac:dyDescent="0.25">
      <c r="A1379" s="9"/>
      <c r="C1379" s="16"/>
      <c r="D1379" s="16"/>
      <c r="E1379" s="16"/>
      <c r="F1379" s="18"/>
      <c r="G1379" s="16"/>
      <c r="H1379" s="19"/>
      <c r="I1379" s="20"/>
      <c r="J1379" s="20"/>
      <c r="K1379" s="20"/>
      <c r="L1379" s="16"/>
      <c r="N1379" s="1"/>
      <c r="O1379" s="18"/>
      <c r="P1379" s="16"/>
      <c r="Q1379" s="16"/>
      <c r="R1379" s="16"/>
      <c r="S1379" s="16"/>
    </row>
    <row r="1380" spans="1:19" ht="13.2" hidden="1" x14ac:dyDescent="0.25">
      <c r="A1380" s="9"/>
      <c r="C1380" s="16"/>
      <c r="D1380" s="16"/>
      <c r="E1380" s="16"/>
      <c r="F1380" s="18"/>
      <c r="G1380" s="16"/>
      <c r="H1380" s="19"/>
      <c r="I1380" s="20"/>
      <c r="J1380" s="20"/>
      <c r="K1380" s="20"/>
      <c r="L1380" s="16"/>
      <c r="N1380" s="1"/>
      <c r="O1380" s="18"/>
      <c r="P1380" s="16"/>
      <c r="Q1380" s="16"/>
      <c r="R1380" s="16"/>
      <c r="S1380" s="16"/>
    </row>
    <row r="1381" spans="1:19" ht="13.2" hidden="1" x14ac:dyDescent="0.25">
      <c r="A1381" s="9"/>
      <c r="C1381" s="16"/>
      <c r="D1381" s="16"/>
      <c r="E1381" s="16"/>
      <c r="F1381" s="18"/>
      <c r="G1381" s="16"/>
      <c r="H1381" s="19"/>
      <c r="I1381" s="20"/>
      <c r="J1381" s="20"/>
      <c r="K1381" s="20"/>
      <c r="L1381" s="16"/>
      <c r="N1381" s="1"/>
      <c r="O1381" s="18"/>
      <c r="P1381" s="16"/>
      <c r="Q1381" s="16"/>
      <c r="R1381" s="16"/>
      <c r="S1381" s="16"/>
    </row>
    <row r="1382" spans="1:19" ht="13.2" hidden="1" x14ac:dyDescent="0.25">
      <c r="A1382" s="9"/>
      <c r="C1382" s="16"/>
      <c r="D1382" s="16"/>
      <c r="E1382" s="16"/>
      <c r="F1382" s="18"/>
      <c r="G1382" s="16"/>
      <c r="H1382" s="19"/>
      <c r="I1382" s="20"/>
      <c r="J1382" s="20"/>
      <c r="K1382" s="20"/>
      <c r="L1382" s="16"/>
      <c r="N1382" s="1"/>
      <c r="O1382" s="18"/>
      <c r="P1382" s="16"/>
      <c r="Q1382" s="16"/>
      <c r="R1382" s="16"/>
      <c r="S1382" s="16"/>
    </row>
    <row r="1383" spans="1:19" ht="13.2" hidden="1" x14ac:dyDescent="0.25">
      <c r="A1383" s="9"/>
      <c r="C1383" s="16"/>
      <c r="D1383" s="16"/>
      <c r="E1383" s="16"/>
      <c r="F1383" s="18"/>
      <c r="G1383" s="16"/>
      <c r="H1383" s="19"/>
      <c r="I1383" s="20"/>
      <c r="J1383" s="20"/>
      <c r="K1383" s="20"/>
      <c r="L1383" s="16"/>
      <c r="N1383" s="1"/>
      <c r="O1383" s="18"/>
      <c r="P1383" s="16"/>
      <c r="Q1383" s="16"/>
      <c r="R1383" s="16"/>
      <c r="S1383" s="16"/>
    </row>
    <row r="1384" spans="1:19" ht="13.2" hidden="1" x14ac:dyDescent="0.25">
      <c r="A1384" s="9"/>
      <c r="C1384" s="16"/>
      <c r="D1384" s="16"/>
      <c r="E1384" s="16"/>
      <c r="F1384" s="18"/>
      <c r="G1384" s="16"/>
      <c r="H1384" s="19"/>
      <c r="I1384" s="20"/>
      <c r="J1384" s="20"/>
      <c r="K1384" s="20"/>
      <c r="L1384" s="16"/>
      <c r="N1384" s="1"/>
      <c r="O1384" s="18"/>
      <c r="P1384" s="16"/>
      <c r="Q1384" s="16"/>
      <c r="R1384" s="16"/>
      <c r="S1384" s="16"/>
    </row>
    <row r="1385" spans="1:19" ht="13.2" hidden="1" x14ac:dyDescent="0.25">
      <c r="A1385" s="9"/>
      <c r="C1385" s="16"/>
      <c r="D1385" s="16"/>
      <c r="E1385" s="16"/>
      <c r="F1385" s="18"/>
      <c r="G1385" s="16"/>
      <c r="H1385" s="19"/>
      <c r="I1385" s="20"/>
      <c r="J1385" s="20"/>
      <c r="K1385" s="20"/>
      <c r="L1385" s="16"/>
      <c r="N1385" s="1"/>
      <c r="O1385" s="18"/>
      <c r="P1385" s="16"/>
      <c r="Q1385" s="16"/>
      <c r="R1385" s="16"/>
      <c r="S1385" s="16"/>
    </row>
    <row r="1386" spans="1:19" ht="13.2" hidden="1" x14ac:dyDescent="0.25">
      <c r="A1386" s="9"/>
      <c r="C1386" s="16"/>
      <c r="D1386" s="16"/>
      <c r="E1386" s="16"/>
      <c r="F1386" s="18"/>
      <c r="G1386" s="16"/>
      <c r="H1386" s="19"/>
      <c r="I1386" s="20"/>
      <c r="J1386" s="20"/>
      <c r="K1386" s="20"/>
      <c r="L1386" s="16"/>
      <c r="N1386" s="1"/>
      <c r="O1386" s="18"/>
      <c r="P1386" s="16"/>
      <c r="Q1386" s="16"/>
      <c r="R1386" s="16"/>
      <c r="S1386" s="16"/>
    </row>
    <row r="1387" spans="1:19" ht="13.2" hidden="1" x14ac:dyDescent="0.25">
      <c r="A1387" s="9"/>
      <c r="C1387" s="16"/>
      <c r="D1387" s="16"/>
      <c r="E1387" s="16"/>
      <c r="F1387" s="18"/>
      <c r="G1387" s="16"/>
      <c r="H1387" s="19"/>
      <c r="I1387" s="20"/>
      <c r="J1387" s="20"/>
      <c r="K1387" s="20"/>
      <c r="L1387" s="16"/>
      <c r="N1387" s="1"/>
      <c r="O1387" s="18"/>
      <c r="P1387" s="16"/>
      <c r="Q1387" s="16"/>
      <c r="R1387" s="16"/>
      <c r="S1387" s="16"/>
    </row>
    <row r="1388" spans="1:19" ht="13.2" hidden="1" x14ac:dyDescent="0.25">
      <c r="A1388" s="9"/>
      <c r="C1388" s="16"/>
      <c r="D1388" s="16"/>
      <c r="E1388" s="16"/>
      <c r="F1388" s="18"/>
      <c r="G1388" s="16"/>
      <c r="H1388" s="19"/>
      <c r="I1388" s="20"/>
      <c r="J1388" s="20"/>
      <c r="K1388" s="20"/>
      <c r="L1388" s="16"/>
      <c r="N1388" s="1"/>
      <c r="O1388" s="18"/>
      <c r="P1388" s="16"/>
      <c r="Q1388" s="16"/>
      <c r="R1388" s="16"/>
      <c r="S1388" s="16"/>
    </row>
    <row r="1389" spans="1:19" ht="13.2" hidden="1" x14ac:dyDescent="0.25">
      <c r="A1389" s="9"/>
      <c r="C1389" s="16"/>
      <c r="D1389" s="16"/>
      <c r="E1389" s="16"/>
      <c r="F1389" s="18"/>
      <c r="G1389" s="16"/>
      <c r="H1389" s="19"/>
      <c r="I1389" s="20"/>
      <c r="J1389" s="20"/>
      <c r="K1389" s="20"/>
      <c r="L1389" s="16"/>
      <c r="N1389" s="1"/>
      <c r="O1389" s="18"/>
      <c r="P1389" s="16"/>
      <c r="Q1389" s="16"/>
      <c r="R1389" s="16"/>
      <c r="S1389" s="16"/>
    </row>
    <row r="1390" spans="1:19" ht="13.2" hidden="1" x14ac:dyDescent="0.25">
      <c r="A1390" s="9"/>
      <c r="C1390" s="16"/>
      <c r="D1390" s="16"/>
      <c r="E1390" s="16"/>
      <c r="F1390" s="18"/>
      <c r="G1390" s="16"/>
      <c r="H1390" s="19"/>
      <c r="I1390" s="20"/>
      <c r="J1390" s="20"/>
      <c r="K1390" s="20"/>
      <c r="L1390" s="16"/>
      <c r="N1390" s="1"/>
      <c r="O1390" s="18"/>
      <c r="P1390" s="16"/>
      <c r="Q1390" s="16"/>
      <c r="R1390" s="16"/>
      <c r="S1390" s="16"/>
    </row>
    <row r="1391" spans="1:19" ht="13.2" hidden="1" x14ac:dyDescent="0.25">
      <c r="A1391" s="9"/>
      <c r="C1391" s="16"/>
      <c r="D1391" s="16"/>
      <c r="E1391" s="16"/>
      <c r="F1391" s="18"/>
      <c r="G1391" s="16"/>
      <c r="H1391" s="19"/>
      <c r="I1391" s="20"/>
      <c r="J1391" s="20"/>
      <c r="K1391" s="20"/>
      <c r="L1391" s="16"/>
      <c r="N1391" s="1"/>
      <c r="O1391" s="18"/>
      <c r="P1391" s="16"/>
      <c r="Q1391" s="16"/>
      <c r="R1391" s="16"/>
      <c r="S1391" s="16"/>
    </row>
    <row r="1392" spans="1:19" ht="13.2" hidden="1" x14ac:dyDescent="0.25">
      <c r="A1392" s="9"/>
      <c r="C1392" s="16"/>
      <c r="D1392" s="16"/>
      <c r="E1392" s="16"/>
      <c r="F1392" s="18"/>
      <c r="G1392" s="16"/>
      <c r="H1392" s="19"/>
      <c r="I1392" s="20"/>
      <c r="J1392" s="20"/>
      <c r="K1392" s="20"/>
      <c r="L1392" s="16"/>
      <c r="N1392" s="1"/>
      <c r="O1392" s="18"/>
      <c r="P1392" s="16"/>
      <c r="Q1392" s="16"/>
      <c r="R1392" s="16"/>
      <c r="S1392" s="16"/>
    </row>
    <row r="1393" spans="1:19" ht="13.2" hidden="1" x14ac:dyDescent="0.25">
      <c r="A1393" s="9"/>
      <c r="C1393" s="16"/>
      <c r="D1393" s="16"/>
      <c r="E1393" s="16"/>
      <c r="F1393" s="18"/>
      <c r="G1393" s="16"/>
      <c r="H1393" s="19"/>
      <c r="I1393" s="20"/>
      <c r="J1393" s="20"/>
      <c r="K1393" s="20"/>
      <c r="L1393" s="16"/>
      <c r="N1393" s="1"/>
      <c r="O1393" s="18"/>
      <c r="P1393" s="16"/>
      <c r="Q1393" s="16"/>
      <c r="R1393" s="16"/>
      <c r="S1393" s="16"/>
    </row>
    <row r="1394" spans="1:19" ht="13.2" hidden="1" x14ac:dyDescent="0.25">
      <c r="A1394" s="9"/>
      <c r="C1394" s="16"/>
      <c r="D1394" s="16"/>
      <c r="E1394" s="16"/>
      <c r="F1394" s="18"/>
      <c r="G1394" s="16"/>
      <c r="H1394" s="19"/>
      <c r="I1394" s="20"/>
      <c r="J1394" s="20"/>
      <c r="K1394" s="20"/>
      <c r="L1394" s="16"/>
      <c r="N1394" s="1"/>
      <c r="O1394" s="18"/>
      <c r="P1394" s="16"/>
      <c r="Q1394" s="16"/>
      <c r="R1394" s="16"/>
      <c r="S1394" s="16"/>
    </row>
    <row r="1395" spans="1:19" ht="13.2" hidden="1" x14ac:dyDescent="0.25">
      <c r="A1395" s="9"/>
      <c r="C1395" s="16"/>
      <c r="D1395" s="16"/>
      <c r="E1395" s="16"/>
      <c r="F1395" s="18"/>
      <c r="G1395" s="16"/>
      <c r="H1395" s="19"/>
      <c r="I1395" s="20"/>
      <c r="J1395" s="20"/>
      <c r="K1395" s="20"/>
      <c r="L1395" s="16"/>
      <c r="N1395" s="1"/>
      <c r="O1395" s="18"/>
      <c r="P1395" s="16"/>
      <c r="Q1395" s="16"/>
      <c r="R1395" s="16"/>
      <c r="S1395" s="16"/>
    </row>
    <row r="1396" spans="1:19" ht="13.2" hidden="1" x14ac:dyDescent="0.25">
      <c r="A1396" s="9"/>
      <c r="C1396" s="16"/>
      <c r="D1396" s="16"/>
      <c r="E1396" s="16"/>
      <c r="F1396" s="18"/>
      <c r="G1396" s="16"/>
      <c r="H1396" s="19"/>
      <c r="I1396" s="20"/>
      <c r="J1396" s="20"/>
      <c r="K1396" s="20"/>
      <c r="L1396" s="16"/>
      <c r="N1396" s="1"/>
      <c r="O1396" s="18"/>
      <c r="P1396" s="16"/>
      <c r="Q1396" s="16"/>
      <c r="R1396" s="16"/>
      <c r="S1396" s="16"/>
    </row>
    <row r="1397" spans="1:19" ht="13.2" hidden="1" x14ac:dyDescent="0.25">
      <c r="A1397" s="9"/>
      <c r="C1397" s="16"/>
      <c r="D1397" s="16"/>
      <c r="E1397" s="16"/>
      <c r="F1397" s="18"/>
      <c r="G1397" s="16"/>
      <c r="H1397" s="19"/>
      <c r="I1397" s="20"/>
      <c r="J1397" s="20"/>
      <c r="K1397" s="20"/>
      <c r="L1397" s="16"/>
      <c r="N1397" s="1"/>
      <c r="O1397" s="18"/>
      <c r="P1397" s="16"/>
      <c r="Q1397" s="16"/>
      <c r="R1397" s="16"/>
      <c r="S1397" s="16"/>
    </row>
    <row r="1398" spans="1:19" ht="13.2" hidden="1" x14ac:dyDescent="0.25">
      <c r="A1398" s="9"/>
      <c r="C1398" s="16"/>
      <c r="D1398" s="16"/>
      <c r="E1398" s="16"/>
      <c r="F1398" s="18"/>
      <c r="G1398" s="16"/>
      <c r="H1398" s="19"/>
      <c r="I1398" s="20"/>
      <c r="J1398" s="20"/>
      <c r="K1398" s="20"/>
      <c r="L1398" s="16"/>
      <c r="N1398" s="1"/>
      <c r="O1398" s="18"/>
      <c r="P1398" s="16"/>
      <c r="Q1398" s="16"/>
      <c r="R1398" s="16"/>
      <c r="S1398" s="16"/>
    </row>
    <row r="1399" spans="1:19" ht="13.2" hidden="1" x14ac:dyDescent="0.25">
      <c r="A1399" s="9"/>
      <c r="C1399" s="16"/>
      <c r="D1399" s="16"/>
      <c r="E1399" s="16"/>
      <c r="F1399" s="18"/>
      <c r="G1399" s="16"/>
      <c r="H1399" s="19"/>
      <c r="I1399" s="20"/>
      <c r="J1399" s="20"/>
      <c r="K1399" s="20"/>
      <c r="L1399" s="16"/>
      <c r="N1399" s="1"/>
      <c r="O1399" s="18"/>
      <c r="P1399" s="16"/>
      <c r="Q1399" s="16"/>
      <c r="R1399" s="16"/>
      <c r="S1399" s="16"/>
    </row>
    <row r="1400" spans="1:19" ht="13.2" hidden="1" x14ac:dyDescent="0.25">
      <c r="A1400" s="9"/>
      <c r="C1400" s="16"/>
      <c r="D1400" s="16"/>
      <c r="E1400" s="16"/>
      <c r="F1400" s="18"/>
      <c r="G1400" s="16"/>
      <c r="H1400" s="19"/>
      <c r="I1400" s="20"/>
      <c r="J1400" s="20"/>
      <c r="K1400" s="20"/>
      <c r="L1400" s="16"/>
      <c r="N1400" s="1"/>
      <c r="O1400" s="18"/>
      <c r="P1400" s="16"/>
      <c r="Q1400" s="16"/>
      <c r="R1400" s="16"/>
      <c r="S1400" s="16"/>
    </row>
    <row r="1401" spans="1:19" ht="13.2" hidden="1" x14ac:dyDescent="0.25">
      <c r="A1401" s="9"/>
      <c r="C1401" s="16"/>
      <c r="D1401" s="16"/>
      <c r="E1401" s="16"/>
      <c r="F1401" s="18"/>
      <c r="G1401" s="16"/>
      <c r="H1401" s="19"/>
      <c r="I1401" s="20"/>
      <c r="J1401" s="20"/>
      <c r="K1401" s="20"/>
      <c r="L1401" s="16"/>
      <c r="N1401" s="1"/>
      <c r="O1401" s="18"/>
      <c r="P1401" s="16"/>
      <c r="Q1401" s="16"/>
      <c r="R1401" s="16"/>
      <c r="S1401" s="16"/>
    </row>
    <row r="1402" spans="1:19" ht="13.2" hidden="1" x14ac:dyDescent="0.25">
      <c r="A1402" s="9"/>
      <c r="C1402" s="16"/>
      <c r="D1402" s="16"/>
      <c r="E1402" s="16"/>
      <c r="F1402" s="18"/>
      <c r="G1402" s="16"/>
      <c r="H1402" s="19"/>
      <c r="I1402" s="20"/>
      <c r="J1402" s="20"/>
      <c r="K1402" s="20"/>
      <c r="L1402" s="16"/>
      <c r="N1402" s="1"/>
      <c r="O1402" s="18"/>
      <c r="P1402" s="16"/>
      <c r="Q1402" s="16"/>
      <c r="R1402" s="16"/>
      <c r="S1402" s="16"/>
    </row>
    <row r="1403" spans="1:19" ht="13.2" hidden="1" x14ac:dyDescent="0.25">
      <c r="A1403" s="9"/>
      <c r="C1403" s="16"/>
      <c r="D1403" s="16"/>
      <c r="E1403" s="16"/>
      <c r="F1403" s="18"/>
      <c r="G1403" s="16"/>
      <c r="H1403" s="19"/>
      <c r="I1403" s="20"/>
      <c r="J1403" s="20"/>
      <c r="K1403" s="20"/>
      <c r="L1403" s="16"/>
      <c r="N1403" s="1"/>
      <c r="O1403" s="18"/>
      <c r="P1403" s="16"/>
      <c r="Q1403" s="16"/>
      <c r="R1403" s="16"/>
      <c r="S1403" s="16"/>
    </row>
    <row r="1404" spans="1:19" ht="13.2" hidden="1" x14ac:dyDescent="0.25">
      <c r="A1404" s="9"/>
      <c r="C1404" s="16"/>
      <c r="D1404" s="16"/>
      <c r="E1404" s="16"/>
      <c r="F1404" s="18"/>
      <c r="G1404" s="16"/>
      <c r="H1404" s="19"/>
      <c r="I1404" s="20"/>
      <c r="J1404" s="20"/>
      <c r="K1404" s="20"/>
      <c r="L1404" s="16"/>
      <c r="N1404" s="1"/>
      <c r="O1404" s="18"/>
      <c r="P1404" s="16"/>
      <c r="Q1404" s="16"/>
      <c r="R1404" s="16"/>
      <c r="S1404" s="16"/>
    </row>
    <row r="1405" spans="1:19" ht="13.2" hidden="1" x14ac:dyDescent="0.25">
      <c r="A1405" s="9"/>
      <c r="C1405" s="16"/>
      <c r="D1405" s="16"/>
      <c r="E1405" s="16"/>
      <c r="F1405" s="18"/>
      <c r="G1405" s="16"/>
      <c r="H1405" s="19"/>
      <c r="I1405" s="20"/>
      <c r="J1405" s="20"/>
      <c r="K1405" s="20"/>
      <c r="L1405" s="16"/>
      <c r="N1405" s="1"/>
      <c r="O1405" s="18"/>
      <c r="P1405" s="16"/>
      <c r="Q1405" s="16"/>
      <c r="R1405" s="16"/>
      <c r="S1405" s="16"/>
    </row>
    <row r="1406" spans="1:19" ht="13.2" hidden="1" x14ac:dyDescent="0.25">
      <c r="A1406" s="9"/>
      <c r="C1406" s="16"/>
      <c r="D1406" s="16"/>
      <c r="E1406" s="16"/>
      <c r="F1406" s="18"/>
      <c r="G1406" s="16"/>
      <c r="H1406" s="19"/>
      <c r="I1406" s="20"/>
      <c r="J1406" s="20"/>
      <c r="K1406" s="20"/>
      <c r="L1406" s="16"/>
      <c r="N1406" s="1"/>
      <c r="O1406" s="18"/>
      <c r="P1406" s="16"/>
      <c r="Q1406" s="16"/>
      <c r="R1406" s="16"/>
      <c r="S1406" s="16"/>
    </row>
    <row r="1407" spans="1:19" ht="13.2" hidden="1" x14ac:dyDescent="0.25">
      <c r="A1407" s="9"/>
      <c r="C1407" s="16"/>
      <c r="D1407" s="16"/>
      <c r="E1407" s="16"/>
      <c r="F1407" s="18"/>
      <c r="G1407" s="16"/>
      <c r="H1407" s="19"/>
      <c r="I1407" s="20"/>
      <c r="J1407" s="20"/>
      <c r="K1407" s="20"/>
      <c r="L1407" s="16"/>
      <c r="N1407" s="1"/>
      <c r="O1407" s="18"/>
      <c r="P1407" s="16"/>
      <c r="Q1407" s="16"/>
      <c r="R1407" s="16"/>
      <c r="S1407" s="16"/>
    </row>
    <row r="1408" spans="1:19" ht="13.2" hidden="1" x14ac:dyDescent="0.25">
      <c r="A1408" s="9"/>
      <c r="C1408" s="16"/>
      <c r="D1408" s="16"/>
      <c r="E1408" s="16"/>
      <c r="F1408" s="18"/>
      <c r="G1408" s="16"/>
      <c r="H1408" s="19"/>
      <c r="I1408" s="20"/>
      <c r="J1408" s="20"/>
      <c r="K1408" s="20"/>
      <c r="L1408" s="16"/>
      <c r="N1408" s="1"/>
      <c r="O1408" s="18"/>
      <c r="P1408" s="16"/>
      <c r="Q1408" s="16"/>
      <c r="R1408" s="16"/>
      <c r="S1408" s="16"/>
    </row>
    <row r="1409" spans="1:19" ht="13.2" hidden="1" x14ac:dyDescent="0.25">
      <c r="A1409" s="9"/>
      <c r="C1409" s="16"/>
      <c r="D1409" s="16"/>
      <c r="E1409" s="16"/>
      <c r="F1409" s="18"/>
      <c r="G1409" s="16"/>
      <c r="H1409" s="19"/>
      <c r="I1409" s="20"/>
      <c r="J1409" s="20"/>
      <c r="K1409" s="20"/>
      <c r="L1409" s="16"/>
      <c r="N1409" s="1"/>
      <c r="O1409" s="18"/>
      <c r="P1409" s="16"/>
      <c r="Q1409" s="16"/>
      <c r="R1409" s="16"/>
      <c r="S1409" s="16"/>
    </row>
    <row r="1410" spans="1:19" ht="13.2" hidden="1" x14ac:dyDescent="0.25">
      <c r="A1410" s="9"/>
      <c r="C1410" s="16"/>
      <c r="D1410" s="16"/>
      <c r="E1410" s="16"/>
      <c r="F1410" s="18"/>
      <c r="G1410" s="16"/>
      <c r="H1410" s="19"/>
      <c r="I1410" s="20"/>
      <c r="J1410" s="20"/>
      <c r="K1410" s="20"/>
      <c r="L1410" s="16"/>
      <c r="N1410" s="1"/>
      <c r="O1410" s="18"/>
      <c r="P1410" s="16"/>
      <c r="Q1410" s="16"/>
      <c r="R1410" s="16"/>
      <c r="S1410" s="16"/>
    </row>
    <row r="1411" spans="1:19" ht="13.2" hidden="1" x14ac:dyDescent="0.25">
      <c r="A1411" s="9"/>
      <c r="C1411" s="16"/>
      <c r="D1411" s="16"/>
      <c r="E1411" s="16"/>
      <c r="F1411" s="18"/>
      <c r="G1411" s="16"/>
      <c r="H1411" s="19"/>
      <c r="I1411" s="20"/>
      <c r="J1411" s="20"/>
      <c r="K1411" s="20"/>
      <c r="L1411" s="16"/>
      <c r="N1411" s="1"/>
      <c r="O1411" s="18"/>
      <c r="P1411" s="16"/>
      <c r="Q1411" s="16"/>
      <c r="R1411" s="16"/>
      <c r="S1411" s="16"/>
    </row>
    <row r="1412" spans="1:19" ht="13.2" hidden="1" x14ac:dyDescent="0.25">
      <c r="A1412" s="9"/>
      <c r="C1412" s="16"/>
      <c r="D1412" s="16"/>
      <c r="E1412" s="16"/>
      <c r="F1412" s="18"/>
      <c r="G1412" s="16"/>
      <c r="H1412" s="19"/>
      <c r="I1412" s="20"/>
      <c r="J1412" s="20"/>
      <c r="K1412" s="20"/>
      <c r="L1412" s="16"/>
      <c r="N1412" s="1"/>
      <c r="O1412" s="18"/>
      <c r="P1412" s="16"/>
      <c r="Q1412" s="16"/>
      <c r="R1412" s="16"/>
      <c r="S1412" s="16"/>
    </row>
    <row r="1414" spans="1:19" ht="15.75" customHeight="1" x14ac:dyDescent="0.25">
      <c r="G1414" s="98">
        <v>70</v>
      </c>
    </row>
  </sheetData>
  <autoFilter ref="A1:AA1412" xr:uid="{00000000-0001-0000-0500-000000000000}">
    <filterColumn colId="0">
      <filters>
        <filter val="ly, dh"/>
        <filter val="ly, hoa"/>
        <filter val="ly, linh"/>
        <filter val="ly, van"/>
        <filter val="ly, vinh"/>
      </filters>
    </filterColumn>
  </autoFilter>
  <customSheetViews>
    <customSheetView guid="{1A3B07F7-FDE5-437D-9D9F-BA587FDCF1CB}" filter="1" showAutoFilter="1">
      <pageMargins left="0.7" right="0.7" top="0.75" bottom="0.75" header="0.3" footer="0.3"/>
      <autoFilter ref="A347:AA401" xr:uid="{E9B2B3C3-8033-4E22-87D4-15900465AAFF}">
        <filterColumn colId="0">
          <filters>
            <filter val="Lg, dh"/>
            <filter val="lg, vinh"/>
          </filters>
        </filterColumn>
      </autoFilter>
    </customSheetView>
    <customSheetView guid="{6830B7A9-97E4-4E91-B2CD-9905A698DECB}" filter="1" showAutoFilter="1">
      <pageMargins left="0.7" right="0.7" top="0.75" bottom="0.75" header="0.3" footer="0.3"/>
      <autoFilter ref="A347:AA401" xr:uid="{78AA9EF2-D6F1-4736-B807-F275E8D0A782}">
        <filterColumn colId="0">
          <filters>
            <filter val="Lg, dh"/>
            <filter val="lg, vinh"/>
          </filters>
        </filterColumn>
      </autoFilter>
    </customSheetView>
    <customSheetView guid="{0CA9569E-A5CD-41C8-BDB6-4C727F0168B1}" filter="1" showAutoFilter="1">
      <pageMargins left="0.7" right="0.7" top="0.75" bottom="0.75" header="0.3" footer="0.3"/>
      <autoFilter ref="A347:AA401" xr:uid="{B31A5330-0B88-440C-8019-D7A248ED6C7D}">
        <filterColumn colId="0">
          <customFilters>
            <customFilter val="*linh*"/>
          </customFilters>
        </filterColumn>
      </autoFilter>
    </customSheetView>
    <customSheetView guid="{63AD3501-7431-4A68-BB17-30FE123DB16B}" filter="1" showAutoFilter="1">
      <pageMargins left="0.7" right="0.7" top="0.75" bottom="0.75" header="0.3" footer="0.3"/>
      <autoFilter ref="A1016:AA1038" xr:uid="{9683CB19-0096-4E49-BF01-33429F54B57B}">
        <filterColumn colId="0">
          <customFilters>
            <customFilter val="*linh*"/>
          </customFilters>
        </filterColumn>
      </autoFilter>
    </customSheetView>
    <customSheetView guid="{B3B3A293-5073-452A-B635-23D7C8A245BA}" filter="1" showAutoFilter="1">
      <pageMargins left="0.7" right="0.7" top="0.75" bottom="0.75" header="0.3" footer="0.3"/>
      <autoFilter ref="A1:AA1412" xr:uid="{1139C22C-26EA-4F52-A523-E28F0C5CF840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báo hệ thống mer"/>
            <filter val="done, mail custom"/>
            <filter val="done, mail hỏi số"/>
            <filter val="mail option"/>
          </filters>
        </filterColumn>
      </autoFilter>
    </customSheetView>
    <customSheetView guid="{8AFC7DC6-A5CE-4074-B32F-9B0FCDAE4E4D}" filter="1" showAutoFilter="1">
      <pageMargins left="0.7" right="0.7" top="0.75" bottom="0.75" header="0.3" footer="0.3"/>
      <autoFilter ref="A1:AA1412" xr:uid="{0771F880-1CFA-4506-8A85-334CEA24A483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08DE217E-B4A2-41ED-8FBA-356099666124}" filter="1" showAutoFilter="1">
      <pageMargins left="0.7" right="0.7" top="0.75" bottom="0.75" header="0.3" footer="0.3"/>
      <autoFilter ref="A1:AA1412" xr:uid="{EBFEAFD0-E200-4388-BB8C-C786B719490F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FB0E9E33-31D6-4DDE-A911-BDE00A431144}" filter="1" showAutoFilter="1">
      <pageMargins left="0.7" right="0.7" top="0.75" bottom="0.75" header="0.3" footer="0.3"/>
      <autoFilter ref="A1:AA1412" xr:uid="{798AC6B5-111D-415B-B42B-2763FFBA6DF8}">
        <filterColumn colId="2">
          <filters>
            <filter val="merchize"/>
          </filters>
        </filterColumn>
        <filterColumn colId="3">
          <filters>
            <filter val="cancel item ni"/>
            <filter val="cancel size L"/>
            <filter val="cf địa chỉ"/>
            <filter val="demo sent p2 gửi lại demo"/>
            <filter val="done, báo hệ thống mer"/>
            <filter val="done, mail custom"/>
            <filter val="done, mail hỏi số"/>
            <filter val="mail cf legging"/>
            <filter val="mail custom"/>
            <filter val="mail option"/>
          </filters>
        </filterColumn>
      </autoFilter>
    </customSheetView>
    <customSheetView guid="{B2034F1A-82A8-4BD7-89A6-CF64BCAD46DE}" filter="1" showAutoFilter="1">
      <pageMargins left="0.7" right="0.7" top="0.75" bottom="0.75" header="0.3" footer="0.3"/>
      <autoFilter ref="A1:AA1412" xr:uid="{600D8582-E15A-49BF-9BB4-EECE30B039A9}">
        <filterColumn colId="2">
          <filters>
            <filter val="GM"/>
            <filter val="merchize"/>
            <filter val="PGCom"/>
          </filters>
        </filterColumn>
        <filterColumn colId="3">
          <filters blank="1">
            <filter val="cancel item ni"/>
            <filter val="cancel size L"/>
            <filter val="cc"/>
            <filter val="delay"/>
            <filter val="demo sent p2 gửi lại demo"/>
            <filter val="done, báo hệ thống mer"/>
            <filter val="done, mail custom"/>
            <filter val="done, mail hỏi số"/>
            <filter val="mail cf legging"/>
            <filter val="mail custom"/>
            <filter val="mail option"/>
          </filters>
        </filterColumn>
      </autoFilter>
    </customSheetView>
    <customSheetView guid="{445D385C-8066-4A57-9847-4D3E0F4F7CCA}" filter="1" showAutoFilter="1">
      <pageMargins left="0.7" right="0.7" top="0.75" bottom="0.75" header="0.3" footer="0.3"/>
      <autoFilter ref="A1:AA1412" xr:uid="{56857A79-AA5E-4168-A16F-1C354751954A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báo hệ thống mer"/>
            <filter val="done, mail custom"/>
            <filter val="done, mail hỏi số"/>
            <filter val="mail option"/>
          </filters>
        </filterColumn>
      </autoFilter>
    </customSheetView>
    <customSheetView guid="{041B1D84-BC8A-43B3-913D-11744845C4C5}" filter="1" showAutoFilter="1">
      <pageMargins left="0.7" right="0.7" top="0.75" bottom="0.75" header="0.3" footer="0.3"/>
      <autoFilter ref="A1:AA1412" xr:uid="{277445BC-FCA3-40A7-AE94-F87C0EB94D9E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5C27ABB6-DAA4-4024-ABEC-84A9A1D033F7}" filter="1" showAutoFilter="1">
      <pageMargins left="0.7" right="0.7" top="0.75" bottom="0.75" header="0.3" footer="0.3"/>
      <autoFilter ref="A1:AA1412" xr:uid="{320026D8-F285-4EBE-B749-46AF5E4174D1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64796250-A87C-4AD6-A88F-AECBB1D5B0FA}" filter="1" showAutoFilter="1">
      <pageMargins left="0.7" right="0.7" top="0.75" bottom="0.75" header="0.3" footer="0.3"/>
      <autoFilter ref="A1:AA1412" xr:uid="{973BE4DE-290A-43DA-B04F-F3AE95272059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mail custom"/>
            <filter val="done, mail hỏi số"/>
          </filters>
        </filterColumn>
      </autoFilter>
    </customSheetView>
    <customSheetView guid="{6CD66DC7-7A7D-412A-8C20-7A1F0A585CA9}" filter="1" showAutoFilter="1">
      <pageMargins left="0.7" right="0.7" top="0.75" bottom="0.75" header="0.3" footer="0.3"/>
      <autoFilter ref="A1:AA1412" xr:uid="{99AAF5C9-721E-4D2B-BF79-6BE530E0C08C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báo hệ thống mer"/>
            <filter val="done, mail custom"/>
            <filter val="done, mail hỏi số"/>
            <filter val="mail cf legging"/>
            <filter val="mail option"/>
          </filters>
        </filterColumn>
      </autoFilter>
    </customSheetView>
    <customSheetView guid="{30ED2990-B997-4B9A-84AA-006E3054966C}" filter="1" showAutoFilter="1">
      <pageMargins left="0.7" right="0.7" top="0.75" bottom="0.75" header="0.3" footer="0.3"/>
      <autoFilter ref="A1:AA1412" xr:uid="{8CDC65D8-F72E-4506-A810-17BFE58D7BA1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D0F5317B-77E5-4F08-B4EF-666E76198B89}" filter="1" showAutoFilter="1">
      <pageMargins left="0.7" right="0.7" top="0.75" bottom="0.75" header="0.3" footer="0.3"/>
      <autoFilter ref="A1:AA1412" xr:uid="{9B05E5D4-1608-4EB6-A1EF-9E87CDF80AE1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C1C89704-F4D6-4FC0-8F14-E37C67996E80}" filter="1" showAutoFilter="1">
      <pageMargins left="0.7" right="0.7" top="0.75" bottom="0.75" header="0.3" footer="0.3"/>
      <autoFilter ref="A1:AA1412" xr:uid="{0E3F8AE5-F259-42E3-9946-913AA8F70049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0E05EDE0-B219-44D2-B250-2DDDE113642B}" filter="1" showAutoFilter="1">
      <pageMargins left="0.7" right="0.7" top="0.75" bottom="0.75" header="0.3" footer="0.3"/>
      <autoFilter ref="A1:AA1412" xr:uid="{221A6525-8B3E-4DE3-8A79-CB4EE008B799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3541FE1F-9F1E-4600-8112-F9FA7069451E}" filter="1" showAutoFilter="1">
      <pageMargins left="0.7" right="0.7" top="0.75" bottom="0.75" header="0.3" footer="0.3"/>
      <autoFilter ref="A1:AA1412" xr:uid="{ACD41151-252B-4674-8869-7A3D030098CC}">
        <filterColumn colId="2">
          <filters>
            <filter val="merchize"/>
          </filters>
        </filterColumn>
        <filterColumn colId="3">
          <filters blank="1">
            <filter val="cancel"/>
            <filter val="cancel size L"/>
            <filter val="demo sent p2 gửi lại demo"/>
            <filter val="done, báo hệ thống mer"/>
            <filter val="done, mail custom"/>
            <filter val="done, mail hỏi số"/>
            <filter val="mail option"/>
          </filters>
        </filterColumn>
      </autoFilter>
    </customSheetView>
    <customSheetView guid="{5684D754-D409-45F6-AE9C-95812574E4D1}" filter="1" showAutoFilter="1">
      <pageMargins left="0.7" right="0.7" top="0.75" bottom="0.75" header="0.3" footer="0.3"/>
      <autoFilter ref="A1:AA1412" xr:uid="{6B9C4A82-D453-4FBF-9114-D2D584ED1757}">
        <filterColumn colId="2">
          <filters>
            <filter val="GM"/>
            <filter val="merchize"/>
            <filter val="PGCom"/>
          </filters>
        </filterColumn>
        <filterColumn colId="3">
          <filters blank="1">
            <filter val="cancel item ni"/>
            <filter val="cancel size L"/>
            <filter val="cc"/>
            <filter val="delay"/>
            <filter val="demo sent p2 gửi lại demo"/>
            <filter val="done, báo hệ thống mer"/>
            <filter val="done, mail custom"/>
            <filter val="done, mail hỏi số"/>
            <filter val="mail cf legging"/>
            <filter val="mail custom"/>
            <filter val="mail option"/>
          </filters>
        </filterColumn>
      </autoFilter>
    </customSheetView>
    <customSheetView guid="{1523E0B0-E55B-425A-93F1-E922EEA0CB87}" filter="1" showAutoFilter="1">
      <pageMargins left="0.7" right="0.7" top="0.75" bottom="0.75" header="0.3" footer="0.3"/>
      <autoFilter ref="A1:AA1412" xr:uid="{F357FA6F-662B-495F-A523-183521A05E31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21458530-48BB-458A-996A-AAB5520CBCB7}" filter="1" showAutoFilter="1">
      <pageMargins left="0.7" right="0.7" top="0.75" bottom="0.75" header="0.3" footer="0.3"/>
      <autoFilter ref="A1:AA1412" xr:uid="{3B0AAB82-B82E-4F90-85A1-1D3B5AED8661}">
        <filterColumn colId="2">
          <filters>
            <filter val="merchize"/>
          </filters>
        </filterColumn>
      </autoFilter>
    </customSheetView>
    <customSheetView guid="{CB6D8F0E-3541-4C97-8732-8376D1AD4D1E}" filter="1" showAutoFilter="1">
      <pageMargins left="0.7" right="0.7" top="0.75" bottom="0.75" header="0.3" footer="0.3"/>
      <autoFilter ref="A1:AA1412" xr:uid="{2D754EC3-12CF-470E-8399-7F58F052015B}">
        <filterColumn colId="2">
          <filters>
            <filter val="merchize"/>
          </filters>
        </filterColumn>
        <filterColumn colId="3">
          <filters>
            <filter val="cancel size L"/>
            <filter val="demo sent p2 gửi lại demo"/>
            <filter val="done"/>
            <filter val="done, báo hệ thống mer"/>
            <filter val="done, báo mer"/>
            <filter val="done, mail custom"/>
            <filter val="done, mail hỏi số"/>
            <filter val="mail option"/>
          </filters>
        </filterColumn>
        <filterColumn colId="7">
          <customFilters>
            <customFilter val="*hoodie*"/>
          </customFilters>
        </filterColumn>
      </autoFilter>
    </customSheetView>
    <customSheetView guid="{BD151E05-FF5A-4DC0-97E6-A424C5E4A2A7}" filter="1" showAutoFilter="1">
      <pageMargins left="0.7" right="0.7" top="0.75" bottom="0.75" header="0.3" footer="0.3"/>
      <autoFilter ref="A1:AA1412" xr:uid="{8D0EADBD-3DD1-4FD2-9962-AC2F4C8F6151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F5316F44-9B92-4B6D-8E3A-796E6DA9B4D5}" filter="1" showAutoFilter="1">
      <pageMargins left="0.7" right="0.7" top="0.75" bottom="0.75" header="0.3" footer="0.3"/>
      <autoFilter ref="A1:AA1412" xr:uid="{70E1AA58-6794-4466-8AA8-E0680CA58A71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61ED9113-3049-4041-818B-4FEE5535F758}" filter="1" showAutoFilter="1">
      <pageMargins left="0.7" right="0.7" top="0.75" bottom="0.75" header="0.3" footer="0.3"/>
      <autoFilter ref="A1:AA1412" xr:uid="{40851317-8BC0-4D4E-BCC5-5812F07CA939}">
        <filterColumn colId="0">
          <customFilters>
            <customFilter val="*vinh*"/>
          </customFilters>
        </filterColumn>
      </autoFilter>
    </customSheetView>
    <customSheetView guid="{BD2D3A6B-F54F-4CCD-905B-53831908B57F}" filter="1" showAutoFilter="1">
      <pageMargins left="0.7" right="0.7" top="0.75" bottom="0.75" header="0.3" footer="0.3"/>
      <autoFilter ref="A1:AA1412" xr:uid="{0253C74C-C9E5-46A2-9382-1C9AE2DEABAE}">
        <filterColumn colId="2">
          <filters>
            <filter val="merchize"/>
          </filters>
        </filterColumn>
        <filterColumn colId="3">
          <filters blank="1">
            <filter val="cancel"/>
            <filter val="cancel item ni"/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10F299CE-F322-4E39-BBB5-26482B775C15}" filter="1" showAutoFilter="1">
      <pageMargins left="0.7" right="0.7" top="0.75" bottom="0.75" header="0.3" footer="0.3"/>
      <autoFilter ref="A1:AA1412" xr:uid="{A6DE47E5-F2A1-4A24-B25B-29CF70597AB7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6C5B56A3-CFD9-4325-BC26-ED0AE4B1520C}" filter="1" showAutoFilter="1">
      <pageMargins left="0.7" right="0.7" top="0.75" bottom="0.75" header="0.3" footer="0.3"/>
      <autoFilter ref="A1:AA1412" xr:uid="{49B2DD02-7B69-4659-9B34-7C59CE3AA64C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3045CB95-567C-46A5-BEE5-D94B53D15307}" filter="1" showAutoFilter="1">
      <pageMargins left="0.7" right="0.7" top="0.75" bottom="0.75" header="0.3" footer="0.3"/>
      <autoFilter ref="A1:AA1412" xr:uid="{0225AC9B-67CF-4944-91BE-03F02E02E46C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4EA8608A-3BD5-4E60-AA1C-55D455CE1062}" filter="1" showAutoFilter="1">
      <pageMargins left="0.7" right="0.7" top="0.75" bottom="0.75" header="0.3" footer="0.3"/>
      <autoFilter ref="A1:AA1412" xr:uid="{0D792241-A5F4-4054-B74A-4E67F442BF93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E22C3606-EAC6-483F-8C36-9E9CF86F4C8B}" filter="1" showAutoFilter="1">
      <pageMargins left="0.7" right="0.7" top="0.75" bottom="0.75" header="0.3" footer="0.3"/>
      <autoFilter ref="A1:AA1412" xr:uid="{35C7F2CB-3FF2-4236-9B09-25D55BB3DCEF}">
        <filterColumn colId="2">
          <filters>
            <filter val="merchize"/>
          </filters>
        </filterColumn>
      </autoFilter>
    </customSheetView>
    <customSheetView guid="{06FFAC2D-749B-4C7D-BE61-DDE0A4E800B6}" filter="1" showAutoFilter="1">
      <pageMargins left="0.7" right="0.7" top="0.75" bottom="0.75" header="0.3" footer="0.3"/>
      <autoFilter ref="A1:AA1412" xr:uid="{ED90722B-4AFB-482E-AFAD-FCEB7B7197D2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CE8A33F8-2D81-4C97-A6D9-77F2275F9189}" filter="1" showAutoFilter="1">
      <pageMargins left="0.7" right="0.7" top="0.75" bottom="0.75" header="0.3" footer="0.3"/>
      <autoFilter ref="A1:AA1412" xr:uid="{E6D3D1C6-07D9-41C1-93C5-B6774FAEC37A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báo hệ thống mer"/>
            <filter val="done, mail custom"/>
            <filter val="done, mail hỏi số"/>
            <filter val="mail option"/>
          </filters>
        </filterColumn>
      </autoFilter>
    </customSheetView>
    <customSheetView guid="{D2FFFD74-7EF9-437D-9C59-3326C1CF8FFB}" filter="1" showAutoFilter="1">
      <pageMargins left="0.7" right="0.7" top="0.75" bottom="0.75" header="0.3" footer="0.3"/>
      <autoFilter ref="A1:AA1412" xr:uid="{7298C58D-14E9-4612-A99C-E31C36785A37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ACBD698D-C7D4-4188-94A5-BDCF6B7509C5}" filter="1" showAutoFilter="1">
      <pageMargins left="0.7" right="0.7" top="0.75" bottom="0.75" header="0.3" footer="0.3"/>
      <autoFilter ref="A1:AA1412" xr:uid="{E5233650-A584-4C1C-919E-8971E0C7D448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C04D4003-B580-4067-9D23-9678A56FAFEC}" filter="1" showAutoFilter="1">
      <pageMargins left="0.7" right="0.7" top="0.75" bottom="0.75" header="0.3" footer="0.3"/>
      <autoFilter ref="A1:AA1412" xr:uid="{A1872DBC-B94C-487F-A61B-BE39C2D10316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74768411-B07E-4BAA-99EF-165F6BC5076E}" filter="1" showAutoFilter="1">
      <pageMargins left="0.7" right="0.7" top="0.75" bottom="0.75" header="0.3" footer="0.3"/>
      <autoFilter ref="A1:AA1412" xr:uid="{4A252C7F-A152-4D7B-96FF-8524E21FC188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FC2DF034-696B-4BFC-A668-92B0FB0DF6CF}" filter="1" showAutoFilter="1">
      <pageMargins left="0.7" right="0.7" top="0.75" bottom="0.75" header="0.3" footer="0.3"/>
      <autoFilter ref="A1:AA1412" xr:uid="{0F691461-9B52-4E8A-BB2F-07C5A1A82DCC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báo hệ thống mer"/>
            <filter val="done, mail custom"/>
            <filter val="done, mail hỏi số"/>
            <filter val="mail option"/>
          </filters>
        </filterColumn>
      </autoFilter>
    </customSheetView>
    <customSheetView guid="{1740032D-E2B7-429C-838E-8E397F6E3DA0}" filter="1" showAutoFilter="1">
      <pageMargins left="0.7" right="0.7" top="0.75" bottom="0.75" header="0.3" footer="0.3"/>
      <autoFilter ref="A1:AA1412" xr:uid="{CA4BD798-68DE-4A67-9EA6-ACF177544918}">
        <filterColumn colId="2">
          <filters>
            <filter val="merchize"/>
          </filters>
        </filterColumn>
        <filterColumn colId="3">
          <filters blank="1"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7EE61525-7D86-4ADA-9A1F-726FA9675E61}" filter="1" showAutoFilter="1">
      <pageMargins left="0.7" right="0.7" top="0.75" bottom="0.75" header="0.3" footer="0.3"/>
      <autoFilter ref="A1:AA1412" xr:uid="{36C0C8FF-5E28-4B7D-800E-DC4BB65D2DC1}">
        <filterColumn colId="2">
          <filters>
            <filter val="merchize"/>
          </filters>
        </filterColumn>
        <filterColumn colId="3">
          <filters blank="1">
            <filter val="cancel item ni"/>
            <filter val="cancel size L"/>
            <filter val="demo sent p2 gửi lại demo"/>
            <filter val="done, mail custom"/>
            <filter val="done, mail hỏi số"/>
            <filter val="mail option"/>
          </filters>
        </filterColumn>
      </autoFilter>
    </customSheetView>
    <customSheetView guid="{D22D4252-105A-431D-A5DA-F9BB3A3536F4}" filter="1" showAutoFilter="1">
      <pageMargins left="0.7" right="0.7" top="0.75" bottom="0.75" header="0.3" footer="0.3"/>
      <autoFilter ref="A347:AA424" xr:uid="{51DC800C-5E9C-4565-9A4D-24FF04CB7ACB}"/>
    </customSheetView>
    <customSheetView guid="{0A94C395-10FB-41DE-BF24-153A6D64E2C1}" filter="1" showAutoFilter="1">
      <pageMargins left="0.7" right="0.7" top="0.75" bottom="0.75" header="0.3" footer="0.3"/>
      <autoFilter ref="A347:AA424" xr:uid="{6F90689A-F138-453C-A8FD-8D910816D9AD}">
        <filterColumn colId="0">
          <customFilters>
            <customFilter val="*linh*"/>
          </customFilters>
        </filterColumn>
      </autoFilter>
    </customSheetView>
    <customSheetView guid="{9058C447-D3A7-4035-A684-A8435E04F2F9}" filter="1" showAutoFilter="1">
      <pageMargins left="0.7" right="0.7" top="0.75" bottom="0.75" header="0.3" footer="0.3"/>
      <autoFilter ref="A347:AA424" xr:uid="{E15120FD-926A-463A-9520-222638F0A2E6}">
        <filterColumn colId="2">
          <filters>
            <filter val="merchize"/>
          </filters>
        </filterColumn>
      </autoFilter>
    </customSheetView>
    <customSheetView guid="{F5C84B77-0997-4291-A437-B2B5F354864F}" filter="1" showAutoFilter="1">
      <pageMargins left="0.7" right="0.7" top="0.75" bottom="0.75" header="0.3" footer="0.3"/>
      <autoFilter ref="A347:AA424" xr:uid="{74718A6E-08E5-4F0B-A88C-0F769CFE9332}">
        <filterColumn colId="2">
          <filters>
            <filter val="merchize"/>
          </filters>
        </filterColumn>
      </autoFilter>
    </customSheetView>
    <customSheetView guid="{9E05C8AA-F61B-46F8-95FC-84FF680CC751}" filter="1" showAutoFilter="1">
      <pageMargins left="0.7" right="0.7" top="0.75" bottom="0.75" header="0.3" footer="0.3"/>
      <autoFilter ref="A347:AA424" xr:uid="{53FF3220-E261-40E7-80EF-A8D95D0C900B}">
        <filterColumn colId="2">
          <filters>
            <filter val="merchize"/>
          </filters>
        </filterColumn>
      </autoFilter>
    </customSheetView>
    <customSheetView guid="{64A3EC98-2444-4CE9-9FA0-F38DBBF577EC}" filter="1" showAutoFilter="1">
      <pageMargins left="0.7" right="0.7" top="0.75" bottom="0.75" header="0.3" footer="0.3"/>
      <autoFilter ref="A347:AA424" xr:uid="{3A62142C-18F0-4788-93F5-70A80FF47A9E}">
        <filterColumn colId="0">
          <customFilters>
            <customFilter val="*hoa*"/>
          </customFilters>
        </filterColumn>
      </autoFilter>
    </customSheetView>
    <customSheetView guid="{E2A474DA-BCA4-47E9-8353-D892628C5739}" filter="1" showAutoFilter="1">
      <pageMargins left="0.7" right="0.7" top="0.75" bottom="0.75" header="0.3" footer="0.3"/>
      <autoFilter ref="A742:AA936" xr:uid="{23F236A8-3F4C-4F81-83E8-72CB2BE57CB1}">
        <filterColumn colId="2">
          <filters>
            <filter val="merchize"/>
          </filters>
        </filterColumn>
        <filterColumn colId="3">
          <filters>
            <filter val="cancel"/>
            <filter val="done"/>
            <filter val="done, báo mer"/>
            <filter val="done, mail custom"/>
            <filter val="done, mail hỏi số"/>
          </filters>
        </filterColumn>
      </autoFilter>
    </customSheetView>
    <customSheetView guid="{EAD797D0-A69E-4F6D-8D10-870723295613}" filter="1" showAutoFilter="1">
      <pageMargins left="0.7" right="0.7" top="0.75" bottom="0.75" header="0.3" footer="0.3"/>
      <autoFilter ref="A742:AA936" xr:uid="{3808322A-F681-43BB-94BC-7083701658FD}">
        <filterColumn colId="0">
          <filters>
            <filter val="diep, DH"/>
            <filter val="diep, hoa"/>
            <filter val="diep, linh"/>
            <filter val="diep, van"/>
            <filter val="diep, vinh"/>
            <filter val="Lg, dh"/>
            <filter val="lg, vinh"/>
            <filter val="thl, DH"/>
            <filter val="thl, hoa"/>
            <filter val="thl, van"/>
            <filter val="uyen, dh"/>
            <filter val="uyen, hoa"/>
            <filter val="uyen, linh"/>
            <filter val="uyen, van"/>
            <filter val="uyen, vinh"/>
          </filters>
        </filterColumn>
      </autoFilter>
    </customSheetView>
    <customSheetView guid="{A9D0553D-1A87-4539-B8E6-336A1312FCC7}" filter="1" showAutoFilter="1">
      <pageMargins left="0.7" right="0.7" top="0.75" bottom="0.75" header="0.3" footer="0.3"/>
      <autoFilter ref="A265:AA322" xr:uid="{3C76A5EC-FEE6-4982-AAE3-DDAEB4DC9757}">
        <filterColumn colId="0">
          <customFilters>
            <customFilter val="*linh*"/>
          </customFilters>
        </filterColumn>
      </autoFilter>
    </customSheetView>
    <customSheetView guid="{B2FA1891-CFAC-4D25-AA29-42E73FC91E24}" filter="1" showAutoFilter="1">
      <pageMargins left="0.7" right="0.7" top="0.75" bottom="0.75" header="0.3" footer="0.3"/>
      <autoFilter ref="A429:AA493" xr:uid="{A2040AFB-FA38-4925-B520-77A6ADAD203E}">
        <filterColumn colId="0">
          <customFilters>
            <customFilter val="*vinh*"/>
          </customFilters>
        </filterColumn>
      </autoFilter>
    </customSheetView>
    <customSheetView guid="{8EC0E3B7-E53D-4E64-AD8E-ECD22C328975}" filter="1" showAutoFilter="1">
      <pageMargins left="0.7" right="0.7" top="0.75" bottom="0.75" header="0.3" footer="0.3"/>
      <autoFilter ref="A1:T260" xr:uid="{01F12E34-E861-4368-A58E-A36A8238B44B}"/>
    </customSheetView>
    <customSheetView guid="{A6420E26-6B34-4CAB-9DC3-B3F5F6B15911}" filter="1" showAutoFilter="1">
      <pageMargins left="0.7" right="0.7" top="0.75" bottom="0.75" header="0.3" footer="0.3"/>
      <autoFilter ref="A500:AA617" xr:uid="{109D0E9A-1D05-4C41-B415-25503C24D7B6}">
        <filterColumn colId="2">
          <filters>
            <filter val="Merchize"/>
          </filters>
        </filterColumn>
      </autoFilter>
    </customSheetView>
    <customSheetView guid="{D27BE0FD-7EF2-427E-B0C4-92B320EC96CE}" filter="1" showAutoFilter="1">
      <pageMargins left="0.7" right="0.7" top="0.75" bottom="0.75" header="0.3" footer="0.3"/>
      <autoFilter ref="A500:AA617" xr:uid="{941C0DFF-C1C7-4520-9E81-064968C4CA93}"/>
    </customSheetView>
    <customSheetView guid="{589A642B-200C-44FA-A5E0-601114846918}" filter="1" showAutoFilter="1">
      <pageMargins left="0.7" right="0.7" top="0.75" bottom="0.75" header="0.3" footer="0.3"/>
      <autoFilter ref="A500:AA617" xr:uid="{3ED474E9-DD66-4BF3-8A82-5765E47CABF8}">
        <filterColumn colId="2">
          <filters>
            <filter val="Merchize"/>
          </filters>
        </filterColumn>
      </autoFilter>
    </customSheetView>
    <customSheetView guid="{BEC55D09-BABD-4503-8A49-A454ED7A5D93}" filter="1" showAutoFilter="1">
      <pageMargins left="0.7" right="0.7" top="0.75" bottom="0.75" header="0.3" footer="0.3"/>
      <autoFilter ref="A265:AA342" xr:uid="{C7EC3379-4366-4D0A-8E4D-26BCB7A31331}">
        <filterColumn colId="0">
          <customFilters>
            <customFilter val="*hoa*"/>
          </customFilters>
        </filterColumn>
      </autoFilter>
    </customSheetView>
    <customSheetView guid="{58A42B1C-0620-4426-941A-7B98FBBF1101}" filter="1" showAutoFilter="1">
      <pageMargins left="0.7" right="0.7" top="0.75" bottom="0.75" header="0.3" footer="0.3"/>
      <autoFilter ref="A265:AA342" xr:uid="{FFEBDC3C-D44A-4492-9455-544DB49F22E4}">
        <filterColumn colId="0">
          <customFilters>
            <customFilter val="*linh*"/>
          </customFilters>
        </filterColumn>
      </autoFilter>
    </customSheetView>
    <customSheetView guid="{4AF17893-DB79-4BA8-9768-AD57764BD63F}" filter="1" showAutoFilter="1">
      <pageMargins left="0.7" right="0.7" top="0.75" bottom="0.75" header="0.3" footer="0.3"/>
      <autoFilter ref="A265:AA342" xr:uid="{43678852-A631-4C32-AE02-20117F8E485D}">
        <filterColumn colId="2">
          <filters>
            <filter val="Merchize"/>
          </filters>
        </filterColumn>
        <filterColumn colId="3">
          <filters>
            <filter val="cancel"/>
          </filters>
        </filterColumn>
      </autoFilter>
    </customSheetView>
    <customSheetView guid="{7A0E2EFD-73B1-4D27-97B4-28DBDFC20F92}" filter="1" showAutoFilter="1">
      <pageMargins left="0.7" right="0.7" top="0.75" bottom="0.75" header="0.3" footer="0.3"/>
      <autoFilter ref="A265:AA342" xr:uid="{ED69F059-8993-4605-87E0-F3A848905AE1}">
        <filterColumn colId="0">
          <customFilters>
            <customFilter val="*linh*"/>
          </customFilters>
        </filterColumn>
      </autoFilter>
    </customSheetView>
    <customSheetView guid="{654C5252-DCEE-482F-BA8E-6C4D3652E32A}" filter="1" showAutoFilter="1">
      <pageMargins left="0.7" right="0.7" top="0.75" bottom="0.75" header="0.3" footer="0.3"/>
      <autoFilter ref="A265:AA342" xr:uid="{EB5E5440-E8E2-4B08-BC8B-7CCF1269043E}">
        <filterColumn colId="2">
          <filters>
            <filter val="Merchize"/>
          </filters>
        </filterColumn>
        <filterColumn colId="3">
          <filters>
            <filter val="cancel"/>
            <filter val="mail cf legging"/>
          </filters>
        </filterColumn>
      </autoFilter>
    </customSheetView>
    <customSheetView guid="{B0BF0B93-CD13-4146-95EC-19FE7E6A7451}" filter="1" showAutoFilter="1">
      <pageMargins left="0.7" right="0.7" top="0.75" bottom="0.75" header="0.3" footer="0.3"/>
      <autoFilter ref="A265:AA342" xr:uid="{FB8576B7-1DDD-44F1-B695-71BD3A30436D}">
        <filterColumn colId="2">
          <filters>
            <filter val="Anna"/>
            <filter val="JD"/>
            <filter val="PG Com"/>
            <filter val="PGCom"/>
          </filters>
        </filterColumn>
      </autoFilter>
    </customSheetView>
    <customSheetView guid="{2D3A55FD-1E97-4A3B-870A-C9A838D3F595}" filter="1" showAutoFilter="1">
      <pageMargins left="0.7" right="0.7" top="0.75" bottom="0.75" header="0.3" footer="0.3"/>
      <autoFilter ref="A265:AA342" xr:uid="{6100A6EC-D578-4560-8C7E-737336F19D84}">
        <filterColumn colId="0">
          <filters>
            <filter val="anh, linh"/>
            <filter val="diep, dh"/>
            <filter val="diep, van"/>
            <filter val="diep, vinh"/>
            <filter val="hoa"/>
            <filter val="kl, hoa"/>
            <filter val="Lg, dh"/>
            <filter val="lg, vinh"/>
            <filter val="thl, dh"/>
            <filter val="thl, hoa"/>
            <filter val="uyen, dh"/>
            <filter val="uyen, hoa"/>
            <filter val="uyen, linh"/>
            <filter val="uyen, van"/>
            <filter val="uyen, vinh"/>
          </filters>
        </filterColumn>
      </autoFilter>
    </customSheetView>
    <customSheetView guid="{4811A3E0-8FBF-4FA3-A875-546637619523}" filter="1" showAutoFilter="1">
      <pageMargins left="0.7" right="0.7" top="0.75" bottom="0.75" header="0.3" footer="0.3"/>
      <autoFilter ref="A401:AA424" xr:uid="{94A403CC-9205-4EA9-ADD4-2B2BF451964E}">
        <filterColumn colId="0">
          <customFilters>
            <customFilter val="*hoa*"/>
          </customFilters>
        </filterColumn>
      </autoFilter>
    </customSheetView>
    <customSheetView guid="{64F34FE5-F596-45C9-9CA1-E07B1B1F4B3E}" filter="1" showAutoFilter="1">
      <pageMargins left="0.7" right="0.7" top="0.75" bottom="0.75" header="0.3" footer="0.3"/>
      <autoFilter ref="A429:AA476" xr:uid="{5CB090BE-4AEA-47B7-825D-1CC42B6F5421}">
        <filterColumn colId="0">
          <customFilters>
            <customFilter val="*dh*"/>
          </customFilters>
        </filterColumn>
      </autoFilter>
    </customSheetView>
    <customSheetView guid="{A1AC52F0-9B12-4C4C-9258-1EEF3E0D8A5D}" filter="1" showAutoFilter="1">
      <pageMargins left="0.7" right="0.7" top="0.75" bottom="0.75" header="0.3" footer="0.3"/>
      <autoFilter ref="A715:AA737" xr:uid="{3AAAFA49-AC2C-4747-97AA-969D619A12F3}">
        <filterColumn colId="0">
          <customFilters>
            <customFilter val="*hoa*"/>
          </customFilters>
        </filterColumn>
      </autoFilter>
    </customSheetView>
    <customSheetView guid="{914E1963-80B0-4089-9973-2497D6BFDD15}" filter="1" showAutoFilter="1">
      <pageMargins left="0.7" right="0.7" top="0.75" bottom="0.75" header="0.3" footer="0.3"/>
      <autoFilter ref="A715:AA737" xr:uid="{26B49479-CAAC-4E3E-8362-ED76E09C8DEB}">
        <filterColumn colId="0">
          <customFilters>
            <customFilter val="*hoa*"/>
          </customFilters>
        </filterColumn>
      </autoFilter>
    </customSheetView>
    <customSheetView guid="{19C60AE6-45A6-4F4D-B6ED-709242107F3F}" filter="1" showAutoFilter="1">
      <pageMargins left="0.7" right="0.7" top="0.75" bottom="0.75" header="0.3" footer="0.3"/>
      <autoFilter ref="A621:AA737" xr:uid="{DC825D0D-2466-4415-A729-B40BAF3974A6}">
        <filterColumn colId="2">
          <filters>
            <filter val="Merchize"/>
          </filters>
        </filterColumn>
      </autoFilter>
    </customSheetView>
    <customSheetView guid="{ADF84BAB-7C2D-4047-829E-A604132B03B3}" filter="1" showAutoFilter="1">
      <pageMargins left="0.7" right="0.7" top="0.75" bottom="0.75" header="0.3" footer="0.3"/>
      <autoFilter ref="A621:AA737" xr:uid="{B4877436-F032-4EC0-BFE7-557C171D8635}"/>
    </customSheetView>
    <customSheetView guid="{8E1CA09D-E324-4052-B14A-7FC7576FD573}" filter="1" showAutoFilter="1">
      <pageMargins left="0.7" right="0.7" top="0.75" bottom="0.75" header="0.3" footer="0.3"/>
      <autoFilter ref="A621:AA737" xr:uid="{94C02B16-E50E-4AFB-804E-1D9A09661A2D}">
        <filterColumn colId="0">
          <customFilters>
            <customFilter val="*vinh*"/>
          </customFilters>
        </filterColumn>
      </autoFilter>
    </customSheetView>
    <customSheetView guid="{D189EB14-0E91-4559-9EBC-AD460D0AF098}" filter="1" showAutoFilter="1">
      <pageMargins left="0.7" right="0.7" top="0.75" bottom="0.75" header="0.3" footer="0.3"/>
      <autoFilter ref="A621:AA737" xr:uid="{5DCE734B-481A-4DF1-976E-A2C5A1DB7AE2}">
        <filterColumn colId="2">
          <filters>
            <filter val="Merchize"/>
          </filters>
        </filterColumn>
      </autoFilter>
    </customSheetView>
    <customSheetView guid="{043D4B92-FEC0-4A09-9244-1F4D5A464F1C}" filter="1" showAutoFilter="1">
      <pageMargins left="0.7" right="0.7" top="0.75" bottom="0.75" header="0.3" footer="0.3"/>
      <autoFilter ref="A621:AA737" xr:uid="{AA4D4E34-0C8B-452A-85BD-7530D4826223}">
        <filterColumn colId="2">
          <filters>
            <filter val="PG Com"/>
          </filters>
        </filterColumn>
      </autoFilter>
    </customSheetView>
    <customSheetView guid="{AA0950A5-1D56-4B49-A1D3-41FF1079DE07}" filter="1" showAutoFilter="1">
      <pageMargins left="0.7" right="0.7" top="0.75" bottom="0.75" header="0.3" footer="0.3"/>
      <autoFilter ref="A621:AA737" xr:uid="{C896771D-4D5B-4DED-BCBC-C85E01446DCD}">
        <filterColumn colId="2">
          <filters>
            <filter val="Merchize"/>
          </filters>
        </filterColumn>
      </autoFilter>
    </customSheetView>
    <customSheetView guid="{0E5EC875-1DBE-4326-90BD-7E69861EC5FB}" filter="1" showAutoFilter="1">
      <pageMargins left="0.7" right="0.7" top="0.75" bottom="0.75" header="0.3" footer="0.3"/>
      <autoFilter ref="A2:AA168" xr:uid="{920278BF-5481-4F51-98FF-F7BD7B75E516}"/>
    </customSheetView>
    <customSheetView guid="{142D16C3-DE6E-46EE-A628-6B5C88EF1322}" filter="1" showAutoFilter="1">
      <pageMargins left="0.7" right="0.7" top="0.75" bottom="0.75" header="0.3" footer="0.3"/>
      <autoFilter ref="A2:AA168" xr:uid="{D06E6FFA-917E-4D12-9390-9362E0D1F114}"/>
    </customSheetView>
    <customSheetView guid="{CD74AEE1-A787-4970-BF4F-DA9B107665FD}" filter="1" showAutoFilter="1">
      <pageMargins left="0.7" right="0.7" top="0.75" bottom="0.75" header="0.3" footer="0.3"/>
      <autoFilter ref="A2:AA260" xr:uid="{828A2B7A-4D1E-47BE-BFD5-4C48FCD9B259}">
        <filterColumn colId="2">
          <filters>
            <filter val="merchize"/>
            <filter val="GM"/>
          </filters>
        </filterColumn>
      </autoFilter>
    </customSheetView>
    <customSheetView guid="{9754C323-73FC-4109-8BEF-3DA5BCD4D013}" filter="1" showAutoFilter="1">
      <pageMargins left="0.7" right="0.7" top="0.75" bottom="0.75" header="0.3" footer="0.3"/>
      <autoFilter ref="A2:AA260" xr:uid="{13595202-DB15-493B-9682-E0B43366E2C4}">
        <filterColumn colId="2">
          <filters>
            <filter val="merchize"/>
          </filters>
        </filterColumn>
        <filterColumn colId="3">
          <filters>
            <filter val="cancel size L"/>
            <filter val="demo sent p2 gửi lại demo"/>
            <filter val="done, báo mer"/>
          </filters>
        </filterColumn>
      </autoFilter>
    </customSheetView>
    <customSheetView guid="{FD7CE434-AD52-4367-AA2A-9676D3BB409C}" filter="1" showAutoFilter="1">
      <pageMargins left="0.7" right="0.7" top="0.75" bottom="0.75" header="0.3" footer="0.3"/>
      <autoFilter ref="A2:AA260" xr:uid="{BEEB9BAC-4E8B-48E0-8344-CC09EFA5E39A}"/>
    </customSheetView>
    <customSheetView guid="{76C78192-D9D1-4EFE-A6FB-47595E080325}" filter="1" showAutoFilter="1">
      <pageMargins left="0.7" right="0.7" top="0.75" bottom="0.75" header="0.3" footer="0.3"/>
      <autoFilter ref="A2:AA260" xr:uid="{A6ADCDA5-927F-4857-9F5C-8440B5C98B5D}"/>
    </customSheetView>
    <customSheetView guid="{D3CB64F4-7655-487A-ADCE-6C19F375B723}" filter="1" showAutoFilter="1">
      <pageMargins left="0.7" right="0.7" top="0.75" bottom="0.75" header="0.3" footer="0.3"/>
      <autoFilter ref="A2:AA260" xr:uid="{25C1818F-F8A4-4325-B58C-162E25FB3822}">
        <filterColumn colId="2">
          <filters>
            <filter val="Anna"/>
            <filter val="GM"/>
            <filter val="JD"/>
            <filter val="merchize"/>
            <filter val="PG Com"/>
          </filters>
        </filterColumn>
      </autoFilter>
    </customSheetView>
    <customSheetView guid="{C4FBF411-B9A8-46A1-B693-C0B41C0124B6}" filter="1" showAutoFilter="1">
      <pageMargins left="0.7" right="0.7" top="0.75" bottom="0.75" header="0.3" footer="0.3"/>
      <autoFilter ref="A2:AA260" xr:uid="{E6DD9EEB-5071-4F95-8017-3B88DCFC65EC}">
        <filterColumn colId="0">
          <customFilters>
            <customFilter val="*vinh*"/>
          </customFilters>
        </filterColumn>
        <filterColumn colId="2">
          <filters>
            <filter val="merchize"/>
          </filters>
        </filterColumn>
        <filterColumn colId="3">
          <filters>
            <filter val="cancel size L"/>
            <filter val="demo sent p2 gửi lại demo"/>
            <filter val="done, báo mer"/>
          </filters>
        </filterColumn>
      </autoFilter>
    </customSheetView>
    <customSheetView guid="{E9DE385F-12CE-4712-9FE2-F993C096C3BA}" filter="1" showAutoFilter="1">
      <pageMargins left="0.7" right="0.7" top="0.75" bottom="0.75" header="0.3" footer="0.3"/>
      <autoFilter ref="A2:AA260" xr:uid="{664FEE2F-E254-4C65-957D-2307C7C5882A}">
        <filterColumn colId="2">
          <filters>
            <filter val="merchize"/>
          </filters>
        </filterColumn>
        <filterColumn colId="3">
          <filters>
            <filter val="cancel size L"/>
            <filter val="demo sent p2 gửi lại demo"/>
            <filter val="done, báo mer"/>
          </filters>
        </filterColumn>
      </autoFilter>
    </customSheetView>
    <customSheetView guid="{C0D71719-FF11-4300-936F-0A6EFE49CB96}" filter="1" showAutoFilter="1">
      <pageMargins left="0.7" right="0.7" top="0.75" bottom="0.75" header="0.3" footer="0.3"/>
      <autoFilter ref="A2:AA260" xr:uid="{2DB3673A-A62C-4B7A-9ABF-BE2A5502232A}">
        <filterColumn colId="0">
          <customFilters>
            <customFilter val="*linh*"/>
          </customFilters>
        </filterColumn>
      </autoFilter>
    </customSheetView>
    <customSheetView guid="{D2BA6DE7-1D46-4A73-B301-4731EEFB3F79}" filter="1" showAutoFilter="1">
      <pageMargins left="0.7" right="0.7" top="0.75" bottom="0.75" header="0.3" footer="0.3"/>
      <autoFilter ref="A2:AA260" xr:uid="{BA481392-13DA-4F4A-9D09-D1B6752CE7AC}">
        <filterColumn colId="2">
          <filters>
            <filter val="merchize"/>
          </filters>
        </filterColumn>
        <filterColumn colId="3">
          <filters>
            <filter val="cancel size L"/>
            <filter val="demo sent p2 gửi lại demo"/>
            <filter val="done, báo mer"/>
          </filters>
        </filterColumn>
      </autoFilter>
    </customSheetView>
    <customSheetView guid="{0D7D8A23-D28A-4834-A9D4-F53EB4F021B2}" filter="1" showAutoFilter="1">
      <pageMargins left="0.7" right="0.7" top="0.75" bottom="0.75" header="0.3" footer="0.3"/>
      <autoFilter ref="A2:AA260" xr:uid="{026729E4-0C3B-4498-B5E4-2D896D78547B}">
        <filterColumn colId="2">
          <filters>
            <filter val="merchize"/>
          </filters>
        </filterColumn>
        <filterColumn colId="3">
          <filters>
            <filter val="cancel size L"/>
            <filter val="demo sent p2 gửi lại demo"/>
          </filters>
        </filterColumn>
      </autoFilter>
    </customSheetView>
    <customSheetView guid="{F20AB95E-7312-4A6D-95F3-F2AF29B86E7A}" filter="1" showAutoFilter="1">
      <pageMargins left="0.7" right="0.7" top="0.75" bottom="0.75" header="0.3" footer="0.3"/>
      <autoFilter ref="A2:AA244" xr:uid="{E1873EA9-EA93-427A-83CD-56F2C6982CEC}"/>
    </customSheetView>
    <customSheetView guid="{D3AF4015-D96A-450D-A53E-DC963C19C4D0}" filter="1" showAutoFilter="1">
      <pageMargins left="0.7" right="0.7" top="0.75" bottom="0.75" header="0.3" footer="0.3"/>
      <autoFilter ref="A2:AA244" xr:uid="{FF7DABFF-6E5D-4647-B880-A177E47B813C}"/>
    </customSheetView>
    <customSheetView guid="{5D1557D6-CF71-4448-9896-C7A80E0001B2}" filter="1" showAutoFilter="1">
      <pageMargins left="0.7" right="0.7" top="0.75" bottom="0.75" header="0.3" footer="0.3"/>
      <autoFilter ref="A2:AA244" xr:uid="{B11E9D04-36B1-40E7-A819-51CC57C4B45F}"/>
    </customSheetView>
    <customSheetView guid="{A889F8AF-60E4-4C44-9082-34ABB39A2343}" filter="1" showAutoFilter="1">
      <pageMargins left="0.7" right="0.7" top="0.75" bottom="0.75" header="0.3" footer="0.3"/>
      <autoFilter ref="A2:AA244" xr:uid="{B7292E7F-3287-4F97-B80D-81E205FE18E9}"/>
    </customSheetView>
    <customSheetView guid="{83FEDC91-5BF5-4813-BDF7-4C550EA06537}" filter="1" showAutoFilter="1">
      <pageMargins left="0.7" right="0.7" top="0.75" bottom="0.75" header="0.3" footer="0.3"/>
      <autoFilter ref="A2:AA244" xr:uid="{9F5A2004-EA24-4C91-8661-F84667143CEA}"/>
    </customSheetView>
    <customSheetView guid="{5D30F505-302F-440C-915C-6E52C40F74DA}" filter="1" showAutoFilter="1">
      <pageMargins left="0.7" right="0.7" top="0.75" bottom="0.75" header="0.3" footer="0.3"/>
      <autoFilter ref="A2:AA244" xr:uid="{71B66BFC-A37F-4CE8-9D84-4110774268C6}">
        <filterColumn colId="2">
          <filters>
            <filter val="merchize"/>
          </filters>
        </filterColumn>
      </autoFilter>
    </customSheetView>
    <customSheetView guid="{ACD5F926-DC64-42AF-B2AA-5D04B457E8F6}" filter="1" showAutoFilter="1">
      <pageMargins left="0.7" right="0.7" top="0.75" bottom="0.75" header="0.3" footer="0.3"/>
      <autoFilter ref="A2:AA244" xr:uid="{C0233F61-C20A-4F4F-8B3B-3BBB05CD33C0}"/>
    </customSheetView>
    <customSheetView guid="{C4DCCB39-F9C9-4956-B676-319EA168DE95}" filter="1" showAutoFilter="1">
      <pageMargins left="0.7" right="0.7" top="0.75" bottom="0.75" header="0.3" footer="0.3"/>
      <autoFilter ref="A2:AA244" xr:uid="{EBBA43DA-142C-427D-AF75-55C6BBDEEBCE}"/>
    </customSheetView>
    <customSheetView guid="{42BEC9B0-E1F4-4060-81B9-4974793337A4}" filter="1" showAutoFilter="1">
      <pageMargins left="0.7" right="0.7" top="0.75" bottom="0.75" header="0.3" footer="0.3"/>
      <autoFilter ref="A742:AA905" xr:uid="{9FAFF1BA-BAF5-4EB2-BC8B-D1EA5774BEDB}">
        <filterColumn colId="0">
          <customFilters>
            <customFilter val="*vinh*"/>
          </customFilters>
        </filterColumn>
      </autoFilter>
    </customSheetView>
    <customSheetView guid="{57C607FF-40B2-4838-8816-C9CBE6429653}" filter="1" showAutoFilter="1">
      <pageMargins left="0.7" right="0.7" top="0.75" bottom="0.75" header="0.3" footer="0.3"/>
      <autoFilter ref="A742:AA905" xr:uid="{789BABA6-1017-43CD-955C-BF8B470E8B95}">
        <filterColumn colId="2">
          <filters>
            <filter val="merchize"/>
          </filters>
        </filterColumn>
      </autoFilter>
    </customSheetView>
    <customSheetView guid="{C2D4D0BD-6D4C-4502-974D-18212404F80C}" filter="1" showAutoFilter="1">
      <pageMargins left="0.7" right="0.7" top="0.75" bottom="0.75" header="0.3" footer="0.3"/>
      <autoFilter ref="A742:AA905" xr:uid="{24AA2F3D-F0C7-4557-A6AB-DC2969ABA452}">
        <filterColumn colId="2">
          <filters>
            <filter val="merchize"/>
          </filters>
        </filterColumn>
      </autoFilter>
    </customSheetView>
    <customSheetView guid="{3C335E01-5F2D-4F10-BFCA-469C9E477D20}" filter="1" showAutoFilter="1">
      <pageMargins left="0.7" right="0.7" top="0.75" bottom="0.75" header="0.3" footer="0.3"/>
      <autoFilter ref="A742:AA905" xr:uid="{459040F5-2C95-4669-80CA-5FBA5D63AF69}">
        <filterColumn colId="0">
          <customFilters>
            <customFilter val="*van*"/>
          </customFilters>
        </filterColumn>
      </autoFilter>
    </customSheetView>
    <customSheetView guid="{DD59C2E3-9DA4-48BF-AD30-0B36D823F792}" filter="1" showAutoFilter="1">
      <pageMargins left="0.7" right="0.7" top="0.75" bottom="0.75" header="0.3" footer="0.3"/>
      <autoFilter ref="A742:AA905" xr:uid="{B639E488-3775-4306-9EA0-66A7DE087D31}"/>
    </customSheetView>
    <customSheetView guid="{E558F453-64E6-462A-AD07-26F424FEAF6A}" filter="1" showAutoFilter="1">
      <pageMargins left="0.7" right="0.7" top="0.75" bottom="0.75" header="0.3" footer="0.3"/>
      <autoFilter ref="A742:AA905" xr:uid="{7C75AC00-F1E2-46DB-9DBF-304FC70096B6}"/>
    </customSheetView>
    <customSheetView guid="{CA150955-4E5E-4F4D-BC07-C8DE24EE4938}" filter="1" showAutoFilter="1">
      <pageMargins left="0.7" right="0.7" top="0.75" bottom="0.75" header="0.3" footer="0.3"/>
      <autoFilter ref="A742:AA905" xr:uid="{DAADDD6E-3874-4F15-90D5-1D8BC89B7441}">
        <filterColumn colId="0">
          <customFilters>
            <customFilter val="*DH*"/>
          </customFilters>
        </filterColumn>
      </autoFilter>
    </customSheetView>
    <customSheetView guid="{694BA8C6-5769-49DA-824E-1375BC7F8455}" filter="1" showAutoFilter="1">
      <pageMargins left="0.7" right="0.7" top="0.75" bottom="0.75" header="0.3" footer="0.3"/>
      <autoFilter ref="C1:D1412" xr:uid="{7E262056-5215-445A-A8EC-0E66A630793F}">
        <filterColumn colId="0">
          <filters>
            <filter val="merchize"/>
            <filter val="PG Com"/>
            <filter val="PGCom"/>
          </filters>
        </filterColumn>
        <filterColumn colId="1">
          <filters blank="1">
            <filter val="cancel"/>
            <filter val="cancel item ni"/>
            <filter val="cancel size L"/>
            <filter val="cc"/>
            <filter val="cf địa chỉ"/>
            <filter val="delay"/>
            <filter val="demo sent p2 gửi lại demo"/>
            <filter val="done, báo hệ thống mer"/>
            <filter val="done, báo mer"/>
            <filter val="done, mail custom"/>
            <filter val="done, mail hỏi số"/>
            <filter val="mail cf legging"/>
            <filter val="mail custom"/>
            <filter val="mail option"/>
          </filters>
        </filterColumn>
      </autoFilter>
    </customSheetView>
    <customSheetView guid="{28174882-4E7C-46D6-A3B6-825585DB2AA9}" filter="1" showAutoFilter="1">
      <pageMargins left="0.7" right="0.7" top="0.75" bottom="0.75" header="0.3" footer="0.3"/>
      <autoFilter ref="C1:D1412" xr:uid="{37663478-E18A-40BC-B329-81AF7C4A2B01}">
        <filterColumn colId="0">
          <filters>
            <filter val="GM"/>
            <filter val="JD"/>
            <filter val="merchize"/>
            <filter val="PGCom"/>
          </filters>
        </filterColumn>
      </autoFilter>
    </customSheetView>
    <customSheetView guid="{08B6A927-0230-4CD1-BF41-0DA86D3C81C2}" filter="1" showAutoFilter="1">
      <pageMargins left="0.7" right="0.7" top="0.75" bottom="0.75" header="0.3" footer="0.3"/>
      <autoFilter ref="C1:D1412" xr:uid="{3E6310C1-78D4-4F7E-9C5C-44944DC25605}">
        <filterColumn colId="0">
          <filters>
            <filter val="merchize"/>
            <filter val="PG Com"/>
            <filter val="PGCom"/>
          </filters>
        </filterColumn>
        <filterColumn colId="1">
          <filters blank="1">
            <filter val="cancel item ni"/>
            <filter val="cc"/>
            <filter val="cf địa chỉ"/>
            <filter val="delay"/>
            <filter val="demo sent p2 gửi lại demo"/>
            <filter val="done"/>
            <filter val="done, báo hệ thống mer"/>
            <filter val="done, báo mer"/>
            <filter val="done, mail custom"/>
            <filter val="done, mail hỏi số"/>
            <filter val="mail cf legging"/>
            <filter val="mail custom"/>
            <filter val="mail option"/>
          </filters>
        </filterColumn>
      </autoFilter>
    </customSheetView>
    <customSheetView guid="{8D238846-A1A7-4753-828A-22C9D261CD76}" filter="1" showAutoFilter="1">
      <pageMargins left="0.7" right="0.7" top="0.75" bottom="0.75" header="0.3" footer="0.3"/>
      <autoFilter ref="C1:D1412" xr:uid="{3F2B5DF4-9983-4126-97B9-397C291E2460}">
        <filterColumn colId="0">
          <filters>
            <filter val="merchize"/>
            <filter val="Anna"/>
          </filters>
        </filterColumn>
      </autoFilter>
    </customSheetView>
    <customSheetView guid="{E0D4AF82-791E-40BB-A1F9-D05A9C7E26E9}" filter="1" showAutoFilter="1">
      <pageMargins left="0.7" right="0.7" top="0.75" bottom="0.75" header="0.3" footer="0.3"/>
      <autoFilter ref="C1:D1412" xr:uid="{58018729-6D8E-4A5F-9600-DFAA782F5441}">
        <filterColumn colId="0">
          <filters>
            <filter val="merchize"/>
            <filter val="Anna"/>
          </filters>
        </filterColumn>
      </autoFilter>
    </customSheetView>
    <customSheetView guid="{D5E56055-3A58-4BFA-997E-4B77F055C23F}" filter="1" showAutoFilter="1">
      <pageMargins left="0.7" right="0.7" top="0.75" bottom="0.75" header="0.3" footer="0.3"/>
      <autoFilter ref="C1:D1412" xr:uid="{9E889A49-23EF-42FF-B4AA-5236B841228C}">
        <filterColumn colId="0">
          <filters>
            <filter val="merchize"/>
            <filter val="GM"/>
          </filters>
        </filterColumn>
      </autoFilter>
    </customSheetView>
    <customSheetView guid="{85ED28CA-6BE6-471E-B0D0-BD8E0D0AC29E}" filter="1" showAutoFilter="1">
      <pageMargins left="0.7" right="0.7" top="0.75" bottom="0.75" header="0.3" footer="0.3"/>
      <autoFilter ref="C1:D1412" xr:uid="{A451CAC2-8D4A-494F-8EA5-451597A0E138}">
        <filterColumn colId="0">
          <filters>
            <filter val="merchize"/>
            <filter val="Anna"/>
          </filters>
        </filterColumn>
        <filterColumn colId="1">
          <filters blank="1">
            <filter val="cancel"/>
            <filter val="cancel item ni"/>
            <filter val="cancel size L"/>
            <filter val="cc"/>
            <filter val="cf địa chỉ"/>
            <filter val="delay"/>
            <filter val="demo sent p2 gửi lại demo"/>
            <filter val="done, báo hệ thống mer"/>
            <filter val="done, báo mer"/>
            <filter val="done, mail custom"/>
            <filter val="done, mail hỏi số"/>
            <filter val="mail cf legging"/>
            <filter val="mail custom"/>
            <filter val="mail option"/>
          </filters>
        </filterColumn>
      </autoFilter>
    </customSheetView>
    <customSheetView guid="{D7D8BABC-B8D1-49DF-9DAC-EC76E50457B4}" filter="1" showAutoFilter="1">
      <pageMargins left="0.7" right="0.7" top="0.75" bottom="0.75" header="0.3" footer="0.3"/>
      <autoFilter ref="C1:D1412" xr:uid="{4F1C11A4-4FB2-4E9B-AAF5-B9DCA821DDFC}">
        <filterColumn colId="0">
          <filters>
            <filter val="merchize"/>
            <filter val="PG Com"/>
            <filter val="PGCom"/>
          </filters>
        </filterColumn>
      </autoFilter>
    </customSheetView>
    <customSheetView guid="{D46BE7F4-2772-4F2B-AF74-1627605B46C4}" filter="1" showAutoFilter="1">
      <pageMargins left="0.7" right="0.7" top="0.75" bottom="0.75" header="0.3" footer="0.3"/>
      <autoFilter ref="C1:D1412" xr:uid="{2DA0F151-0E96-4FA7-AAB5-DEAAA9D95B6D}">
        <filterColumn colId="0">
          <filters>
            <filter val="merchize"/>
            <filter val="GM"/>
          </filters>
        </filterColumn>
      </autoFilter>
    </customSheetView>
    <customSheetView guid="{FDD8EEF2-C5DA-4C07-9C1A-7E08B36439AE}" filter="1" showAutoFilter="1">
      <pageMargins left="0.7" right="0.7" top="0.75" bottom="0.75" header="0.3" footer="0.3"/>
      <autoFilter ref="C1:D1412" xr:uid="{2ECEDDE0-6F2F-44B2-9D2B-AC37F8D78B7B}">
        <filterColumn colId="0">
          <filters>
            <filter val="merchize"/>
            <filter val="Anna"/>
          </filters>
        </filterColumn>
      </autoFilter>
    </customSheetView>
    <customSheetView guid="{1770EDA7-D59F-440C-9018-E87D73E2E38C}" filter="1" showAutoFilter="1">
      <pageMargins left="0.7" right="0.7" top="0.75" bottom="0.75" header="0.3" footer="0.3"/>
      <autoFilter ref="C1:D1412" xr:uid="{CBA96792-9B19-4E26-BFC4-FC22A141084D}">
        <filterColumn colId="0">
          <filters>
            <filter val="merchize"/>
            <filter val="JD"/>
          </filters>
        </filterColumn>
      </autoFilter>
    </customSheetView>
    <customSheetView guid="{1A0E89AB-F879-44C8-81F6-6A286F0BB518}" filter="1" showAutoFilter="1">
      <pageMargins left="0.7" right="0.7" top="0.75" bottom="0.75" header="0.3" footer="0.3"/>
      <autoFilter ref="C1:D1412" xr:uid="{DC22AEF5-8BFB-4805-B190-D92338A10D98}">
        <filterColumn colId="0">
          <filters>
            <filter val="merchize"/>
            <filter val="JD"/>
          </filters>
        </filterColumn>
      </autoFilter>
    </customSheetView>
    <customSheetView guid="{BDD84782-F784-47AE-BAC0-7F774728C856}" filter="1" showAutoFilter="1">
      <pageMargins left="0.7" right="0.7" top="0.75" bottom="0.75" header="0.3" footer="0.3"/>
      <autoFilter ref="C1:D1412" xr:uid="{F3DC430C-7A2F-4B95-9570-253FE8320A2A}">
        <filterColumn colId="0">
          <filters>
            <filter val="merchize"/>
            <filter val="PG Com"/>
            <filter val="PGCom"/>
          </filters>
        </filterColumn>
        <filterColumn colId="1">
          <filters>
            <filter val="done, báo mer"/>
            <filter val="done, báo hệ thống mer"/>
          </filters>
        </filterColumn>
      </autoFilter>
    </customSheetView>
    <customSheetView guid="{BE7D4F67-FBBC-409C-9BB6-B45554474B2F}" filter="1" showAutoFilter="1">
      <pageMargins left="0.7" right="0.7" top="0.75" bottom="0.75" header="0.3" footer="0.3"/>
      <autoFilter ref="C1:D1412" xr:uid="{0E2AC2AD-D5E3-4C6F-BE1C-B1DDEFCD543A}">
        <filterColumn colId="0">
          <filters>
            <filter val="merchize"/>
            <filter val="PG Com"/>
            <filter val="PGCom"/>
          </filters>
        </filterColumn>
        <filterColumn colId="1">
          <filters blank="1">
            <filter val="cancel"/>
            <filter val="cancel item ni"/>
            <filter val="cancel size L"/>
            <filter val="cc"/>
            <filter val="cf địa chỉ"/>
            <filter val="delay"/>
            <filter val="demo sent p2 gửi lại demo"/>
            <filter val="done, báo hệ thống mer"/>
            <filter val="done, báo mer"/>
            <filter val="done, mail custom"/>
            <filter val="done, mail hỏi số"/>
            <filter val="mail cf legging"/>
            <filter val="mail custom"/>
            <filter val="mail option"/>
          </filters>
        </filterColumn>
      </autoFilter>
    </customSheetView>
    <customSheetView guid="{29F4EE86-E59A-4157-8E53-0E771590C7C9}" filter="1" showAutoFilter="1">
      <pageMargins left="0.7" right="0.7" top="0.75" bottom="0.75" header="0.3" footer="0.3"/>
      <autoFilter ref="C1:D1412" xr:uid="{823C5DBE-8D16-4CBE-876B-C53B18451821}">
        <filterColumn colId="0">
          <filters>
            <filter val="merchize"/>
            <filter val="JD"/>
          </filters>
        </filterColumn>
      </autoFilter>
    </customSheetView>
    <customSheetView guid="{14CD90D6-53DD-4766-BEAD-72B55EF74C5C}" filter="1" showAutoFilter="1">
      <pageMargins left="0.7" right="0.7" top="0.75" bottom="0.75" header="0.3" footer="0.3"/>
      <autoFilter ref="A941:AA1035" xr:uid="{BAA9E8BF-6DDF-494C-A031-8A1F7B629167}">
        <filterColumn colId="2">
          <filters>
            <filter val="merchize"/>
          </filters>
        </filterColumn>
      </autoFilter>
    </customSheetView>
    <customSheetView guid="{D407E56C-E3C7-4951-A3CA-22A2034DAF52}" filter="1" showAutoFilter="1">
      <pageMargins left="0.7" right="0.7" top="0.75" bottom="0.75" header="0.3" footer="0.3"/>
      <autoFilter ref="A477:AA493" xr:uid="{C709F700-4EE4-4CE2-85FC-9259384D7AF6}">
        <filterColumn colId="0">
          <customFilters>
            <customFilter val="*hoa*"/>
          </customFilters>
        </filterColumn>
      </autoFilter>
    </customSheetView>
    <customSheetView guid="{BDFBBEA6-D4EA-4AE3-B8E1-B445A59560D6}" filter="1" showAutoFilter="1">
      <pageMargins left="0.7" right="0.7" top="0.75" bottom="0.75" header="0.3" footer="0.3"/>
      <autoFilter ref="A941:AA1016" xr:uid="{ECD24A06-D0D9-4D78-A3E9-B8DC8B2BC3AE}">
        <filterColumn colId="0">
          <customFilters>
            <customFilter val="*hoa*"/>
          </customFilters>
        </filterColumn>
      </autoFilter>
    </customSheetView>
    <customSheetView guid="{D746DEB8-D0C1-4A63-B377-658A5FA513CA}" filter="1" showAutoFilter="1">
      <pageMargins left="0.7" right="0.7" top="0.75" bottom="0.75" header="0.3" footer="0.3"/>
      <autoFilter ref="A941:AA1016" xr:uid="{C8094DA6-EB5D-46F2-9AD2-F510B47FCCDB}"/>
    </customSheetView>
    <customSheetView guid="{5351C535-78AB-44BA-815B-643EDC5FB757}" filter="1" showAutoFilter="1">
      <pageMargins left="0.7" right="0.7" top="0.75" bottom="0.75" header="0.3" footer="0.3"/>
      <autoFilter ref="A941:AA1016" xr:uid="{62158E8F-91F3-4430-86DF-FAA2924F86FA}">
        <filterColumn colId="0">
          <customFilters>
            <customFilter val="*van*"/>
          </customFilters>
        </filterColumn>
      </autoFilter>
    </customSheetView>
    <customSheetView guid="{20CEEDC5-223E-4246-9D3E-AF38F8DF899C}" filter="1" showAutoFilter="1">
      <pageMargins left="0.7" right="0.7" top="0.75" bottom="0.75" header="0.3" footer="0.3"/>
      <autoFilter ref="A429:AA495" xr:uid="{1C085041-7A7C-487D-8A2C-9E6D9CACFDB1}">
        <filterColumn colId="2">
          <filters>
            <filter val="Merchize"/>
          </filters>
        </filterColumn>
        <filterColumn colId="3">
          <filters>
            <filter val="cancel"/>
          </filters>
        </filterColumn>
      </autoFilter>
    </customSheetView>
    <customSheetView guid="{D0B1A77B-04F1-4EDB-A76C-5FA855ABB384}" filter="1" showAutoFilter="1">
      <pageMargins left="0.7" right="0.7" top="0.75" bottom="0.75" header="0.3" footer="0.3"/>
      <autoFilter ref="A429:AA495" xr:uid="{D8F1AEF2-120B-490A-9483-DEEB238142F8}">
        <filterColumn colId="0">
          <customFilters>
            <customFilter val="*vinh*"/>
          </customFilters>
        </filterColumn>
      </autoFilter>
    </customSheetView>
    <customSheetView guid="{4B8670E4-9B85-4B69-81A8-738CA3BFB855}" filter="1" showAutoFilter="1">
      <pageMargins left="0.7" right="0.7" top="0.75" bottom="0.75" header="0.3" footer="0.3"/>
      <autoFilter ref="A500:AA597" xr:uid="{034EF22E-24D2-456C-BA12-4B499C1CEB5D}">
        <filterColumn colId="0">
          <customFilters>
            <customFilter val="*van*"/>
          </customFilters>
        </filterColumn>
      </autoFilter>
    </customSheetView>
    <customSheetView guid="{E62AAEE4-D68D-41D0-92DB-3833CC4140D9}" filter="1" showAutoFilter="1">
      <pageMargins left="0.7" right="0.7" top="0.75" bottom="0.75" header="0.3" footer="0.3"/>
      <autoFilter ref="A500:AA597" xr:uid="{2E4DE190-F7D3-4101-8403-06CA55B61933}">
        <filterColumn colId="0">
          <customFilters>
            <customFilter val="*vinh*"/>
          </customFilters>
        </filterColumn>
      </autoFilter>
    </customSheetView>
    <customSheetView guid="{038EE604-D0F8-4053-8ED7-AF3EA00DE245}" filter="1" showAutoFilter="1">
      <pageMargins left="0.7" right="0.7" top="0.75" bottom="0.75" header="0.3" footer="0.3"/>
      <autoFilter ref="A500:AA597" xr:uid="{6BF63490-6C1D-472D-BD56-8D8B32830956}">
        <filterColumn colId="0">
          <filters>
            <filter val="Lg, dh"/>
            <filter val="lg, vinh"/>
          </filters>
        </filterColumn>
      </autoFilter>
    </customSheetView>
    <customSheetView guid="{0C65EE8C-BC34-4605-9274-E7EC21864F38}" filter="1" showAutoFilter="1">
      <pageMargins left="0.7" right="0.7" top="0.75" bottom="0.75" header="0.3" footer="0.3"/>
      <autoFilter ref="A500:AA597" xr:uid="{B1624E12-8973-4640-B13B-A15D33C6E62C}"/>
    </customSheetView>
    <customSheetView guid="{9C400ABF-FF91-40F2-B784-405228AE80AF}" filter="1" showAutoFilter="1">
      <pageMargins left="0.7" right="0.7" top="0.75" bottom="0.75" header="0.3" footer="0.3"/>
      <autoFilter ref="A621:AA713" xr:uid="{D1DF06B5-65FB-4DF8-8C0B-E1E6F0AD2650}">
        <filterColumn colId="2">
          <filters>
            <filter val="Merchize"/>
          </filters>
        </filterColumn>
      </autoFilter>
    </customSheetView>
    <customSheetView guid="{4E08AF3E-A96D-488E-BCE4-BBAD16B990A9}" filter="1" showAutoFilter="1">
      <pageMargins left="0.7" right="0.7" top="0.75" bottom="0.75" header="0.3" footer="0.3"/>
      <autoFilter ref="A621:AA713" xr:uid="{0F7AA05B-D9EA-423D-A21D-B320B8A5FDBC}">
        <filterColumn colId="0">
          <filters>
            <filter val="kl, hoa"/>
            <filter val="kl, linh"/>
            <filter val="Lg, dh"/>
            <filter val="Lg, hoa"/>
            <filter val="Lg, van"/>
            <filter val="Lg, vinh"/>
            <filter val="ly, hoa"/>
            <filter val="ly, linh"/>
            <filter val="uyen, hoa"/>
            <filter val="uyen, linh"/>
            <filter val="uyen, van"/>
          </filters>
        </filterColumn>
      </autoFilter>
    </customSheetView>
    <customSheetView guid="{31B22E49-8B4D-4432-84BC-B3B1D603975A}" filter="1" showAutoFilter="1">
      <pageMargins left="0.7" right="0.7" top="0.75" bottom="0.75" header="0.3" footer="0.3"/>
      <autoFilter ref="A621:AA713" xr:uid="{315DB84A-4CB7-48CB-B272-E85BE59F90B0}"/>
    </customSheetView>
    <customSheetView guid="{AB9792B7-0ABD-41DA-A682-0884F34DC76B}" filter="1" showAutoFilter="1">
      <pageMargins left="0.7" right="0.7" top="0.75" bottom="0.75" header="0.3" footer="0.3"/>
      <autoFilter ref="A621:AA713" xr:uid="{E87DC486-FEDC-4DBA-BB49-4CC0A5C902C2}">
        <filterColumn colId="0">
          <customFilters>
            <customFilter val="*van*"/>
          </customFilters>
        </filterColumn>
      </autoFilter>
    </customSheetView>
    <customSheetView guid="{65E9BAA5-DD58-4D43-87C7-DA5446645646}" filter="1" showAutoFilter="1">
      <pageMargins left="0.7" right="0.7" top="0.75" bottom="0.75" header="0.3" footer="0.3"/>
      <autoFilter ref="A621:AA713" xr:uid="{41639ADA-1FE8-4556-A257-1089E9AEF0CF}">
        <filterColumn colId="0">
          <customFilters>
            <customFilter val="*linh*"/>
          </customFilters>
        </filterColumn>
      </autoFilter>
    </customSheetView>
    <customSheetView guid="{1729A0DB-0F23-44D3-A457-FB4E3FBAF0AA}" filter="1" showAutoFilter="1">
      <pageMargins left="0.7" right="0.7" top="0.75" bottom="0.75" header="0.3" footer="0.3"/>
      <autoFilter ref="A941:AA1038" xr:uid="{3254A1F6-E403-48BB-9807-30DA5DF9483C}">
        <filterColumn colId="2">
          <filters>
            <filter val="merchize"/>
          </filters>
        </filterColumn>
      </autoFilter>
    </customSheetView>
    <customSheetView guid="{129C7B0F-2B04-4EA1-A308-DB6DC91E1177}" filter="1" showAutoFilter="1">
      <pageMargins left="0.7" right="0.7" top="0.75" bottom="0.75" header="0.3" footer="0.3"/>
      <autoFilter ref="A941:AA1038" xr:uid="{00DD353F-B384-4907-BAF7-139DDDEA6B87}">
        <filterColumn colId="2">
          <filters>
            <filter val="merchize"/>
          </filters>
        </filterColumn>
      </autoFilter>
    </customSheetView>
    <customSheetView guid="{614F3360-A2BA-49F6-81D9-6730ECDDE2A3}" filter="1" showAutoFilter="1">
      <pageMargins left="0.7" right="0.7" top="0.75" bottom="0.75" header="0.3" footer="0.3"/>
      <autoFilter ref="A941:AA1038" xr:uid="{A02FC70B-75B0-4451-9AD8-F18CC7F5FAB2}">
        <filterColumn colId="2">
          <filters>
            <filter val="merchize"/>
          </filters>
        </filterColumn>
      </autoFilter>
    </customSheetView>
    <customSheetView guid="{C0DBD9F1-835B-4319-907C-C7FC68E91D1A}" filter="1" showAutoFilter="1">
      <pageMargins left="0.7" right="0.7" top="0.75" bottom="0.75" header="0.3" footer="0.3"/>
      <autoFilter ref="A941:AA1038" xr:uid="{602E8DC5-3FE9-4A7D-A5A0-184B31A73B67}">
        <filterColumn colId="0">
          <filters>
            <filter val="Lg, dh"/>
            <filter val="lg, vinh"/>
          </filters>
        </filterColumn>
      </autoFilter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1-11022022</vt:lpstr>
      <vt:lpstr>12-17022022</vt:lpstr>
      <vt:lpstr>18-28022022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DUCNHO</cp:lastModifiedBy>
  <dcterms:modified xsi:type="dcterms:W3CDTF">2022-03-07T09:59:34Z</dcterms:modified>
</cp:coreProperties>
</file>