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vudinhai/Documents/HUFLIT/CNPMNC/Scrum/"/>
    </mc:Choice>
  </mc:AlternateContent>
  <xr:revisionPtr revIDLastSave="0" documentId="13_ncr:1_{81F7257F-F296-A743-BA15-5F589EB90815}" xr6:coauthVersionLast="36" xr6:coauthVersionMax="36" xr10:uidLastSave="{00000000-0000-0000-0000-000000000000}"/>
  <bookViews>
    <workbookView xWindow="0" yWindow="460" windowWidth="28800" windowHeight="16200" tabRatio="798" activeTab="2" xr2:uid="{00000000-000D-0000-FFFF-FFFF00000000}"/>
  </bookViews>
  <sheets>
    <sheet name="Project Information" sheetId="7" r:id="rId1"/>
    <sheet name="Team" sheetId="4" r:id="rId2"/>
    <sheet name="Product backlog" sheetId="1" r:id="rId3"/>
    <sheet name="Estimation" sheetId="8" r:id="rId4"/>
    <sheet name="Sprint backlog" sheetId="6" r:id="rId5"/>
    <sheet name="Sheet1" sheetId="9" r:id="rId6"/>
  </sheets>
  <calcPr calcId="181029" concurrentCalc="0"/>
</workbook>
</file>

<file path=xl/calcChain.xml><?xml version="1.0" encoding="utf-8"?>
<calcChain xmlns="http://schemas.openxmlformats.org/spreadsheetml/2006/main">
  <c r="I15" i="1" l="1"/>
  <c r="J14" i="1"/>
  <c r="I14" i="1"/>
  <c r="G10" i="1"/>
  <c r="F7" i="1"/>
  <c r="C4" i="1"/>
  <c r="C26" i="1"/>
  <c r="C20" i="1"/>
  <c r="C13" i="1"/>
  <c r="C5" i="1"/>
  <c r="C4" i="9"/>
  <c r="E4" i="9"/>
  <c r="F4" i="9"/>
  <c r="C32" i="9"/>
  <c r="C26" i="9"/>
  <c r="C20" i="9"/>
  <c r="C13" i="9"/>
  <c r="C5" i="9"/>
  <c r="C12" i="6"/>
  <c r="C13" i="6"/>
  <c r="B12" i="6"/>
  <c r="B13" i="6"/>
  <c r="C8" i="6"/>
  <c r="C9" i="6"/>
  <c r="C10" i="6"/>
  <c r="C11" i="6"/>
  <c r="C7" i="6"/>
  <c r="B8" i="6"/>
  <c r="B9" i="6"/>
  <c r="B10" i="6"/>
  <c r="B11" i="6"/>
  <c r="B7" i="6"/>
  <c r="C5" i="6"/>
</calcChain>
</file>

<file path=xl/sharedStrings.xml><?xml version="1.0" encoding="utf-8"?>
<sst xmlns="http://schemas.openxmlformats.org/spreadsheetml/2006/main" count="149" uniqueCount="107">
  <si>
    <t>Story ID</t>
  </si>
  <si>
    <t>Name</t>
  </si>
  <si>
    <t>No.</t>
  </si>
  <si>
    <t>Nguyễn Văn A</t>
  </si>
  <si>
    <t>Anguyen</t>
  </si>
  <si>
    <t>Trần Thị B</t>
  </si>
  <si>
    <t>Btran</t>
  </si>
  <si>
    <t>Points</t>
  </si>
  <si>
    <t>E-COMMERCE PROJECT - PRODUCT BACKLOG</t>
  </si>
  <si>
    <t>View Product list</t>
  </si>
  <si>
    <t>View Product details</t>
  </si>
  <si>
    <t>Manage Shopping Cart (Add, Increase, Decrease, Remove)</t>
  </si>
  <si>
    <t>Registration</t>
  </si>
  <si>
    <t>Make Orders</t>
  </si>
  <si>
    <t>Chat with Sale</t>
  </si>
  <si>
    <t>View Shipping Progress</t>
  </si>
  <si>
    <t>Login</t>
  </si>
  <si>
    <t>Order Management (View, Cancel request)</t>
  </si>
  <si>
    <t>Logout</t>
  </si>
  <si>
    <t>Story Name</t>
  </si>
  <si>
    <t>Name Of Dev</t>
  </si>
  <si>
    <t>Start Date</t>
  </si>
  <si>
    <t>Endate</t>
  </si>
  <si>
    <t>Sprint 1</t>
  </si>
  <si>
    <t>E-COMMERCE PROJECT - SPRINT BACKLOG</t>
  </si>
  <si>
    <t>Roles</t>
  </si>
  <si>
    <t>DateStart</t>
  </si>
  <si>
    <t>Date End</t>
  </si>
  <si>
    <t>TEAM DEVELOPMENT STRUCTURE</t>
  </si>
  <si>
    <t>Account</t>
  </si>
  <si>
    <t>Product Owner</t>
  </si>
  <si>
    <t>Huỳnh Thanh Cảnh</t>
  </si>
  <si>
    <t>Nguyễn Thịnh Can</t>
  </si>
  <si>
    <t>Lê Văn Ái</t>
  </si>
  <si>
    <t>Phùng Văn Tính</t>
  </si>
  <si>
    <t>Lê Thị Lụa</t>
  </si>
  <si>
    <t>CanhHuynh</t>
  </si>
  <si>
    <t>CanNguyen</t>
  </si>
  <si>
    <t>AiLe</t>
  </si>
  <si>
    <t>TinhPhung</t>
  </si>
  <si>
    <t>LuaLe</t>
  </si>
  <si>
    <t>ScrumMaster</t>
  </si>
  <si>
    <t>Team Lead</t>
  </si>
  <si>
    <t>Dev</t>
  </si>
  <si>
    <t>View HomePage</t>
  </si>
  <si>
    <t>View Product Compare</t>
  </si>
  <si>
    <t>Actor: Guest</t>
  </si>
  <si>
    <t>Actor: Customer</t>
  </si>
  <si>
    <t>Actor: Order Processing</t>
  </si>
  <si>
    <t>Shipping Management</t>
  </si>
  <si>
    <t>View New Order</t>
  </si>
  <si>
    <t>Order Management  (View, Short, Update)</t>
  </si>
  <si>
    <t>Payment Mornitoring</t>
  </si>
  <si>
    <t>Online Payment</t>
  </si>
  <si>
    <t>Offline Payment</t>
  </si>
  <si>
    <t>Actor: Sale Manager</t>
  </si>
  <si>
    <t>Product Management</t>
  </si>
  <si>
    <t>Store Management</t>
  </si>
  <si>
    <t>Inventory Management</t>
  </si>
  <si>
    <t>Price Management</t>
  </si>
  <si>
    <t>Promotion Management</t>
  </si>
  <si>
    <t>Actor: Administration</t>
  </si>
  <si>
    <t>User Management</t>
  </si>
  <si>
    <t>Notes</t>
  </si>
  <si>
    <t>Act Start Date</t>
  </si>
  <si>
    <t>ActEndate</t>
  </si>
  <si>
    <t>Act Points</t>
  </si>
  <si>
    <t>I. Requirements</t>
  </si>
  <si>
    <t xml:space="preserve">Công ty Hi-Tech là một công ty chuyên kinh doanh về các thiết bị điện tử và công nghệ thông tin trong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
Ngoài ra, hệ thống cũng cần có phân hệ để đảm bảo cho công ty quản lý các hoạt động kinh doanh như số lượng hàng có trong kho, quản lý đơn đặt hàng, tình trạng giao hàng v.v…
Thông tin chi tiết các chức năng bạn có thể tham khảo thêm tại: http://www.bkc.vn/M/Home 
</t>
  </si>
  <si>
    <t>Module</t>
  </si>
  <si>
    <t>Detail</t>
  </si>
  <si>
    <t>Description</t>
  </si>
  <si>
    <t>Estimation hours</t>
  </si>
  <si>
    <t>Assignee</t>
  </si>
  <si>
    <t>Create project skeleton</t>
  </si>
  <si>
    <t>A</t>
  </si>
  <si>
    <t xml:space="preserve">Design Database </t>
  </si>
  <si>
    <t>MySQl</t>
  </si>
  <si>
    <t>Java Rest API</t>
  </si>
  <si>
    <t>React JS</t>
  </si>
  <si>
    <t>React Native</t>
  </si>
  <si>
    <t>Status</t>
  </si>
  <si>
    <t>New</t>
  </si>
  <si>
    <t>Inprogress</t>
  </si>
  <si>
    <t>reopen</t>
  </si>
  <si>
    <t>resolved</t>
  </si>
  <si>
    <t>low</t>
  </si>
  <si>
    <t>medium</t>
  </si>
  <si>
    <t>high</t>
  </si>
  <si>
    <t>risk</t>
  </si>
  <si>
    <t>test case</t>
  </si>
  <si>
    <t>Min</t>
  </si>
  <si>
    <t>Max</t>
  </si>
  <si>
    <t>closed</t>
  </si>
  <si>
    <t>Actor: là khách hàng vãng lai tôi muốn</t>
  </si>
  <si>
    <t xml:space="preserve">Actor: là thành viên tôi muốn </t>
  </si>
  <si>
    <t>Actor: là nhân viên xử lý đơn hàng tôi muốn</t>
  </si>
  <si>
    <t>Actor: là nhân viên quản lý tôi muốn</t>
  </si>
  <si>
    <t>Actor: là quản trị trang web tôi muốn</t>
  </si>
  <si>
    <t>FF</t>
  </si>
  <si>
    <t>Man-Day</t>
  </si>
  <si>
    <t>EV</t>
  </si>
  <si>
    <t>REP</t>
  </si>
  <si>
    <t>Chi phi</t>
  </si>
  <si>
    <t>REP/PM/FF</t>
  </si>
  <si>
    <t>Thoi gian</t>
  </si>
  <si>
    <t>REP/EV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</si>
</sst>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name val="Arial"/>
      <family val="2"/>
    </font>
    <font>
      <sz val="12"/>
      <name val="Calibri"/>
      <family val="2"/>
    </font>
  </fonts>
  <fills count="9">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CCFFFF"/>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45">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0" borderId="0" xfId="0" applyBorder="1"/>
    <xf numFmtId="0" fontId="0" fillId="0" borderId="2" xfId="0" applyFill="1" applyBorder="1"/>
    <xf numFmtId="0" fontId="0" fillId="5" borderId="0" xfId="0" applyFill="1"/>
    <xf numFmtId="0" fontId="3" fillId="0" borderId="0" xfId="0" applyFont="1" applyAlignment="1">
      <alignment horizontal="center"/>
    </xf>
    <xf numFmtId="0" fontId="0" fillId="0" borderId="7" xfId="0" applyFill="1" applyBorder="1" applyAlignment="1">
      <alignment horizontal="left"/>
    </xf>
    <xf numFmtId="0" fontId="3" fillId="0" borderId="0" xfId="0" applyFont="1" applyAlignment="1">
      <alignment horizontal="center"/>
    </xf>
    <xf numFmtId="0" fontId="2" fillId="2" borderId="3" xfId="0" applyFont="1" applyFill="1" applyBorder="1"/>
    <xf numFmtId="0" fontId="0" fillId="0" borderId="8" xfId="0" applyBorder="1"/>
    <xf numFmtId="0" fontId="0" fillId="0" borderId="6" xfId="0" applyBorder="1"/>
    <xf numFmtId="0" fontId="0" fillId="0" borderId="0" xfId="0" applyBorder="1" applyAlignment="1">
      <alignment horizontal="center"/>
    </xf>
    <xf numFmtId="0" fontId="0" fillId="0" borderId="10" xfId="0" applyBorder="1"/>
    <xf numFmtId="0" fontId="0" fillId="2" borderId="11" xfId="0" applyFill="1" applyBorder="1"/>
    <xf numFmtId="0" fontId="0" fillId="0" borderId="12" xfId="0" applyFill="1" applyBorder="1"/>
    <xf numFmtId="0" fontId="0" fillId="0" borderId="12" xfId="0" applyBorder="1"/>
    <xf numFmtId="0" fontId="0" fillId="0" borderId="0" xfId="0" applyFill="1" applyBorder="1"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0" fillId="0" borderId="8" xfId="0" applyFill="1" applyBorder="1"/>
    <xf numFmtId="0" fontId="2" fillId="0" borderId="0" xfId="0" applyFont="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0" fillId="0" borderId="0" xfId="0"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0" borderId="0" xfId="0" applyFont="1" applyBorder="1" applyAlignment="1">
      <alignment horizontal="center"/>
    </xf>
    <xf numFmtId="0" fontId="2" fillId="2" borderId="8" xfId="0" applyFont="1" applyFill="1" applyBorder="1" applyAlignment="1">
      <alignment horizontal="center"/>
    </xf>
    <xf numFmtId="0" fontId="7" fillId="0" borderId="0" xfId="0" applyFont="1"/>
    <xf numFmtId="0" fontId="3" fillId="0" borderId="0" xfId="0" applyFont="1" applyAlignment="1">
      <alignment horizontal="center" vertical="center"/>
    </xf>
    <xf numFmtId="0" fontId="6" fillId="0" borderId="0" xfId="0" applyFont="1" applyAlignment="1">
      <alignment vertical="center"/>
    </xf>
    <xf numFmtId="0" fontId="2" fillId="7" borderId="0" xfId="0" applyFont="1" applyFill="1" applyAlignment="1">
      <alignment vertical="center"/>
    </xf>
    <xf numFmtId="0" fontId="6" fillId="8" borderId="0" xfId="0" applyFont="1" applyFill="1" applyAlignment="1">
      <alignment vertical="center"/>
    </xf>
    <xf numFmtId="0" fontId="2" fillId="8" borderId="0" xfId="0" applyFont="1" applyFill="1" applyAlignment="1">
      <alignment vertical="center"/>
    </xf>
    <xf numFmtId="0" fontId="6" fillId="0" borderId="0" xfId="0" applyFont="1" applyAlignment="1">
      <alignment horizontal="right" vertical="center"/>
    </xf>
    <xf numFmtId="9" fontId="0" fillId="0" borderId="0" xfId="0" applyNumberFormat="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topLeftCell="A2" workbookViewId="0">
      <selection activeCell="O28" sqref="O28"/>
    </sheetView>
  </sheetViews>
  <sheetFormatPr baseColWidth="10" defaultColWidth="8.83203125" defaultRowHeight="13" x14ac:dyDescent="0.15"/>
  <sheetData>
    <row r="2" spans="1:12" x14ac:dyDescent="0.15">
      <c r="A2" s="28" t="s">
        <v>67</v>
      </c>
    </row>
    <row r="3" spans="1:12" x14ac:dyDescent="0.15">
      <c r="A3" s="29" t="s">
        <v>68</v>
      </c>
      <c r="B3" s="30"/>
      <c r="C3" s="30"/>
      <c r="D3" s="30"/>
      <c r="E3" s="30"/>
      <c r="F3" s="30"/>
      <c r="G3" s="30"/>
      <c r="H3" s="30"/>
      <c r="I3" s="30"/>
      <c r="J3" s="30"/>
      <c r="K3" s="30"/>
      <c r="L3" s="30"/>
    </row>
    <row r="4" spans="1:12" x14ac:dyDescent="0.15">
      <c r="A4" s="30"/>
      <c r="B4" s="30"/>
      <c r="C4" s="30"/>
      <c r="D4" s="30"/>
      <c r="E4" s="30"/>
      <c r="F4" s="30"/>
      <c r="G4" s="30"/>
      <c r="H4" s="30"/>
      <c r="I4" s="30"/>
      <c r="J4" s="30"/>
      <c r="K4" s="30"/>
      <c r="L4" s="30"/>
    </row>
    <row r="5" spans="1:12" x14ac:dyDescent="0.15">
      <c r="A5" s="30"/>
      <c r="B5" s="30"/>
      <c r="C5" s="30"/>
      <c r="D5" s="30"/>
      <c r="E5" s="30"/>
      <c r="F5" s="30"/>
      <c r="G5" s="30"/>
      <c r="H5" s="30"/>
      <c r="I5" s="30"/>
      <c r="J5" s="30"/>
      <c r="K5" s="30"/>
      <c r="L5" s="30"/>
    </row>
    <row r="6" spans="1:12" x14ac:dyDescent="0.15">
      <c r="A6" s="30"/>
      <c r="B6" s="30"/>
      <c r="C6" s="30"/>
      <c r="D6" s="30"/>
      <c r="E6" s="30"/>
      <c r="F6" s="30"/>
      <c r="G6" s="30"/>
      <c r="H6" s="30"/>
      <c r="I6" s="30"/>
      <c r="J6" s="30"/>
      <c r="K6" s="30"/>
      <c r="L6" s="30"/>
    </row>
    <row r="7" spans="1:12" x14ac:dyDescent="0.15">
      <c r="A7" s="30"/>
      <c r="B7" s="30"/>
      <c r="C7" s="30"/>
      <c r="D7" s="30"/>
      <c r="E7" s="30"/>
      <c r="F7" s="30"/>
      <c r="G7" s="30"/>
      <c r="H7" s="30"/>
      <c r="I7" s="30"/>
      <c r="J7" s="30"/>
      <c r="K7" s="30"/>
      <c r="L7" s="30"/>
    </row>
    <row r="8" spans="1:12" x14ac:dyDescent="0.15">
      <c r="A8" s="30"/>
      <c r="B8" s="30"/>
      <c r="C8" s="30"/>
      <c r="D8" s="30"/>
      <c r="E8" s="30"/>
      <c r="F8" s="30"/>
      <c r="G8" s="30"/>
      <c r="H8" s="30"/>
      <c r="I8" s="30"/>
      <c r="J8" s="30"/>
      <c r="K8" s="30"/>
      <c r="L8" s="30"/>
    </row>
    <row r="9" spans="1:12" x14ac:dyDescent="0.15">
      <c r="A9" s="30"/>
      <c r="B9" s="30"/>
      <c r="C9" s="30"/>
      <c r="D9" s="30"/>
      <c r="E9" s="30"/>
      <c r="F9" s="30"/>
      <c r="G9" s="30"/>
      <c r="H9" s="30"/>
      <c r="I9" s="30"/>
      <c r="J9" s="30"/>
      <c r="K9" s="30"/>
      <c r="L9" s="30"/>
    </row>
    <row r="10" spans="1:12" x14ac:dyDescent="0.15">
      <c r="A10" s="30"/>
      <c r="B10" s="30"/>
      <c r="C10" s="30"/>
      <c r="D10" s="30"/>
      <c r="E10" s="30"/>
      <c r="F10" s="30"/>
      <c r="G10" s="30"/>
      <c r="H10" s="30"/>
      <c r="I10" s="30"/>
      <c r="J10" s="30"/>
      <c r="K10" s="30"/>
      <c r="L10" s="30"/>
    </row>
    <row r="11" spans="1:12" x14ac:dyDescent="0.15">
      <c r="A11" s="30"/>
      <c r="B11" s="30"/>
      <c r="C11" s="30"/>
      <c r="D11" s="30"/>
      <c r="E11" s="30"/>
      <c r="F11" s="30"/>
      <c r="G11" s="30"/>
      <c r="H11" s="30"/>
      <c r="I11" s="30"/>
      <c r="J11" s="30"/>
      <c r="K11" s="30"/>
      <c r="L11" s="30"/>
    </row>
    <row r="12" spans="1:12" x14ac:dyDescent="0.15">
      <c r="A12" s="30"/>
      <c r="B12" s="30"/>
      <c r="C12" s="30"/>
      <c r="D12" s="30"/>
      <c r="E12" s="30"/>
      <c r="F12" s="30"/>
      <c r="G12" s="30"/>
      <c r="H12" s="30"/>
      <c r="I12" s="30"/>
      <c r="J12" s="30"/>
      <c r="K12" s="30"/>
      <c r="L12" s="30"/>
    </row>
    <row r="13" spans="1:12" x14ac:dyDescent="0.15">
      <c r="A13" s="30"/>
      <c r="B13" s="30"/>
      <c r="C13" s="30"/>
      <c r="D13" s="30"/>
      <c r="E13" s="30"/>
      <c r="F13" s="30"/>
      <c r="G13" s="30"/>
      <c r="H13" s="30"/>
      <c r="I13" s="30"/>
      <c r="J13" s="30"/>
      <c r="K13" s="30"/>
      <c r="L13" s="30"/>
    </row>
    <row r="14" spans="1:12" x14ac:dyDescent="0.15">
      <c r="A14" s="30"/>
      <c r="B14" s="30"/>
      <c r="C14" s="30"/>
      <c r="D14" s="30"/>
      <c r="E14" s="30"/>
      <c r="F14" s="30"/>
      <c r="G14" s="30"/>
      <c r="H14" s="30"/>
      <c r="I14" s="30"/>
      <c r="J14" s="30"/>
      <c r="K14" s="30"/>
      <c r="L14" s="30"/>
    </row>
    <row r="15" spans="1:12" x14ac:dyDescent="0.15">
      <c r="A15" s="30"/>
      <c r="B15" s="30"/>
      <c r="C15" s="30"/>
      <c r="D15" s="30"/>
      <c r="E15" s="30"/>
      <c r="F15" s="30"/>
      <c r="G15" s="30"/>
      <c r="H15" s="30"/>
      <c r="I15" s="30"/>
      <c r="J15" s="30"/>
      <c r="K15" s="30"/>
      <c r="L15" s="30"/>
    </row>
    <row r="16" spans="1:12" x14ac:dyDescent="0.15">
      <c r="A16" s="30"/>
      <c r="B16" s="30"/>
      <c r="C16" s="30"/>
      <c r="D16" s="30"/>
      <c r="E16" s="30"/>
      <c r="F16" s="30"/>
      <c r="G16" s="30"/>
      <c r="H16" s="30"/>
      <c r="I16" s="30"/>
      <c r="J16" s="30"/>
      <c r="K16" s="30"/>
      <c r="L16" s="30"/>
    </row>
    <row r="17" spans="1:12" x14ac:dyDescent="0.15">
      <c r="A17" s="30"/>
      <c r="B17" s="30"/>
      <c r="C17" s="30"/>
      <c r="D17" s="30"/>
      <c r="E17" s="30"/>
      <c r="F17" s="30"/>
      <c r="G17" s="30"/>
      <c r="H17" s="30"/>
      <c r="I17" s="30"/>
      <c r="J17" s="30"/>
      <c r="K17" s="30"/>
      <c r="L17" s="30"/>
    </row>
    <row r="18" spans="1:12" x14ac:dyDescent="0.15">
      <c r="A18" s="30"/>
      <c r="B18" s="30"/>
      <c r="C18" s="30"/>
      <c r="D18" s="30"/>
      <c r="E18" s="30"/>
      <c r="F18" s="30"/>
      <c r="G18" s="30"/>
      <c r="H18" s="30"/>
      <c r="I18" s="30"/>
      <c r="J18" s="30"/>
      <c r="K18" s="30"/>
      <c r="L18" s="30"/>
    </row>
    <row r="19" spans="1:12" x14ac:dyDescent="0.15">
      <c r="A19" s="30"/>
      <c r="B19" s="30"/>
      <c r="C19" s="30"/>
      <c r="D19" s="30"/>
      <c r="E19" s="30"/>
      <c r="F19" s="30"/>
      <c r="G19" s="30"/>
      <c r="H19" s="30"/>
      <c r="I19" s="30"/>
      <c r="J19" s="30"/>
      <c r="K19" s="30"/>
      <c r="L19" s="30"/>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sqref="A1:F10"/>
    </sheetView>
  </sheetViews>
  <sheetFormatPr baseColWidth="10" defaultColWidth="8.83203125" defaultRowHeight="13" x14ac:dyDescent="0.15"/>
  <cols>
    <col min="1" max="1" width="4.33203125" customWidth="1"/>
    <col min="2" max="2" width="20.5" bestFit="1" customWidth="1"/>
    <col min="3" max="3" width="20.5" customWidth="1"/>
    <col min="4" max="4" width="16.33203125" bestFit="1" customWidth="1"/>
    <col min="5" max="253" width="11.5" customWidth="1"/>
  </cols>
  <sheetData>
    <row r="1" spans="1:6" x14ac:dyDescent="0.15">
      <c r="A1" s="31" t="s">
        <v>28</v>
      </c>
      <c r="B1" s="31"/>
      <c r="C1" s="31"/>
      <c r="D1" s="31"/>
      <c r="E1" s="31"/>
      <c r="F1" s="31"/>
    </row>
    <row r="3" spans="1:6" x14ac:dyDescent="0.15">
      <c r="A3" s="25" t="s">
        <v>2</v>
      </c>
      <c r="B3" s="25" t="s">
        <v>1</v>
      </c>
      <c r="C3" s="25" t="s">
        <v>29</v>
      </c>
      <c r="D3" s="25" t="s">
        <v>25</v>
      </c>
      <c r="E3" s="25" t="s">
        <v>26</v>
      </c>
      <c r="F3" s="25" t="s">
        <v>27</v>
      </c>
    </row>
    <row r="4" spans="1:6" x14ac:dyDescent="0.15">
      <c r="A4" s="12">
        <v>1</v>
      </c>
      <c r="B4" s="12" t="s">
        <v>3</v>
      </c>
      <c r="C4" s="12" t="s">
        <v>4</v>
      </c>
      <c r="D4" s="12" t="s">
        <v>30</v>
      </c>
      <c r="E4" s="24">
        <v>41664</v>
      </c>
      <c r="F4" s="12"/>
    </row>
    <row r="5" spans="1:6" x14ac:dyDescent="0.15">
      <c r="A5" s="12">
        <v>2</v>
      </c>
      <c r="B5" s="12" t="s">
        <v>5</v>
      </c>
      <c r="C5" s="12" t="s">
        <v>6</v>
      </c>
      <c r="D5" s="12" t="s">
        <v>41</v>
      </c>
      <c r="E5" s="24">
        <v>41664</v>
      </c>
      <c r="F5" s="12"/>
    </row>
    <row r="6" spans="1:6" x14ac:dyDescent="0.15">
      <c r="A6" s="12">
        <v>3</v>
      </c>
      <c r="B6" s="12" t="s">
        <v>31</v>
      </c>
      <c r="C6" s="12" t="s">
        <v>36</v>
      </c>
      <c r="D6" s="12" t="s">
        <v>42</v>
      </c>
      <c r="E6" s="24">
        <v>41664</v>
      </c>
      <c r="F6" s="12"/>
    </row>
    <row r="7" spans="1:6" x14ac:dyDescent="0.15">
      <c r="A7" s="12">
        <v>4</v>
      </c>
      <c r="B7" s="12" t="s">
        <v>32</v>
      </c>
      <c r="C7" s="12" t="s">
        <v>37</v>
      </c>
      <c r="D7" s="12" t="s">
        <v>43</v>
      </c>
      <c r="E7" s="24">
        <v>41664</v>
      </c>
      <c r="F7" s="12"/>
    </row>
    <row r="8" spans="1:6" x14ac:dyDescent="0.15">
      <c r="A8" s="12">
        <v>5</v>
      </c>
      <c r="B8" s="12" t="s">
        <v>33</v>
      </c>
      <c r="C8" s="12" t="s">
        <v>38</v>
      </c>
      <c r="D8" s="12" t="s">
        <v>43</v>
      </c>
      <c r="E8" s="24">
        <v>41664</v>
      </c>
      <c r="F8" s="12"/>
    </row>
    <row r="9" spans="1:6" s="7" customFormat="1" x14ac:dyDescent="0.15">
      <c r="A9" s="26">
        <v>6</v>
      </c>
      <c r="B9" s="26" t="s">
        <v>34</v>
      </c>
      <c r="C9" s="26" t="s">
        <v>39</v>
      </c>
      <c r="D9" s="26" t="s">
        <v>43</v>
      </c>
      <c r="E9" s="24">
        <v>41664</v>
      </c>
      <c r="F9" s="26"/>
    </row>
    <row r="10" spans="1:6" s="7" customFormat="1" x14ac:dyDescent="0.15">
      <c r="A10" s="26">
        <v>7</v>
      </c>
      <c r="B10" s="26" t="s">
        <v>35</v>
      </c>
      <c r="C10" s="26" t="s">
        <v>40</v>
      </c>
      <c r="D10" s="26" t="s">
        <v>43</v>
      </c>
      <c r="E10" s="24">
        <v>41664</v>
      </c>
      <c r="F10" s="26"/>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tabSelected="1" zoomScale="110" zoomScaleNormal="100" workbookViewId="0">
      <pane ySplit="4" topLeftCell="A5" activePane="bottomLeft" state="frozen"/>
      <selection pane="bottomLeft" activeCell="F7" sqref="F7"/>
    </sheetView>
  </sheetViews>
  <sheetFormatPr baseColWidth="10" defaultColWidth="8.83203125" defaultRowHeight="13" x14ac:dyDescent="0.15"/>
  <cols>
    <col min="1" max="1" width="10" bestFit="1" customWidth="1"/>
    <col min="2" max="2" width="67.33203125" customWidth="1"/>
    <col min="3" max="3" width="6.1640625" bestFit="1" customWidth="1"/>
  </cols>
  <sheetData>
    <row r="1" spans="1:10" ht="18" x14ac:dyDescent="0.2">
      <c r="B1" s="8" t="s">
        <v>8</v>
      </c>
    </row>
    <row r="2" spans="1:10" ht="14" thickBot="1" x14ac:dyDescent="0.2">
      <c r="A2" s="1"/>
      <c r="B2" s="14"/>
      <c r="C2" s="1"/>
    </row>
    <row r="3" spans="1:10" x14ac:dyDescent="0.15">
      <c r="A3" s="20" t="s">
        <v>0</v>
      </c>
      <c r="B3" s="21" t="s">
        <v>19</v>
      </c>
      <c r="C3" s="22" t="s">
        <v>7</v>
      </c>
    </row>
    <row r="4" spans="1:10" ht="14" thickBot="1" x14ac:dyDescent="0.2">
      <c r="A4" s="13"/>
      <c r="B4" s="1"/>
      <c r="C4" s="15">
        <f>C5+C13+C20+C26+C33</f>
        <v>87</v>
      </c>
    </row>
    <row r="5" spans="1:10" x14ac:dyDescent="0.15">
      <c r="A5" s="3"/>
      <c r="B5" s="11" t="s">
        <v>46</v>
      </c>
      <c r="C5" s="16">
        <f>SUM(C6:C12)</f>
        <v>24</v>
      </c>
    </row>
    <row r="6" spans="1:10" x14ac:dyDescent="0.15">
      <c r="A6">
        <v>1</v>
      </c>
      <c r="B6" t="s">
        <v>44</v>
      </c>
      <c r="C6">
        <v>4</v>
      </c>
      <c r="G6" t="s">
        <v>99</v>
      </c>
      <c r="H6" t="s">
        <v>100</v>
      </c>
    </row>
    <row r="7" spans="1:10" x14ac:dyDescent="0.15">
      <c r="A7" s="2">
        <v>2</v>
      </c>
      <c r="B7" t="s">
        <v>9</v>
      </c>
      <c r="C7" s="17">
        <v>4</v>
      </c>
      <c r="F7">
        <f>5*6*2</f>
        <v>60</v>
      </c>
      <c r="G7" s="44">
        <v>0.5</v>
      </c>
      <c r="H7">
        <v>30</v>
      </c>
    </row>
    <row r="8" spans="1:10" x14ac:dyDescent="0.15">
      <c r="A8" s="6">
        <v>3</v>
      </c>
      <c r="B8" s="9" t="s">
        <v>10</v>
      </c>
      <c r="C8" s="17">
        <v>2</v>
      </c>
    </row>
    <row r="9" spans="1:10" x14ac:dyDescent="0.15">
      <c r="A9" s="6">
        <v>4</v>
      </c>
      <c r="B9" s="9" t="s">
        <v>45</v>
      </c>
      <c r="C9" s="17">
        <v>2</v>
      </c>
      <c r="G9" t="s">
        <v>101</v>
      </c>
    </row>
    <row r="10" spans="1:10" x14ac:dyDescent="0.15">
      <c r="A10" s="6">
        <v>5</v>
      </c>
      <c r="B10" s="9" t="s">
        <v>11</v>
      </c>
      <c r="C10" s="17">
        <v>4</v>
      </c>
      <c r="G10">
        <f>(24+17+16+24+6)/5</f>
        <v>17.399999999999999</v>
      </c>
    </row>
    <row r="11" spans="1:10" x14ac:dyDescent="0.15">
      <c r="A11" s="2">
        <v>6</v>
      </c>
      <c r="B11" s="9" t="s">
        <v>12</v>
      </c>
      <c r="C11" s="18">
        <v>4</v>
      </c>
      <c r="G11" t="s">
        <v>102</v>
      </c>
    </row>
    <row r="12" spans="1:10" x14ac:dyDescent="0.15">
      <c r="A12" s="6">
        <v>7</v>
      </c>
      <c r="B12" s="9" t="s">
        <v>14</v>
      </c>
      <c r="C12" s="18">
        <v>4</v>
      </c>
      <c r="G12">
        <v>100</v>
      </c>
    </row>
    <row r="13" spans="1:10" x14ac:dyDescent="0.15">
      <c r="A13" s="3"/>
      <c r="B13" s="11" t="s">
        <v>47</v>
      </c>
      <c r="C13" s="16">
        <f>SUM(C14:C19)</f>
        <v>17</v>
      </c>
    </row>
    <row r="14" spans="1:10" x14ac:dyDescent="0.15">
      <c r="A14" s="6">
        <v>8</v>
      </c>
      <c r="B14" s="19" t="s">
        <v>16</v>
      </c>
      <c r="C14" s="18">
        <v>2</v>
      </c>
      <c r="G14" t="s">
        <v>103</v>
      </c>
      <c r="H14" t="s">
        <v>104</v>
      </c>
      <c r="I14">
        <f>ROUND(100/6/0.5,0)</f>
        <v>33</v>
      </c>
      <c r="J14">
        <f>I14*25</f>
        <v>825</v>
      </c>
    </row>
    <row r="15" spans="1:10" x14ac:dyDescent="0.15">
      <c r="A15" s="6">
        <v>9</v>
      </c>
      <c r="B15" s="9" t="s">
        <v>13</v>
      </c>
      <c r="C15" s="18">
        <v>2</v>
      </c>
      <c r="G15" t="s">
        <v>105</v>
      </c>
      <c r="H15" t="s">
        <v>106</v>
      </c>
      <c r="I15">
        <f>ROUND(100/17,0)</f>
        <v>6</v>
      </c>
      <c r="J15">
        <v>12</v>
      </c>
    </row>
    <row r="16" spans="1:10" x14ac:dyDescent="0.15">
      <c r="A16" s="6">
        <v>10</v>
      </c>
      <c r="B16" s="9" t="s">
        <v>17</v>
      </c>
      <c r="C16" s="18">
        <v>6</v>
      </c>
    </row>
    <row r="17" spans="1:3" x14ac:dyDescent="0.15">
      <c r="A17" s="6">
        <v>11</v>
      </c>
      <c r="B17" s="9" t="s">
        <v>15</v>
      </c>
      <c r="C17" s="18">
        <v>2</v>
      </c>
    </row>
    <row r="18" spans="1:3" x14ac:dyDescent="0.15">
      <c r="A18" s="6">
        <v>12</v>
      </c>
      <c r="B18" s="9" t="s">
        <v>53</v>
      </c>
      <c r="C18" s="18">
        <v>4</v>
      </c>
    </row>
    <row r="19" spans="1:3" x14ac:dyDescent="0.15">
      <c r="A19" s="6">
        <v>13</v>
      </c>
      <c r="B19" s="9" t="s">
        <v>18</v>
      </c>
      <c r="C19" s="18">
        <v>1</v>
      </c>
    </row>
    <row r="20" spans="1:3" x14ac:dyDescent="0.15">
      <c r="A20" s="3"/>
      <c r="B20" s="11" t="s">
        <v>48</v>
      </c>
      <c r="C20" s="16">
        <f>SUM(C21:C25)</f>
        <v>16</v>
      </c>
    </row>
    <row r="21" spans="1:3" x14ac:dyDescent="0.15">
      <c r="A21" s="6">
        <v>14</v>
      </c>
      <c r="B21" s="19" t="s">
        <v>50</v>
      </c>
      <c r="C21" s="18">
        <v>2</v>
      </c>
    </row>
    <row r="22" spans="1:3" x14ac:dyDescent="0.15">
      <c r="A22" s="6">
        <v>15</v>
      </c>
      <c r="B22" s="9" t="s">
        <v>51</v>
      </c>
      <c r="C22" s="18">
        <v>4</v>
      </c>
    </row>
    <row r="23" spans="1:3" x14ac:dyDescent="0.15">
      <c r="A23" s="6">
        <v>16</v>
      </c>
      <c r="B23" s="9" t="s">
        <v>49</v>
      </c>
      <c r="C23" s="18">
        <v>6</v>
      </c>
    </row>
    <row r="24" spans="1:3" x14ac:dyDescent="0.15">
      <c r="A24" s="6">
        <v>17</v>
      </c>
      <c r="B24" s="19" t="s">
        <v>54</v>
      </c>
      <c r="C24" s="18">
        <v>2</v>
      </c>
    </row>
    <row r="25" spans="1:3" x14ac:dyDescent="0.15">
      <c r="A25" s="6">
        <v>18</v>
      </c>
      <c r="B25" s="9" t="s">
        <v>52</v>
      </c>
      <c r="C25" s="18">
        <v>2</v>
      </c>
    </row>
    <row r="26" spans="1:3" x14ac:dyDescent="0.15">
      <c r="A26" s="3"/>
      <c r="B26" s="11" t="s">
        <v>55</v>
      </c>
      <c r="C26" s="16">
        <f>SUM(C27:C31)</f>
        <v>24</v>
      </c>
    </row>
    <row r="27" spans="1:3" x14ac:dyDescent="0.15">
      <c r="A27" s="6">
        <v>19</v>
      </c>
      <c r="B27" s="19" t="s">
        <v>56</v>
      </c>
      <c r="C27" s="18">
        <v>6</v>
      </c>
    </row>
    <row r="28" spans="1:3" x14ac:dyDescent="0.15">
      <c r="A28" s="6">
        <v>20</v>
      </c>
      <c r="B28" s="9" t="s">
        <v>57</v>
      </c>
      <c r="C28" s="18">
        <v>4</v>
      </c>
    </row>
    <row r="29" spans="1:3" x14ac:dyDescent="0.15">
      <c r="A29" s="6">
        <v>21</v>
      </c>
      <c r="B29" s="9" t="s">
        <v>58</v>
      </c>
      <c r="C29" s="18">
        <v>6</v>
      </c>
    </row>
    <row r="30" spans="1:3" x14ac:dyDescent="0.15">
      <c r="A30" s="6">
        <v>22</v>
      </c>
      <c r="B30" s="19" t="s">
        <v>59</v>
      </c>
      <c r="C30" s="18">
        <v>4</v>
      </c>
    </row>
    <row r="31" spans="1:3" x14ac:dyDescent="0.15">
      <c r="A31" s="6">
        <v>23</v>
      </c>
      <c r="B31" s="9" t="s">
        <v>60</v>
      </c>
      <c r="C31" s="18">
        <v>4</v>
      </c>
    </row>
    <row r="32" spans="1:3" x14ac:dyDescent="0.15">
      <c r="A32" s="3"/>
      <c r="B32" s="11" t="s">
        <v>61</v>
      </c>
      <c r="C32" s="16"/>
    </row>
    <row r="33" spans="1:3" x14ac:dyDescent="0.15">
      <c r="A33" s="6">
        <v>24</v>
      </c>
      <c r="B33" s="19" t="s">
        <v>62</v>
      </c>
      <c r="C33" s="18">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F63D2-D144-0C4F-BD08-1E0D0B3A6D58}">
  <dimension ref="A1:J20"/>
  <sheetViews>
    <sheetView zoomScale="150" zoomScaleNormal="150" workbookViewId="0">
      <selection activeCell="C16" sqref="C16"/>
    </sheetView>
  </sheetViews>
  <sheetFormatPr baseColWidth="10" defaultRowHeight="13" x14ac:dyDescent="0.15"/>
  <cols>
    <col min="2" max="2" width="19.1640625" bestFit="1" customWidth="1"/>
    <col min="9" max="9" width="14" bestFit="1" customWidth="1"/>
  </cols>
  <sheetData>
    <row r="1" spans="1:10" x14ac:dyDescent="0.15">
      <c r="I1" s="32" t="s">
        <v>72</v>
      </c>
      <c r="J1" s="32"/>
    </row>
    <row r="2" spans="1:10" x14ac:dyDescent="0.15">
      <c r="A2" t="s">
        <v>2</v>
      </c>
      <c r="B2" t="s">
        <v>69</v>
      </c>
      <c r="C2" t="s">
        <v>70</v>
      </c>
      <c r="D2" t="s">
        <v>71</v>
      </c>
      <c r="F2" t="s">
        <v>73</v>
      </c>
      <c r="G2" t="s">
        <v>81</v>
      </c>
      <c r="I2" t="s">
        <v>91</v>
      </c>
      <c r="J2" t="s">
        <v>92</v>
      </c>
    </row>
    <row r="3" spans="1:10" x14ac:dyDescent="0.15">
      <c r="A3">
        <v>1</v>
      </c>
      <c r="B3" t="s">
        <v>74</v>
      </c>
      <c r="F3" t="s">
        <v>75</v>
      </c>
      <c r="I3">
        <v>2</v>
      </c>
      <c r="J3">
        <v>6</v>
      </c>
    </row>
    <row r="4" spans="1:10" x14ac:dyDescent="0.15">
      <c r="C4" t="s">
        <v>78</v>
      </c>
      <c r="G4" t="s">
        <v>82</v>
      </c>
    </row>
    <row r="5" spans="1:10" x14ac:dyDescent="0.15">
      <c r="C5" t="s">
        <v>79</v>
      </c>
      <c r="G5" t="s">
        <v>83</v>
      </c>
      <c r="H5" t="s">
        <v>93</v>
      </c>
    </row>
    <row r="6" spans="1:10" x14ac:dyDescent="0.15">
      <c r="C6" t="s">
        <v>80</v>
      </c>
      <c r="G6" t="s">
        <v>85</v>
      </c>
      <c r="I6">
        <v>6</v>
      </c>
      <c r="J6">
        <v>12</v>
      </c>
    </row>
    <row r="7" spans="1:10" x14ac:dyDescent="0.15">
      <c r="B7" t="s">
        <v>76</v>
      </c>
      <c r="C7" t="s">
        <v>77</v>
      </c>
      <c r="G7" t="s">
        <v>84</v>
      </c>
      <c r="I7">
        <v>2</v>
      </c>
    </row>
    <row r="16" spans="1:10" x14ac:dyDescent="0.15">
      <c r="G16" t="s">
        <v>89</v>
      </c>
      <c r="H16" t="s">
        <v>86</v>
      </c>
    </row>
    <row r="17" spans="7:8" x14ac:dyDescent="0.15">
      <c r="H17" t="s">
        <v>87</v>
      </c>
    </row>
    <row r="18" spans="7:8" x14ac:dyDescent="0.15">
      <c r="H18" t="s">
        <v>88</v>
      </c>
    </row>
    <row r="20" spans="7:8" x14ac:dyDescent="0.15">
      <c r="G20" t="s">
        <v>90</v>
      </c>
    </row>
  </sheetData>
  <mergeCells count="1">
    <mergeCell ref="I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zoomScaleNormal="100" workbookViewId="0">
      <pane ySplit="5" topLeftCell="A6" activePane="bottomLeft" state="frozen"/>
      <selection pane="bottomLeft" activeCell="C5" sqref="C5"/>
    </sheetView>
  </sheetViews>
  <sheetFormatPr baseColWidth="10" defaultColWidth="8.83203125" defaultRowHeight="13" x14ac:dyDescent="0.15"/>
  <cols>
    <col min="1" max="1" width="10" bestFit="1" customWidth="1"/>
    <col min="2" max="2" width="29" customWidth="1"/>
    <col min="3" max="3" width="6.1640625" bestFit="1" customWidth="1"/>
    <col min="4" max="4" width="12.83203125" bestFit="1" customWidth="1"/>
    <col min="5" max="5" width="11.5" customWidth="1"/>
    <col min="6" max="6" width="9" bestFit="1" customWidth="1"/>
    <col min="7" max="7" width="14.5" customWidth="1"/>
    <col min="8" max="8" width="13.5" customWidth="1"/>
    <col min="9" max="9" width="10" bestFit="1" customWidth="1"/>
    <col min="10" max="10" width="6" bestFit="1" customWidth="1"/>
  </cols>
  <sheetData>
    <row r="1" spans="1:10" ht="34.5" customHeight="1" x14ac:dyDescent="0.2">
      <c r="A1" s="34" t="s">
        <v>24</v>
      </c>
      <c r="B1" s="34"/>
      <c r="C1" s="34"/>
      <c r="D1" s="34"/>
      <c r="E1" s="34"/>
      <c r="F1" s="34"/>
      <c r="G1" s="34"/>
      <c r="H1" s="34"/>
      <c r="I1" s="34"/>
      <c r="J1" s="34"/>
    </row>
    <row r="2" spans="1:10" ht="18" customHeight="1" x14ac:dyDescent="0.2">
      <c r="A2" s="10"/>
      <c r="B2" s="10"/>
      <c r="C2" s="10"/>
      <c r="D2" s="10"/>
      <c r="E2" s="10"/>
      <c r="F2" s="10"/>
      <c r="G2" s="10"/>
      <c r="H2" s="10"/>
    </row>
    <row r="3" spans="1:10" x14ac:dyDescent="0.15">
      <c r="A3" s="5"/>
      <c r="B3" s="14"/>
      <c r="C3" s="5"/>
      <c r="E3" s="35"/>
      <c r="F3" s="35"/>
      <c r="G3" s="35"/>
      <c r="H3" s="35"/>
    </row>
    <row r="4" spans="1:10" x14ac:dyDescent="0.15">
      <c r="A4" s="23" t="s">
        <v>0</v>
      </c>
      <c r="B4" s="23" t="s">
        <v>19</v>
      </c>
      <c r="C4" s="23" t="s">
        <v>7</v>
      </c>
      <c r="D4" s="23" t="s">
        <v>20</v>
      </c>
      <c r="E4" s="23" t="s">
        <v>21</v>
      </c>
      <c r="F4" s="23" t="s">
        <v>22</v>
      </c>
      <c r="G4" s="23" t="s">
        <v>64</v>
      </c>
      <c r="H4" s="23" t="s">
        <v>65</v>
      </c>
      <c r="I4" s="23" t="s">
        <v>66</v>
      </c>
      <c r="J4" s="23" t="s">
        <v>63</v>
      </c>
    </row>
    <row r="5" spans="1:10" x14ac:dyDescent="0.15">
      <c r="A5" s="12"/>
      <c r="B5" s="12"/>
      <c r="C5" s="12">
        <f>SUM(C7:C11)</f>
        <v>16</v>
      </c>
      <c r="D5" s="12"/>
      <c r="E5" s="12"/>
      <c r="F5" s="12"/>
      <c r="G5" s="12"/>
      <c r="H5" s="12"/>
      <c r="I5" s="12"/>
      <c r="J5" s="12"/>
    </row>
    <row r="6" spans="1:10" x14ac:dyDescent="0.15">
      <c r="A6" s="36" t="s">
        <v>23</v>
      </c>
      <c r="B6" s="36"/>
      <c r="C6" s="36"/>
      <c r="D6" s="36"/>
      <c r="E6" s="36"/>
      <c r="F6" s="36"/>
      <c r="G6" s="36"/>
      <c r="H6" s="36"/>
      <c r="I6" s="36"/>
      <c r="J6" s="36"/>
    </row>
    <row r="7" spans="1:10" x14ac:dyDescent="0.15">
      <c r="A7" s="12">
        <v>1</v>
      </c>
      <c r="B7" s="12" t="str">
        <f>VLOOKUP(A7,'Product backlog'!$A$6:$B$33,2,0)</f>
        <v>View HomePage</v>
      </c>
      <c r="C7" s="12">
        <f>VLOOKUP(A7,'Product backlog'!$A$6:$C$33,3,0)</f>
        <v>4</v>
      </c>
      <c r="D7" s="12" t="s">
        <v>37</v>
      </c>
      <c r="E7" s="24">
        <v>41666</v>
      </c>
      <c r="F7" s="24">
        <v>41667</v>
      </c>
      <c r="G7" s="24"/>
      <c r="H7" s="24"/>
      <c r="I7" s="12"/>
      <c r="J7" s="12"/>
    </row>
    <row r="8" spans="1:10" x14ac:dyDescent="0.15">
      <c r="A8" s="27">
        <v>2</v>
      </c>
      <c r="B8" s="12" t="str">
        <f>VLOOKUP(A8,'Product backlog'!$A$6:$B$33,2,0)</f>
        <v>View Product list</v>
      </c>
      <c r="C8" s="12">
        <f>VLOOKUP(A8,'Product backlog'!$A$6:$C$33,3,0)</f>
        <v>4</v>
      </c>
      <c r="D8" s="12" t="s">
        <v>36</v>
      </c>
      <c r="E8" s="24">
        <v>41666</v>
      </c>
      <c r="F8" s="24">
        <v>41667</v>
      </c>
      <c r="G8" s="24"/>
      <c r="H8" s="24"/>
      <c r="I8" s="12"/>
      <c r="J8" s="12"/>
    </row>
    <row r="9" spans="1:10" x14ac:dyDescent="0.15">
      <c r="A9" s="12">
        <v>3</v>
      </c>
      <c r="B9" s="12" t="str">
        <f>VLOOKUP(A9,'Product backlog'!$A$6:$B$33,2,0)</f>
        <v>View Product details</v>
      </c>
      <c r="C9" s="12">
        <f>VLOOKUP(A9,'Product backlog'!$A$6:$C$33,3,0)</f>
        <v>2</v>
      </c>
      <c r="D9" s="12" t="s">
        <v>36</v>
      </c>
      <c r="E9" s="24">
        <v>41668</v>
      </c>
      <c r="F9" s="24">
        <v>41668</v>
      </c>
      <c r="G9" s="24"/>
      <c r="H9" s="24"/>
      <c r="I9" s="12"/>
      <c r="J9" s="12"/>
    </row>
    <row r="10" spans="1:10" x14ac:dyDescent="0.15">
      <c r="A10" s="27">
        <v>4</v>
      </c>
      <c r="B10" s="12" t="str">
        <f>VLOOKUP(A10,'Product backlog'!$A$6:$B$33,2,0)</f>
        <v>View Product Compare</v>
      </c>
      <c r="C10" s="12">
        <f>VLOOKUP(A10,'Product backlog'!$A$6:$C$33,3,0)</f>
        <v>2</v>
      </c>
      <c r="D10" s="12" t="s">
        <v>37</v>
      </c>
      <c r="E10" s="24">
        <v>41668</v>
      </c>
      <c r="F10" s="24">
        <v>41668</v>
      </c>
      <c r="G10" s="24"/>
      <c r="H10" s="24"/>
      <c r="I10" s="12"/>
      <c r="J10" s="12"/>
    </row>
    <row r="11" spans="1:10" x14ac:dyDescent="0.15">
      <c r="A11" s="12">
        <v>5</v>
      </c>
      <c r="B11" s="12" t="str">
        <f>VLOOKUP(A11,'Product backlog'!$A$6:$B$33,2,0)</f>
        <v>Manage Shopping Cart (Add, Increase, Decrease, Remove)</v>
      </c>
      <c r="C11" s="12">
        <f>VLOOKUP(A11,'Product backlog'!$A$6:$C$33,3,0)</f>
        <v>4</v>
      </c>
      <c r="D11" s="12" t="s">
        <v>38</v>
      </c>
      <c r="E11" s="24">
        <v>41666</v>
      </c>
      <c r="F11" s="24">
        <v>41667</v>
      </c>
      <c r="G11" s="24"/>
      <c r="H11" s="24"/>
      <c r="I11" s="12"/>
      <c r="J11" s="12"/>
    </row>
    <row r="12" spans="1:10" x14ac:dyDescent="0.15">
      <c r="A12" s="27">
        <v>6</v>
      </c>
      <c r="B12" s="12" t="str">
        <f>VLOOKUP(A12,'Product backlog'!$A$6:$B$33,2,0)</f>
        <v>Registration</v>
      </c>
      <c r="C12" s="12">
        <f>VLOOKUP(A12,'Product backlog'!$A$6:$C$33,3,0)</f>
        <v>4</v>
      </c>
      <c r="D12" s="26" t="s">
        <v>39</v>
      </c>
      <c r="E12" s="24">
        <v>41666</v>
      </c>
      <c r="F12" s="24">
        <v>41667</v>
      </c>
      <c r="G12" s="24"/>
      <c r="H12" s="24"/>
      <c r="I12" s="12"/>
      <c r="J12" s="12"/>
    </row>
    <row r="13" spans="1:10" x14ac:dyDescent="0.15">
      <c r="A13" s="12">
        <v>7</v>
      </c>
      <c r="B13" s="12" t="str">
        <f>VLOOKUP(A13,'Product backlog'!$A$6:$B$33,2,0)</f>
        <v>Chat with Sale</v>
      </c>
      <c r="C13" s="12">
        <f>VLOOKUP(A13,'Product backlog'!$A$6:$C$33,3,0)</f>
        <v>4</v>
      </c>
      <c r="D13" s="26" t="s">
        <v>40</v>
      </c>
      <c r="E13" s="24">
        <v>41666</v>
      </c>
      <c r="F13" s="24">
        <v>41667</v>
      </c>
      <c r="G13" s="24"/>
      <c r="H13" s="24"/>
      <c r="I13" s="12"/>
      <c r="J13" s="12"/>
    </row>
    <row r="14" spans="1:10" x14ac:dyDescent="0.15">
      <c r="A14" s="33"/>
      <c r="B14" s="33"/>
      <c r="C14" s="33"/>
      <c r="D14" s="33"/>
      <c r="E14" s="33"/>
      <c r="F14" s="33"/>
      <c r="G14" s="33"/>
      <c r="H14" s="33"/>
      <c r="I14" s="33"/>
      <c r="J14" s="33"/>
    </row>
    <row r="18" spans="1:1" x14ac:dyDescent="0.15">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4CCF-716B-7840-AF07-DD237C2E40A2}">
  <dimension ref="A1:F33"/>
  <sheetViews>
    <sheetView workbookViewId="0">
      <selection activeCell="C5" sqref="C5"/>
    </sheetView>
  </sheetViews>
  <sheetFormatPr baseColWidth="10" defaultRowHeight="13" x14ac:dyDescent="0.15"/>
  <cols>
    <col min="1" max="1" width="7.6640625" bestFit="1" customWidth="1"/>
    <col min="2" max="2" width="56.5" bestFit="1" customWidth="1"/>
    <col min="3" max="3" width="6.33203125" bestFit="1" customWidth="1"/>
  </cols>
  <sheetData>
    <row r="1" spans="1:6" ht="18" x14ac:dyDescent="0.2">
      <c r="A1" s="37"/>
      <c r="B1" s="38" t="s">
        <v>8</v>
      </c>
      <c r="C1" s="37"/>
    </row>
    <row r="2" spans="1:6" ht="16" x14ac:dyDescent="0.2">
      <c r="A2" s="39"/>
      <c r="B2" s="37"/>
      <c r="C2" s="39"/>
    </row>
    <row r="3" spans="1:6" x14ac:dyDescent="0.15">
      <c r="A3" s="40" t="s">
        <v>0</v>
      </c>
      <c r="B3" s="40" t="s">
        <v>19</v>
      </c>
      <c r="C3" s="40" t="s">
        <v>7</v>
      </c>
    </row>
    <row r="4" spans="1:6" ht="16" x14ac:dyDescent="0.2">
      <c r="A4" s="39"/>
      <c r="B4" s="39"/>
      <c r="C4" s="37">
        <f>SUM(C6:C12,C14:C19,C21:C25,C27:C31,C33)</f>
        <v>69</v>
      </c>
      <c r="E4">
        <f>15*40</f>
        <v>600</v>
      </c>
      <c r="F4">
        <f>E4/6</f>
        <v>100</v>
      </c>
    </row>
    <row r="5" spans="1:6" x14ac:dyDescent="0.15">
      <c r="A5" s="41"/>
      <c r="B5" s="42" t="s">
        <v>94</v>
      </c>
      <c r="C5" s="41">
        <f>SUM(C6:C12)</f>
        <v>20</v>
      </c>
    </row>
    <row r="6" spans="1:6" x14ac:dyDescent="0.15">
      <c r="A6" s="43">
        <v>1</v>
      </c>
      <c r="B6" s="39" t="s">
        <v>44</v>
      </c>
      <c r="C6" s="43">
        <v>3</v>
      </c>
    </row>
    <row r="7" spans="1:6" x14ac:dyDescent="0.15">
      <c r="A7" s="43">
        <v>2</v>
      </c>
      <c r="B7" s="39" t="s">
        <v>9</v>
      </c>
      <c r="C7" s="43">
        <v>3</v>
      </c>
    </row>
    <row r="8" spans="1:6" x14ac:dyDescent="0.15">
      <c r="A8" s="43">
        <v>3</v>
      </c>
      <c r="B8" s="39" t="s">
        <v>10</v>
      </c>
      <c r="C8" s="43">
        <v>2</v>
      </c>
    </row>
    <row r="9" spans="1:6" x14ac:dyDescent="0.15">
      <c r="A9" s="43">
        <v>4</v>
      </c>
      <c r="B9" s="39" t="s">
        <v>45</v>
      </c>
      <c r="C9" s="43">
        <v>3</v>
      </c>
    </row>
    <row r="10" spans="1:6" x14ac:dyDescent="0.15">
      <c r="A10" s="43">
        <v>5</v>
      </c>
      <c r="B10" s="39" t="s">
        <v>11</v>
      </c>
      <c r="C10" s="43">
        <v>5</v>
      </c>
    </row>
    <row r="11" spans="1:6" x14ac:dyDescent="0.15">
      <c r="A11" s="43">
        <v>6</v>
      </c>
      <c r="B11" s="39" t="s">
        <v>12</v>
      </c>
      <c r="C11" s="43">
        <v>2</v>
      </c>
    </row>
    <row r="12" spans="1:6" x14ac:dyDescent="0.15">
      <c r="A12" s="43">
        <v>7</v>
      </c>
      <c r="B12" s="39" t="s">
        <v>14</v>
      </c>
      <c r="C12" s="43">
        <v>2</v>
      </c>
    </row>
    <row r="13" spans="1:6" x14ac:dyDescent="0.15">
      <c r="A13" s="41"/>
      <c r="B13" s="42" t="s">
        <v>95</v>
      </c>
      <c r="C13" s="41">
        <f>SUM(C14:C19)</f>
        <v>13</v>
      </c>
    </row>
    <row r="14" spans="1:6" x14ac:dyDescent="0.15">
      <c r="A14" s="43">
        <v>8</v>
      </c>
      <c r="B14" s="39" t="s">
        <v>16</v>
      </c>
      <c r="C14" s="43">
        <v>2</v>
      </c>
    </row>
    <row r="15" spans="1:6" x14ac:dyDescent="0.15">
      <c r="A15" s="43">
        <v>9</v>
      </c>
      <c r="B15" s="39" t="s">
        <v>13</v>
      </c>
      <c r="C15" s="43">
        <v>2</v>
      </c>
    </row>
    <row r="16" spans="1:6" x14ac:dyDescent="0.15">
      <c r="A16" s="43">
        <v>10</v>
      </c>
      <c r="B16" s="39" t="s">
        <v>17</v>
      </c>
      <c r="C16" s="43">
        <v>3</v>
      </c>
    </row>
    <row r="17" spans="1:3" x14ac:dyDescent="0.15">
      <c r="A17" s="43">
        <v>11</v>
      </c>
      <c r="B17" s="39" t="s">
        <v>15</v>
      </c>
      <c r="C17" s="43">
        <v>2</v>
      </c>
    </row>
    <row r="18" spans="1:3" x14ac:dyDescent="0.15">
      <c r="A18" s="43">
        <v>12</v>
      </c>
      <c r="B18" s="39" t="s">
        <v>53</v>
      </c>
      <c r="C18" s="43">
        <v>3</v>
      </c>
    </row>
    <row r="19" spans="1:3" x14ac:dyDescent="0.15">
      <c r="A19" s="43">
        <v>13</v>
      </c>
      <c r="B19" s="39" t="s">
        <v>18</v>
      </c>
      <c r="C19" s="43">
        <v>1</v>
      </c>
    </row>
    <row r="20" spans="1:3" x14ac:dyDescent="0.15">
      <c r="A20" s="41"/>
      <c r="B20" s="42" t="s">
        <v>96</v>
      </c>
      <c r="C20" s="41">
        <f>SUM(C21:C25)</f>
        <v>16</v>
      </c>
    </row>
    <row r="21" spans="1:3" x14ac:dyDescent="0.15">
      <c r="A21" s="43">
        <v>14</v>
      </c>
      <c r="B21" s="39" t="s">
        <v>50</v>
      </c>
      <c r="C21" s="43">
        <v>3</v>
      </c>
    </row>
    <row r="22" spans="1:3" x14ac:dyDescent="0.15">
      <c r="A22" s="43">
        <v>15</v>
      </c>
      <c r="B22" s="39" t="s">
        <v>51</v>
      </c>
      <c r="C22" s="43">
        <v>5</v>
      </c>
    </row>
    <row r="23" spans="1:3" x14ac:dyDescent="0.15">
      <c r="A23" s="43">
        <v>16</v>
      </c>
      <c r="B23" s="39" t="s">
        <v>49</v>
      </c>
      <c r="C23" s="43">
        <v>3</v>
      </c>
    </row>
    <row r="24" spans="1:3" x14ac:dyDescent="0.15">
      <c r="A24" s="43">
        <v>17</v>
      </c>
      <c r="B24" s="39" t="s">
        <v>54</v>
      </c>
      <c r="C24" s="43">
        <v>3</v>
      </c>
    </row>
    <row r="25" spans="1:3" x14ac:dyDescent="0.15">
      <c r="A25" s="43">
        <v>18</v>
      </c>
      <c r="B25" s="39" t="s">
        <v>52</v>
      </c>
      <c r="C25" s="43">
        <v>2</v>
      </c>
    </row>
    <row r="26" spans="1:3" x14ac:dyDescent="0.15">
      <c r="A26" s="41"/>
      <c r="B26" s="42" t="s">
        <v>97</v>
      </c>
      <c r="C26" s="41">
        <f>SUM(C27:C31)</f>
        <v>15</v>
      </c>
    </row>
    <row r="27" spans="1:3" x14ac:dyDescent="0.15">
      <c r="A27" s="43">
        <v>19</v>
      </c>
      <c r="B27" s="39" t="s">
        <v>56</v>
      </c>
      <c r="C27" s="43">
        <v>3</v>
      </c>
    </row>
    <row r="28" spans="1:3" x14ac:dyDescent="0.15">
      <c r="A28" s="43">
        <v>20</v>
      </c>
      <c r="B28" s="39" t="s">
        <v>57</v>
      </c>
      <c r="C28" s="43">
        <v>3</v>
      </c>
    </row>
    <row r="29" spans="1:3" x14ac:dyDescent="0.15">
      <c r="A29" s="43">
        <v>21</v>
      </c>
      <c r="B29" s="39" t="s">
        <v>58</v>
      </c>
      <c r="C29" s="43">
        <v>3</v>
      </c>
    </row>
    <row r="30" spans="1:3" x14ac:dyDescent="0.15">
      <c r="A30" s="43">
        <v>22</v>
      </c>
      <c r="B30" s="39" t="s">
        <v>59</v>
      </c>
      <c r="C30" s="43">
        <v>3</v>
      </c>
    </row>
    <row r="31" spans="1:3" x14ac:dyDescent="0.15">
      <c r="A31" s="43">
        <v>23</v>
      </c>
      <c r="B31" s="39" t="s">
        <v>60</v>
      </c>
      <c r="C31" s="43">
        <v>3</v>
      </c>
    </row>
    <row r="32" spans="1:3" x14ac:dyDescent="0.15">
      <c r="A32" s="41"/>
      <c r="B32" s="42" t="s">
        <v>98</v>
      </c>
      <c r="C32" s="41">
        <f>SUM(C33:C37)</f>
        <v>5</v>
      </c>
    </row>
    <row r="33" spans="1:3" x14ac:dyDescent="0.15">
      <c r="A33" s="43">
        <v>24</v>
      </c>
      <c r="B33" s="39" t="s">
        <v>62</v>
      </c>
      <c r="C33" s="43">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 Information</vt:lpstr>
      <vt:lpstr>Team</vt:lpstr>
      <vt:lpstr>Product backlog</vt:lpstr>
      <vt:lpstr>Estimation</vt:lpstr>
      <vt:lpstr>Sprint backlog</vt:lpstr>
      <vt:lpstr>Sheet1</vt:lpstr>
    </vt:vector>
  </TitlesOfParts>
  <Company>Nokia Oyj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VŨ ĐÌNH ÁI</cp:lastModifiedBy>
  <dcterms:created xsi:type="dcterms:W3CDTF">2007-09-27T18:30:44Z</dcterms:created>
  <dcterms:modified xsi:type="dcterms:W3CDTF">2022-10-30T08:36:38Z</dcterms:modified>
  <cp:category>DNG67</cp:category>
</cp:coreProperties>
</file>