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uongHuyThong\funix\Funix\"/>
    </mc:Choice>
  </mc:AlternateContent>
  <xr:revisionPtr revIDLastSave="0" documentId="13_ncr:1_{1A16E1E7-772C-4492-A532-99CFD0EFBFD2}" xr6:coauthVersionLast="47" xr6:coauthVersionMax="47" xr10:uidLastSave="{00000000-0000-0000-0000-000000000000}"/>
  <bookViews>
    <workbookView xWindow="-28920" yWindow="-180" windowWidth="29040" windowHeight="15720" xr2:uid="{CA12F09E-21D8-4910-9D86-5BDED8238752}"/>
  </bookViews>
  <sheets>
    <sheet name="2026-2027" sheetId="1" r:id="rId1"/>
    <sheet name="2028-2029" sheetId="2" r:id="rId2"/>
    <sheet name="203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4" i="3"/>
  <c r="H9" i="3"/>
  <c r="K8" i="3"/>
  <c r="P2" i="1"/>
  <c r="L24" i="1"/>
  <c r="M24" i="1"/>
  <c r="M23" i="1"/>
  <c r="R17" i="1"/>
  <c r="Q17" i="1"/>
  <c r="P17" i="1"/>
  <c r="R16" i="1"/>
  <c r="R18" i="1" s="1"/>
  <c r="Q16" i="1"/>
  <c r="Q18" i="1" s="1"/>
  <c r="P16" i="1"/>
  <c r="P18" i="1" s="1"/>
  <c r="S15" i="1"/>
  <c r="S17" i="1" s="1"/>
  <c r="O18" i="3"/>
  <c r="M19" i="3"/>
  <c r="O19" i="3" s="1"/>
  <c r="L13" i="3"/>
  <c r="M13" i="3" s="1"/>
  <c r="M12" i="3"/>
  <c r="N17" i="3" s="1"/>
  <c r="R11" i="3"/>
  <c r="Q11" i="3"/>
  <c r="P11" i="3"/>
  <c r="O11" i="3"/>
  <c r="O12" i="3" s="1"/>
  <c r="R10" i="3"/>
  <c r="R12" i="3" s="1"/>
  <c r="Q10" i="3"/>
  <c r="Q12" i="3" s="1"/>
  <c r="P10" i="3"/>
  <c r="P12" i="3" s="1"/>
  <c r="O10" i="3"/>
  <c r="S9" i="3"/>
  <c r="S11" i="3" s="1"/>
  <c r="K9" i="2"/>
  <c r="M13" i="2"/>
  <c r="L13" i="2"/>
  <c r="M12" i="2"/>
  <c r="M18" i="2" s="1"/>
  <c r="R11" i="2"/>
  <c r="Q11" i="2"/>
  <c r="P11" i="2"/>
  <c r="O11" i="2"/>
  <c r="O12" i="2" s="1"/>
  <c r="R10" i="2"/>
  <c r="R12" i="2" s="1"/>
  <c r="Q10" i="2"/>
  <c r="Q12" i="2" s="1"/>
  <c r="P10" i="2"/>
  <c r="P12" i="2" s="1"/>
  <c r="O10" i="2"/>
  <c r="S9" i="2"/>
  <c r="S11" i="2" s="1"/>
  <c r="J7" i="2"/>
  <c r="J6" i="2"/>
  <c r="J5" i="2"/>
  <c r="J4" i="2"/>
  <c r="S9" i="1"/>
  <c r="O12" i="1"/>
  <c r="O11" i="1"/>
  <c r="O10" i="1"/>
  <c r="Q11" i="1"/>
  <c r="R11" i="1"/>
  <c r="P11" i="1"/>
  <c r="M12" i="1"/>
  <c r="M18" i="1" s="1"/>
  <c r="L13" i="1"/>
  <c r="M13" i="1" s="1"/>
  <c r="R10" i="1"/>
  <c r="R12" i="1" s="1"/>
  <c r="Q10" i="1"/>
  <c r="Q12" i="1" s="1"/>
  <c r="P10" i="1"/>
  <c r="P12" i="1" s="1"/>
  <c r="J5" i="1"/>
  <c r="K5" i="1" s="1"/>
  <c r="J6" i="1"/>
  <c r="K6" i="1" s="1"/>
  <c r="J7" i="1"/>
  <c r="K7" i="1" s="1"/>
  <c r="J4" i="1"/>
  <c r="N20" i="3" l="1"/>
  <c r="N21" i="3" s="1"/>
  <c r="K6" i="3"/>
  <c r="J8" i="3"/>
  <c r="L8" i="3" s="1"/>
  <c r="J8" i="1"/>
  <c r="L8" i="1" s="1"/>
  <c r="S16" i="1"/>
  <c r="S18" i="1" s="1"/>
  <c r="K7" i="3"/>
  <c r="K5" i="3"/>
  <c r="K4" i="3"/>
  <c r="S10" i="3"/>
  <c r="S12" i="3" s="1"/>
  <c r="K6" i="2"/>
  <c r="K5" i="2"/>
  <c r="K7" i="2"/>
  <c r="J8" i="2"/>
  <c r="L8" i="2" s="1"/>
  <c r="L10" i="2" s="1"/>
  <c r="K4" i="2"/>
  <c r="S10" i="2"/>
  <c r="S12" i="2" s="1"/>
  <c r="K4" i="1"/>
  <c r="L10" i="3" l="1"/>
  <c r="L14" i="3" s="1"/>
  <c r="M8" i="3"/>
  <c r="L9" i="3"/>
  <c r="M9" i="3" s="1"/>
  <c r="M8" i="1"/>
  <c r="L21" i="1"/>
  <c r="M8" i="2"/>
  <c r="L9" i="2"/>
  <c r="M9" i="2" s="1"/>
  <c r="L11" i="2"/>
  <c r="M11" i="2" s="1"/>
  <c r="M10" i="2"/>
  <c r="L14" i="2"/>
  <c r="L9" i="1"/>
  <c r="M9" i="1" s="1"/>
  <c r="L10" i="1"/>
  <c r="L11" i="1" s="1"/>
  <c r="M11" i="1" s="1"/>
  <c r="S11" i="1"/>
  <c r="S10" i="1"/>
  <c r="S12" i="1" s="1"/>
  <c r="M10" i="3" l="1"/>
  <c r="L11" i="3"/>
  <c r="M11" i="3" s="1"/>
  <c r="L25" i="1"/>
  <c r="L22" i="1"/>
  <c r="M22" i="1" s="1"/>
  <c r="M21" i="1"/>
  <c r="M14" i="3"/>
  <c r="M17" i="3" s="1"/>
  <c r="L15" i="3"/>
  <c r="M15" i="3" s="1"/>
  <c r="L15" i="2"/>
  <c r="M15" i="2" s="1"/>
  <c r="M14" i="2"/>
  <c r="M17" i="2" s="1"/>
  <c r="L14" i="1"/>
  <c r="L15" i="1" s="1"/>
  <c r="M15" i="1" s="1"/>
  <c r="M10" i="1"/>
  <c r="N12" i="3" l="1"/>
  <c r="N13" i="3" s="1"/>
  <c r="L26" i="1"/>
  <c r="M26" i="1" s="1"/>
  <c r="M25" i="1"/>
  <c r="M14" i="1"/>
  <c r="M17" i="1" s="1"/>
  <c r="M20" i="3"/>
  <c r="O17" i="3"/>
  <c r="O20" i="3" l="1"/>
  <c r="M21" i="3"/>
  <c r="O21" i="3" s="1"/>
</calcChain>
</file>

<file path=xl/sharedStrings.xml><?xml version="1.0" encoding="utf-8"?>
<sst xmlns="http://schemas.openxmlformats.org/spreadsheetml/2006/main" count="42" uniqueCount="14">
  <si>
    <t>Monday</t>
  </si>
  <si>
    <t>Tuesday</t>
  </si>
  <si>
    <t>Wednesday</t>
  </si>
  <si>
    <t>Thursday</t>
  </si>
  <si>
    <t>Friday</t>
  </si>
  <si>
    <t>Saturday</t>
  </si>
  <si>
    <t>Sunday</t>
  </si>
  <si>
    <t>rent house</t>
  </si>
  <si>
    <t>tuition</t>
  </si>
  <si>
    <t xml:space="preserve">food+personal </t>
  </si>
  <si>
    <t>deposit</t>
  </si>
  <si>
    <t>deposit vn</t>
  </si>
  <si>
    <t>total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</si>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</sst>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3709-74DD-4CEC-AD19-ACEAFE61DAA0}">
  <dimension ref="B2:S26"/>
  <sheetViews>
    <sheetView tabSelected="1" topLeftCell="E1" workbookViewId="0">
      <selection activeCell="L19" sqref="L19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2" spans="2:19" x14ac:dyDescent="0.25">
      <c r="P2">
        <f>350*4</f>
        <v>1400</v>
      </c>
    </row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H4">
        <v>10</v>
      </c>
      <c r="I4">
        <v>0</v>
      </c>
      <c r="J4">
        <f>SUM(C4:I4)</f>
        <v>50</v>
      </c>
      <c r="K4">
        <f>J4*K8</f>
        <v>2250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H5">
        <v>10</v>
      </c>
      <c r="I5">
        <v>0</v>
      </c>
      <c r="J5">
        <f t="shared" ref="J5:J7" si="0">SUM(C5:I5)</f>
        <v>50</v>
      </c>
      <c r="K5">
        <f>J5*K8</f>
        <v>2250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H6">
        <v>10</v>
      </c>
      <c r="I6">
        <v>0</v>
      </c>
      <c r="J6">
        <f t="shared" si="0"/>
        <v>50</v>
      </c>
      <c r="K6">
        <f>J6*K8</f>
        <v>2250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H7">
        <v>10</v>
      </c>
      <c r="I7">
        <v>0</v>
      </c>
      <c r="J7">
        <f t="shared" si="0"/>
        <v>50</v>
      </c>
      <c r="K7">
        <f>J7*K8</f>
        <v>2250</v>
      </c>
    </row>
    <row r="8" spans="2:19" x14ac:dyDescent="0.25">
      <c r="J8">
        <f>SUM(J4:J7)</f>
        <v>200</v>
      </c>
      <c r="K8">
        <v>45</v>
      </c>
      <c r="L8" s="1">
        <f>J8*K8</f>
        <v>9000</v>
      </c>
      <c r="M8" s="1">
        <f>L8*12</f>
        <v>108000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L9" s="1">
        <f>L6*L8</f>
        <v>225000000</v>
      </c>
      <c r="M9" s="1">
        <f t="shared" ref="M9:M11" si="1">L9*12</f>
        <v>2700000000</v>
      </c>
      <c r="N9" s="1"/>
      <c r="O9" s="1"/>
      <c r="P9" s="1">
        <v>1000</v>
      </c>
      <c r="Q9" s="1">
        <v>1850</v>
      </c>
      <c r="R9" s="1">
        <v>1000</v>
      </c>
      <c r="S9" s="1">
        <f>SUM(O9:R9)</f>
        <v>3850</v>
      </c>
    </row>
    <row r="10" spans="2:19" x14ac:dyDescent="0.25">
      <c r="L10" s="1">
        <f>L8-S9</f>
        <v>5150</v>
      </c>
      <c r="M10" s="1">
        <f t="shared" si="1"/>
        <v>61800</v>
      </c>
      <c r="N10" s="1"/>
      <c r="O10" s="1">
        <f>O9*L6</f>
        <v>0</v>
      </c>
      <c r="P10" s="1">
        <f>P9*L6</f>
        <v>25000000</v>
      </c>
      <c r="Q10" s="1">
        <f>Q9*L6</f>
        <v>46250000</v>
      </c>
      <c r="R10" s="1">
        <f>R9*L6</f>
        <v>25000000</v>
      </c>
      <c r="S10" s="1">
        <f>S9*L6</f>
        <v>96250000</v>
      </c>
    </row>
    <row r="11" spans="2:19" x14ac:dyDescent="0.25">
      <c r="L11" s="1">
        <f>L10*L6</f>
        <v>128750000</v>
      </c>
      <c r="M11" s="1">
        <f t="shared" si="1"/>
        <v>1545000000</v>
      </c>
      <c r="N11" s="1"/>
      <c r="O11" s="1">
        <f>O9*12</f>
        <v>0</v>
      </c>
      <c r="P11" s="1">
        <f>P9*12</f>
        <v>12000</v>
      </c>
      <c r="Q11" s="1">
        <f t="shared" ref="Q11:S11" si="2">Q9*12</f>
        <v>22200</v>
      </c>
      <c r="R11" s="1">
        <f t="shared" si="2"/>
        <v>12000</v>
      </c>
      <c r="S11" s="1">
        <f t="shared" si="2"/>
        <v>46200</v>
      </c>
    </row>
    <row r="12" spans="2:19" x14ac:dyDescent="0.25">
      <c r="K12" t="s">
        <v>11</v>
      </c>
      <c r="L12" s="1">
        <v>3000</v>
      </c>
      <c r="M12" s="1">
        <f>L12*12</f>
        <v>36000</v>
      </c>
      <c r="N12" s="1"/>
      <c r="O12" s="1">
        <f>O11*L6</f>
        <v>0</v>
      </c>
      <c r="P12" s="1">
        <f>P10*12</f>
        <v>300000000</v>
      </c>
      <c r="Q12" s="1">
        <f t="shared" ref="Q12:S12" si="3">Q10*12</f>
        <v>555000000</v>
      </c>
      <c r="R12" s="1">
        <f t="shared" si="3"/>
        <v>300000000</v>
      </c>
      <c r="S12" s="1">
        <f t="shared" si="3"/>
        <v>1155000000</v>
      </c>
    </row>
    <row r="13" spans="2:19" x14ac:dyDescent="0.25">
      <c r="L13" s="1">
        <f>L12*L6</f>
        <v>75000000</v>
      </c>
      <c r="M13" s="1">
        <f>L13*12</f>
        <v>900000000</v>
      </c>
      <c r="N13" s="1"/>
      <c r="O13" s="1"/>
    </row>
    <row r="14" spans="2:19" x14ac:dyDescent="0.25">
      <c r="K14" t="s">
        <v>10</v>
      </c>
      <c r="L14" s="1">
        <f>L10-L12</f>
        <v>2150</v>
      </c>
      <c r="M14" s="1">
        <f t="shared" ref="M14:M15" si="4">L14*12</f>
        <v>25800</v>
      </c>
      <c r="N14" s="1"/>
      <c r="O14" s="1"/>
    </row>
    <row r="15" spans="2:19" x14ac:dyDescent="0.25">
      <c r="L15" s="1">
        <f>L14*L6</f>
        <v>53750000</v>
      </c>
      <c r="M15" s="1">
        <f t="shared" si="4"/>
        <v>645000000</v>
      </c>
      <c r="N15" s="1"/>
      <c r="O15" s="1"/>
      <c r="P15" s="1">
        <v>500</v>
      </c>
      <c r="Q15" s="1">
        <v>2500</v>
      </c>
      <c r="R15" s="1">
        <v>500</v>
      </c>
      <c r="S15" s="1">
        <f>SUM(O15:R15)</f>
        <v>3500</v>
      </c>
    </row>
    <row r="16" spans="2:19" x14ac:dyDescent="0.25">
      <c r="P16" s="1">
        <f>P15*L12</f>
        <v>1500000</v>
      </c>
      <c r="Q16" s="1">
        <f>Q15*L12</f>
        <v>7500000</v>
      </c>
      <c r="R16" s="1">
        <f>R15*L12</f>
        <v>1500000</v>
      </c>
      <c r="S16" s="1">
        <f>S15*L12</f>
        <v>10500000</v>
      </c>
    </row>
    <row r="17" spans="12:19" x14ac:dyDescent="0.25">
      <c r="M17" s="1">
        <f>M14*2</f>
        <v>51600</v>
      </c>
      <c r="P17" s="1">
        <f>P15*12</f>
        <v>6000</v>
      </c>
      <c r="Q17" s="1">
        <f t="shared" ref="Q17:S17" si="5">Q15*12</f>
        <v>30000</v>
      </c>
      <c r="R17" s="1">
        <f t="shared" si="5"/>
        <v>6000</v>
      </c>
      <c r="S17" s="1">
        <f t="shared" si="5"/>
        <v>42000</v>
      </c>
    </row>
    <row r="18" spans="12:19" x14ac:dyDescent="0.25">
      <c r="M18" s="1">
        <f>M12*2</f>
        <v>72000</v>
      </c>
      <c r="P18" s="1">
        <f>P16*12</f>
        <v>18000000</v>
      </c>
      <c r="Q18" s="1">
        <f t="shared" ref="Q18:S18" si="6">Q16*12</f>
        <v>90000000</v>
      </c>
      <c r="R18" s="1">
        <f t="shared" si="6"/>
        <v>18000000</v>
      </c>
      <c r="S18" s="1">
        <f t="shared" si="6"/>
        <v>126000000</v>
      </c>
    </row>
    <row r="21" spans="12:19" x14ac:dyDescent="0.25">
      <c r="L21" s="1">
        <f>L8-S15</f>
        <v>5500</v>
      </c>
      <c r="M21" s="1">
        <f t="shared" ref="M21:M22" si="7">L21*12</f>
        <v>66000</v>
      </c>
    </row>
    <row r="22" spans="12:19" x14ac:dyDescent="0.25">
      <c r="L22" s="1">
        <f>L21*L6</f>
        <v>137500000</v>
      </c>
      <c r="M22" s="1">
        <f t="shared" si="7"/>
        <v>1650000000</v>
      </c>
    </row>
    <row r="23" spans="12:19" x14ac:dyDescent="0.25">
      <c r="L23" s="1">
        <v>2000</v>
      </c>
      <c r="M23" s="1">
        <f>L23*12</f>
        <v>24000</v>
      </c>
    </row>
    <row r="24" spans="12:19" x14ac:dyDescent="0.25">
      <c r="L24" s="1">
        <f>L23*L6</f>
        <v>50000000</v>
      </c>
      <c r="M24" s="1">
        <f>L24*12</f>
        <v>600000000</v>
      </c>
    </row>
    <row r="25" spans="12:19" x14ac:dyDescent="0.25">
      <c r="L25" s="1">
        <f>L21-L23</f>
        <v>3500</v>
      </c>
      <c r="M25" s="1">
        <f t="shared" ref="M25:M26" si="8">L25*12</f>
        <v>42000</v>
      </c>
    </row>
    <row r="26" spans="12:19" x14ac:dyDescent="0.25">
      <c r="L26" s="1">
        <f>L25*L6</f>
        <v>87500000</v>
      </c>
      <c r="M26" s="1">
        <f t="shared" si="8"/>
        <v>1050000000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248E-602E-4E8B-92C0-CE7A95645C35}">
  <dimension ref="B3:S18"/>
  <sheetViews>
    <sheetView topLeftCell="E1" workbookViewId="0">
      <selection activeCell="M19" sqref="M19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I4">
        <v>0</v>
      </c>
      <c r="J4">
        <f>SUM(C4:I4)</f>
        <v>40</v>
      </c>
      <c r="K4">
        <f>J4*K8</f>
        <v>2800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I5">
        <v>0</v>
      </c>
      <c r="J5">
        <f t="shared" ref="J5:J7" si="0">SUM(C5:I5)</f>
        <v>40</v>
      </c>
      <c r="K5">
        <f>J5*K8</f>
        <v>2800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I6">
        <v>0</v>
      </c>
      <c r="J6">
        <f t="shared" si="0"/>
        <v>40</v>
      </c>
      <c r="K6">
        <f>J6*K8</f>
        <v>2800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I7">
        <v>0</v>
      </c>
      <c r="J7">
        <f t="shared" si="0"/>
        <v>40</v>
      </c>
      <c r="K7">
        <f>J7*K8</f>
        <v>2800</v>
      </c>
    </row>
    <row r="8" spans="2:19" x14ac:dyDescent="0.25">
      <c r="J8">
        <f>SUM(J4:J7)</f>
        <v>160</v>
      </c>
      <c r="K8">
        <v>70</v>
      </c>
      <c r="L8" s="1">
        <f>J8*K8</f>
        <v>11200</v>
      </c>
      <c r="M8" s="1">
        <f>L8*12</f>
        <v>134400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K9">
        <f>150000</f>
        <v>150000</v>
      </c>
      <c r="L9" s="1">
        <f>L6*L8</f>
        <v>280000000</v>
      </c>
      <c r="M9" s="1">
        <f t="shared" ref="M9:M11" si="1">L9*12</f>
        <v>3360000000</v>
      </c>
      <c r="N9" s="1"/>
      <c r="O9" s="1"/>
      <c r="P9" s="1">
        <v>1800</v>
      </c>
      <c r="Q9" s="1">
        <v>2500</v>
      </c>
      <c r="R9" s="1">
        <v>2000</v>
      </c>
      <c r="S9" s="1">
        <f>SUM(O9:R9)</f>
        <v>6300</v>
      </c>
    </row>
    <row r="10" spans="2:19" x14ac:dyDescent="0.25">
      <c r="L10" s="1">
        <f>L8-S9</f>
        <v>4900</v>
      </c>
      <c r="M10" s="1">
        <f t="shared" si="1"/>
        <v>58800</v>
      </c>
      <c r="N10" s="1"/>
      <c r="O10" s="1">
        <f>O9*L6</f>
        <v>0</v>
      </c>
      <c r="P10" s="1">
        <f>P9*L6</f>
        <v>45000000</v>
      </c>
      <c r="Q10" s="1">
        <f>Q9*L6</f>
        <v>62500000</v>
      </c>
      <c r="R10" s="1">
        <f>R9*L6</f>
        <v>50000000</v>
      </c>
      <c r="S10" s="1">
        <f>S9*L6</f>
        <v>157500000</v>
      </c>
    </row>
    <row r="11" spans="2:19" x14ac:dyDescent="0.25">
      <c r="L11" s="1">
        <f>L10*L6</f>
        <v>122500000</v>
      </c>
      <c r="M11" s="1">
        <f t="shared" si="1"/>
        <v>1470000000</v>
      </c>
      <c r="N11" s="1"/>
      <c r="O11" s="1">
        <f>O9*12</f>
        <v>0</v>
      </c>
      <c r="P11" s="1">
        <f>P9*12</f>
        <v>21600</v>
      </c>
      <c r="Q11" s="1">
        <f t="shared" ref="Q11:S12" si="2">Q9*12</f>
        <v>30000</v>
      </c>
      <c r="R11" s="1">
        <f t="shared" si="2"/>
        <v>24000</v>
      </c>
      <c r="S11" s="1">
        <f t="shared" si="2"/>
        <v>75600</v>
      </c>
    </row>
    <row r="12" spans="2:19" x14ac:dyDescent="0.25">
      <c r="K12" t="s">
        <v>11</v>
      </c>
      <c r="L12" s="1">
        <v>2000</v>
      </c>
      <c r="M12" s="1">
        <f>L12*12</f>
        <v>24000</v>
      </c>
      <c r="N12" s="1"/>
      <c r="O12" s="1">
        <f>O11*L6</f>
        <v>0</v>
      </c>
      <c r="P12" s="1">
        <f>P10*12</f>
        <v>540000000</v>
      </c>
      <c r="Q12" s="1">
        <f t="shared" si="2"/>
        <v>750000000</v>
      </c>
      <c r="R12" s="1">
        <f t="shared" si="2"/>
        <v>600000000</v>
      </c>
      <c r="S12" s="1">
        <f t="shared" si="2"/>
        <v>1890000000</v>
      </c>
    </row>
    <row r="13" spans="2:19" x14ac:dyDescent="0.25">
      <c r="L13" s="1">
        <f>L12*L6</f>
        <v>50000000</v>
      </c>
      <c r="M13" s="1">
        <f>L13*12</f>
        <v>600000000</v>
      </c>
      <c r="N13" s="1"/>
      <c r="O13" s="1"/>
    </row>
    <row r="14" spans="2:19" x14ac:dyDescent="0.25">
      <c r="K14" t="s">
        <v>10</v>
      </c>
      <c r="L14" s="1">
        <f>L10-L12</f>
        <v>2900</v>
      </c>
      <c r="M14" s="1">
        <f t="shared" ref="M14:M15" si="3">L14*12</f>
        <v>34800</v>
      </c>
      <c r="N14" s="1"/>
      <c r="O14" s="1"/>
    </row>
    <row r="15" spans="2:19" x14ac:dyDescent="0.25">
      <c r="L15" s="1">
        <f>L14*L6</f>
        <v>72500000</v>
      </c>
      <c r="M15" s="1">
        <f t="shared" si="3"/>
        <v>870000000</v>
      </c>
      <c r="N15" s="1"/>
      <c r="O15" s="1"/>
    </row>
    <row r="17" spans="13:13" x14ac:dyDescent="0.25">
      <c r="M17" s="1">
        <f>M14*2</f>
        <v>69600</v>
      </c>
    </row>
    <row r="18" spans="13:13" x14ac:dyDescent="0.25">
      <c r="M18" s="1">
        <f>M12*2</f>
        <v>48000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E21D-7BC3-4DFC-9BB4-4E0BE816ECC3}">
  <dimension ref="B3:S21"/>
  <sheetViews>
    <sheetView topLeftCell="E1" workbookViewId="0">
      <selection activeCell="O21" sqref="O21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H4">
        <v>8</v>
      </c>
      <c r="I4">
        <v>0</v>
      </c>
      <c r="J4">
        <f>SUM(C4:G4)</f>
        <v>40</v>
      </c>
      <c r="K4">
        <f>J4*K8</f>
        <v>4385.719696969697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0</v>
      </c>
      <c r="J5">
        <f t="shared" ref="J5:J7" si="0">SUM(C5:G5)</f>
        <v>40</v>
      </c>
      <c r="K5">
        <f>J5*K8</f>
        <v>4385.719696969697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H6">
        <v>8</v>
      </c>
      <c r="I6">
        <v>0</v>
      </c>
      <c r="J6">
        <f t="shared" si="0"/>
        <v>40</v>
      </c>
      <c r="K6">
        <f>J6*K8</f>
        <v>4385.719696969697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0</v>
      </c>
      <c r="J7">
        <f t="shared" si="0"/>
        <v>40</v>
      </c>
      <c r="K7">
        <f>J7*K8</f>
        <v>4385.719696969697</v>
      </c>
    </row>
    <row r="8" spans="2:19" x14ac:dyDescent="0.25">
      <c r="H8">
        <v>18</v>
      </c>
      <c r="J8">
        <f>SUM(J4:J7)</f>
        <v>160</v>
      </c>
      <c r="K8">
        <f>K9/J10/J9/J11</f>
        <v>109.64299242424242</v>
      </c>
      <c r="L8" s="1">
        <f>J8*K8+H9</f>
        <v>24742.878787878788</v>
      </c>
      <c r="M8" s="1">
        <f>L8*12</f>
        <v>296914.54545454547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G9">
        <v>100</v>
      </c>
      <c r="H9">
        <f>G9*H8*G10</f>
        <v>7200</v>
      </c>
      <c r="J9">
        <v>12</v>
      </c>
      <c r="K9">
        <v>231566</v>
      </c>
      <c r="L9" s="1">
        <f>L6*L8</f>
        <v>618571969.69696975</v>
      </c>
      <c r="M9" s="1">
        <f t="shared" ref="M9:M11" si="1">L9*12</f>
        <v>7422863636.363637</v>
      </c>
      <c r="N9" s="1"/>
      <c r="O9" s="1"/>
      <c r="P9" s="1">
        <v>2000</v>
      </c>
      <c r="Q9" s="1">
        <v>2000</v>
      </c>
      <c r="R9" s="1">
        <v>2000</v>
      </c>
      <c r="S9" s="1">
        <f>SUM(O9:R9)</f>
        <v>6000</v>
      </c>
    </row>
    <row r="10" spans="2:19" x14ac:dyDescent="0.25">
      <c r="G10">
        <v>4</v>
      </c>
      <c r="J10">
        <v>22</v>
      </c>
      <c r="L10" s="1">
        <f>L8-S9</f>
        <v>18742.878787878788</v>
      </c>
      <c r="M10" s="1">
        <f t="shared" si="1"/>
        <v>224914.54545454547</v>
      </c>
      <c r="N10" s="1"/>
      <c r="O10" s="1">
        <f>O9*L6</f>
        <v>0</v>
      </c>
      <c r="P10" s="1">
        <f>P9*L6</f>
        <v>50000000</v>
      </c>
      <c r="Q10" s="1">
        <f>Q9*L6</f>
        <v>50000000</v>
      </c>
      <c r="R10" s="1">
        <f>R9*L6</f>
        <v>50000000</v>
      </c>
      <c r="S10" s="1">
        <f>S9*L6</f>
        <v>150000000</v>
      </c>
    </row>
    <row r="11" spans="2:19" x14ac:dyDescent="0.25">
      <c r="J11">
        <v>8</v>
      </c>
      <c r="L11" s="1">
        <f>L10*L6</f>
        <v>468571969.69696969</v>
      </c>
      <c r="M11" s="1">
        <f t="shared" si="1"/>
        <v>5622863636.363636</v>
      </c>
      <c r="N11" s="1"/>
      <c r="O11" s="1">
        <f>O9*12</f>
        <v>0</v>
      </c>
      <c r="P11" s="1">
        <f>P9*12</f>
        <v>24000</v>
      </c>
      <c r="Q11" s="1">
        <f t="shared" ref="Q11:S12" si="2">Q9*12</f>
        <v>24000</v>
      </c>
      <c r="R11" s="1">
        <f t="shared" si="2"/>
        <v>24000</v>
      </c>
      <c r="S11" s="1">
        <f t="shared" si="2"/>
        <v>72000</v>
      </c>
    </row>
    <row r="12" spans="2:19" x14ac:dyDescent="0.25">
      <c r="K12" t="s">
        <v>11</v>
      </c>
      <c r="L12" s="1">
        <v>8000</v>
      </c>
      <c r="M12" s="1">
        <f>L12*12</f>
        <v>96000</v>
      </c>
      <c r="N12" s="1">
        <f>M12+M14</f>
        <v>224914.54545454547</v>
      </c>
      <c r="O12" s="1">
        <f>O11*L6</f>
        <v>0</v>
      </c>
      <c r="P12" s="1">
        <f>P10*12</f>
        <v>600000000</v>
      </c>
      <c r="Q12" s="1">
        <f t="shared" si="2"/>
        <v>600000000</v>
      </c>
      <c r="R12" s="1">
        <f t="shared" si="2"/>
        <v>600000000</v>
      </c>
      <c r="S12" s="1">
        <f t="shared" si="2"/>
        <v>1800000000</v>
      </c>
    </row>
    <row r="13" spans="2:19" x14ac:dyDescent="0.25">
      <c r="L13" s="1">
        <f>L12*L6</f>
        <v>200000000</v>
      </c>
      <c r="M13" s="1">
        <f>L13*12</f>
        <v>2400000000</v>
      </c>
      <c r="N13" s="1">
        <f>N12*L6</f>
        <v>5622863636.363637</v>
      </c>
      <c r="O13" s="1"/>
    </row>
    <row r="14" spans="2:19" x14ac:dyDescent="0.25">
      <c r="K14" t="s">
        <v>10</v>
      </c>
      <c r="L14" s="1">
        <f>L10-L12</f>
        <v>10742.878787878788</v>
      </c>
      <c r="M14" s="1">
        <f t="shared" ref="M14:M15" si="3">L14*12</f>
        <v>128914.54545454546</v>
      </c>
      <c r="N14" s="1"/>
      <c r="O14" s="1"/>
    </row>
    <row r="15" spans="2:19" x14ac:dyDescent="0.25">
      <c r="L15" s="1">
        <f>L14*L6</f>
        <v>268571969.69696969</v>
      </c>
      <c r="M15" s="1">
        <f t="shared" si="3"/>
        <v>3222863636.363636</v>
      </c>
      <c r="N15" s="1"/>
      <c r="O15" s="1"/>
    </row>
    <row r="17" spans="13:15" x14ac:dyDescent="0.25">
      <c r="M17" s="1">
        <f>M14*4</f>
        <v>515658.18181818182</v>
      </c>
      <c r="N17" s="1">
        <f>M12*4</f>
        <v>384000</v>
      </c>
      <c r="O17" s="1">
        <f>SUM(M17:N17)</f>
        <v>899658.18181818188</v>
      </c>
    </row>
    <row r="18" spans="13:15" x14ac:dyDescent="0.25">
      <c r="M18" s="1">
        <v>70000</v>
      </c>
      <c r="N18" s="1">
        <v>48000</v>
      </c>
      <c r="O18" s="1">
        <f t="shared" ref="O18:O19" si="4">SUM(M18:N18)</f>
        <v>118000</v>
      </c>
    </row>
    <row r="19" spans="13:15" x14ac:dyDescent="0.25">
      <c r="M19" s="1">
        <f>65000</f>
        <v>65000</v>
      </c>
      <c r="N19" s="1">
        <v>48000</v>
      </c>
      <c r="O19" s="1">
        <f t="shared" si="4"/>
        <v>113000</v>
      </c>
    </row>
    <row r="20" spans="13:15" x14ac:dyDescent="0.25">
      <c r="M20" s="1">
        <f>SUM(M17:M19)</f>
        <v>650658.18181818188</v>
      </c>
      <c r="N20" s="1">
        <f>SUM(N17:N19)</f>
        <v>480000</v>
      </c>
      <c r="O20" s="1">
        <f>SUM(M20:N20)</f>
        <v>1130658.1818181819</v>
      </c>
    </row>
    <row r="21" spans="13:15" x14ac:dyDescent="0.25">
      <c r="M21" s="1">
        <f>M20*L6</f>
        <v>16266454545.454548</v>
      </c>
      <c r="N21" s="1">
        <f>N20*L6</f>
        <v>12000000000</v>
      </c>
      <c r="O21" s="1">
        <f>SUM(M21:N21)</f>
        <v>28266454545.454548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2026-2027</vt:lpstr>
      <vt:lpstr>2028-2029</vt:lpstr>
      <vt:lpstr>2030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Thông Lương</dc:creator>
  <cp:lastModifiedBy>THÔNG HUY</cp:lastModifiedBy>
  <dcterms:created xsi:type="dcterms:W3CDTF">2024-01-06T09:05:22Z</dcterms:created>
  <dcterms:modified xsi:type="dcterms:W3CDTF">2025-01-02T04:12:37Z</dcterms:modified>
</cp:coreProperties>
</file>