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LuongHuyThong\funix\Funix\"/>
    </mc:Choice>
  </mc:AlternateContent>
  <xr:revisionPtr revIDLastSave="0" documentId="13_ncr:1_{E2F248E0-0C99-4378-8FD5-1324E61F6282}" xr6:coauthVersionLast="47" xr6:coauthVersionMax="47" xr10:uidLastSave="{00000000-0000-0000-0000-000000000000}"/>
  <bookViews>
    <workbookView xWindow="-120" yWindow="-120" windowWidth="29040" windowHeight="15720" activeTab="2" xr2:uid="{CA12F09E-21D8-4910-9D86-5BDED8238752}"/>
  </bookViews>
  <sheets>
    <sheet name="2026-2027" sheetId="1" r:id="rId1"/>
    <sheet name="2028-2029" sheetId="2" r:id="rId2"/>
    <sheet name="2030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3" i="3" l="1"/>
  <c r="N12" i="3"/>
  <c r="K8" i="3"/>
  <c r="K6" i="3" s="1"/>
  <c r="J8" i="3"/>
  <c r="P2" i="1"/>
  <c r="L24" i="1"/>
  <c r="M24" i="1"/>
  <c r="M23" i="1"/>
  <c r="R17" i="1"/>
  <c r="Q17" i="1"/>
  <c r="P17" i="1"/>
  <c r="R16" i="1"/>
  <c r="R18" i="1" s="1"/>
  <c r="Q16" i="1"/>
  <c r="Q18" i="1" s="1"/>
  <c r="P16" i="1"/>
  <c r="P18" i="1" s="1"/>
  <c r="S15" i="1"/>
  <c r="S17" i="1" s="1"/>
  <c r="O18" i="3"/>
  <c r="O19" i="3"/>
  <c r="N21" i="3"/>
  <c r="N20" i="3"/>
  <c r="N17" i="3"/>
  <c r="M18" i="2"/>
  <c r="M18" i="1"/>
  <c r="M19" i="3"/>
  <c r="M17" i="2"/>
  <c r="L13" i="3"/>
  <c r="M13" i="3" s="1"/>
  <c r="M12" i="3"/>
  <c r="R11" i="3"/>
  <c r="Q11" i="3"/>
  <c r="P11" i="3"/>
  <c r="O11" i="3"/>
  <c r="O12" i="3" s="1"/>
  <c r="R10" i="3"/>
  <c r="R12" i="3" s="1"/>
  <c r="Q10" i="3"/>
  <c r="Q12" i="3" s="1"/>
  <c r="P10" i="3"/>
  <c r="P12" i="3" s="1"/>
  <c r="O10" i="3"/>
  <c r="S9" i="3"/>
  <c r="S11" i="3" s="1"/>
  <c r="J7" i="3"/>
  <c r="J6" i="3"/>
  <c r="J5" i="3"/>
  <c r="J4" i="3"/>
  <c r="K9" i="2"/>
  <c r="M13" i="2"/>
  <c r="L13" i="2"/>
  <c r="Q12" i="2"/>
  <c r="M12" i="2"/>
  <c r="R11" i="2"/>
  <c r="Q11" i="2"/>
  <c r="P11" i="2"/>
  <c r="O11" i="2"/>
  <c r="O12" i="2" s="1"/>
  <c r="R10" i="2"/>
  <c r="R12" i="2" s="1"/>
  <c r="Q10" i="2"/>
  <c r="P10" i="2"/>
  <c r="P12" i="2" s="1"/>
  <c r="O10" i="2"/>
  <c r="S9" i="2"/>
  <c r="S11" i="2" s="1"/>
  <c r="J7" i="2"/>
  <c r="J6" i="2"/>
  <c r="J5" i="2"/>
  <c r="J4" i="2"/>
  <c r="S9" i="1"/>
  <c r="O12" i="1"/>
  <c r="O11" i="1"/>
  <c r="O10" i="1"/>
  <c r="Q11" i="1"/>
  <c r="R11" i="1"/>
  <c r="P11" i="1"/>
  <c r="M12" i="1"/>
  <c r="L13" i="1"/>
  <c r="M13" i="1" s="1"/>
  <c r="R10" i="1"/>
  <c r="R12" i="1" s="1"/>
  <c r="Q10" i="1"/>
  <c r="Q12" i="1" s="1"/>
  <c r="P10" i="1"/>
  <c r="P12" i="1" s="1"/>
  <c r="J5" i="1"/>
  <c r="K5" i="1" s="1"/>
  <c r="J6" i="1"/>
  <c r="K6" i="1" s="1"/>
  <c r="J7" i="1"/>
  <c r="K7" i="1" s="1"/>
  <c r="J4" i="1"/>
  <c r="J8" i="1" l="1"/>
  <c r="L8" i="1" s="1"/>
  <c r="S16" i="1"/>
  <c r="S18" i="1" s="1"/>
  <c r="L8" i="3"/>
  <c r="L10" i="3" s="1"/>
  <c r="K7" i="3"/>
  <c r="K5" i="3"/>
  <c r="K4" i="3"/>
  <c r="S10" i="3"/>
  <c r="S12" i="3" s="1"/>
  <c r="K6" i="2"/>
  <c r="K5" i="2"/>
  <c r="K7" i="2"/>
  <c r="J8" i="2"/>
  <c r="L8" i="2" s="1"/>
  <c r="L10" i="2" s="1"/>
  <c r="K4" i="2"/>
  <c r="S10" i="2"/>
  <c r="S12" i="2" s="1"/>
  <c r="K4" i="1"/>
  <c r="M8" i="3" l="1"/>
  <c r="L9" i="3"/>
  <c r="M9" i="3" s="1"/>
  <c r="M8" i="1"/>
  <c r="L21" i="1"/>
  <c r="L11" i="3"/>
  <c r="M11" i="3" s="1"/>
  <c r="M10" i="3"/>
  <c r="L14" i="3"/>
  <c r="M8" i="2"/>
  <c r="L9" i="2"/>
  <c r="M9" i="2" s="1"/>
  <c r="L11" i="2"/>
  <c r="M11" i="2" s="1"/>
  <c r="M10" i="2"/>
  <c r="L14" i="2"/>
  <c r="L9" i="1"/>
  <c r="M9" i="1" s="1"/>
  <c r="L10" i="1"/>
  <c r="L11" i="1" s="1"/>
  <c r="M11" i="1" s="1"/>
  <c r="S11" i="1"/>
  <c r="S10" i="1"/>
  <c r="S12" i="1" s="1"/>
  <c r="L25" i="1" l="1"/>
  <c r="L22" i="1"/>
  <c r="M22" i="1" s="1"/>
  <c r="M21" i="1"/>
  <c r="M14" i="3"/>
  <c r="M17" i="3" s="1"/>
  <c r="L15" i="3"/>
  <c r="M15" i="3" s="1"/>
  <c r="L15" i="2"/>
  <c r="M15" i="2" s="1"/>
  <c r="M14" i="2"/>
  <c r="L14" i="1"/>
  <c r="L15" i="1" s="1"/>
  <c r="M15" i="1" s="1"/>
  <c r="M10" i="1"/>
  <c r="L26" i="1" l="1"/>
  <c r="M26" i="1" s="1"/>
  <c r="M25" i="1"/>
  <c r="M14" i="1"/>
  <c r="M17" i="1" s="1"/>
  <c r="M20" i="3"/>
  <c r="O17" i="3"/>
  <c r="O20" i="3" l="1"/>
  <c r="M21" i="3"/>
  <c r="O21" i="3" s="1"/>
</calcChain>
</file>

<file path=xl/sharedStrings.xml><?xml version="1.0" encoding="utf-8"?>
<sst xmlns="http://schemas.openxmlformats.org/spreadsheetml/2006/main" count="42" uniqueCount="14">
  <si>
    <t>Monday</t>
  </si>
  <si>
    <t>Tuesday</t>
  </si>
  <si>
    <t>Wednesday</t>
  </si>
  <si>
    <t>Thursday</t>
  </si>
  <si>
    <t>Friday</t>
  </si>
  <si>
    <t>Saturday</t>
  </si>
  <si>
    <t>Sunday</t>
  </si>
  <si>
    <t>rent house</t>
  </si>
  <si>
    <t>tuition</t>
  </si>
  <si>
    <t xml:space="preserve">food+personal </t>
  </si>
  <si>
    <t>deposit</t>
  </si>
  <si>
    <t>deposit vn</t>
  </si>
  <si>
    <t>total</t>
  </si>
  <si>
    <t>loan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</si>
</sst>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03709-74DD-4CEC-AD19-ACEAFE61DAA0}">
  <dimension ref="B2:S26"/>
  <sheetViews>
    <sheetView topLeftCell="E1" workbookViewId="0">
      <selection activeCell="I21" sqref="I21"/>
    </sheetView>
  </sheetViews>
  <sheetFormatPr defaultRowHeight="15" x14ac:dyDescent="0.25"/>
  <cols>
    <col min="3" max="9" width="21.28515625" customWidth="1"/>
    <col min="11" max="11" width="11.28515625" customWidth="1"/>
    <col min="12" max="12" width="16.28515625" bestFit="1" customWidth="1"/>
    <col min="13" max="15" width="18.85546875" customWidth="1"/>
    <col min="16" max="18" width="16" customWidth="1"/>
    <col min="19" max="19" width="17.7109375" customWidth="1"/>
  </cols>
  <sheetData>
    <row r="2" spans="2:19" x14ac:dyDescent="0.25">
      <c r="P2">
        <f>350*4</f>
        <v>1400</v>
      </c>
    </row>
    <row r="3" spans="2:19" x14ac:dyDescent="0.25">
      <c r="C3" t="s">
        <v>0</v>
      </c>
      <c r="D3" t="s">
        <v>1</v>
      </c>
      <c r="E3" t="s">
        <v>2</v>
      </c>
      <c r="F3" t="s">
        <v>3</v>
      </c>
      <c r="G3" t="s">
        <v>4</v>
      </c>
      <c r="H3" t="s">
        <v>5</v>
      </c>
      <c r="I3" t="s">
        <v>6</v>
      </c>
    </row>
    <row r="4" spans="2:19" x14ac:dyDescent="0.25">
      <c r="B4">
        <v>1</v>
      </c>
      <c r="C4">
        <v>8</v>
      </c>
      <c r="D4">
        <v>8</v>
      </c>
      <c r="E4">
        <v>8</v>
      </c>
      <c r="F4">
        <v>8</v>
      </c>
      <c r="G4">
        <v>8</v>
      </c>
      <c r="H4">
        <v>0</v>
      </c>
      <c r="I4">
        <v>0</v>
      </c>
      <c r="J4">
        <f>SUM(C4:I4)</f>
        <v>40</v>
      </c>
      <c r="K4">
        <f>J4*K8</f>
        <v>3000</v>
      </c>
    </row>
    <row r="5" spans="2:19" x14ac:dyDescent="0.25">
      <c r="B5">
        <v>2</v>
      </c>
      <c r="C5">
        <v>8</v>
      </c>
      <c r="D5">
        <v>8</v>
      </c>
      <c r="E5">
        <v>8</v>
      </c>
      <c r="F5">
        <v>8</v>
      </c>
      <c r="G5">
        <v>8</v>
      </c>
      <c r="H5">
        <v>0</v>
      </c>
      <c r="I5">
        <v>0</v>
      </c>
      <c r="J5">
        <f t="shared" ref="J5:J7" si="0">SUM(C5:I5)</f>
        <v>40</v>
      </c>
      <c r="K5">
        <f>J5*K8</f>
        <v>3000</v>
      </c>
    </row>
    <row r="6" spans="2:19" x14ac:dyDescent="0.25">
      <c r="B6">
        <v>3</v>
      </c>
      <c r="C6">
        <v>8</v>
      </c>
      <c r="D6">
        <v>8</v>
      </c>
      <c r="E6">
        <v>8</v>
      </c>
      <c r="F6">
        <v>8</v>
      </c>
      <c r="G6">
        <v>8</v>
      </c>
      <c r="H6">
        <v>0</v>
      </c>
      <c r="I6">
        <v>0</v>
      </c>
      <c r="J6">
        <f t="shared" si="0"/>
        <v>40</v>
      </c>
      <c r="K6">
        <f>J6*K8</f>
        <v>3000</v>
      </c>
      <c r="L6">
        <v>25000</v>
      </c>
    </row>
    <row r="7" spans="2:19" x14ac:dyDescent="0.25">
      <c r="B7">
        <v>4</v>
      </c>
      <c r="C7">
        <v>8</v>
      </c>
      <c r="D7">
        <v>8</v>
      </c>
      <c r="E7">
        <v>8</v>
      </c>
      <c r="F7">
        <v>8</v>
      </c>
      <c r="G7">
        <v>8</v>
      </c>
      <c r="H7">
        <v>0</v>
      </c>
      <c r="I7">
        <v>0</v>
      </c>
      <c r="J7">
        <f t="shared" si="0"/>
        <v>40</v>
      </c>
      <c r="K7">
        <f>J7*K8</f>
        <v>3000</v>
      </c>
    </row>
    <row r="8" spans="2:19" x14ac:dyDescent="0.25">
      <c r="J8">
        <f>SUM(J4:J7)</f>
        <v>160</v>
      </c>
      <c r="K8">
        <v>75</v>
      </c>
      <c r="L8" s="1">
        <f>J8*K8</f>
        <v>12000</v>
      </c>
      <c r="M8" s="1">
        <f>L8*12</f>
        <v>144000</v>
      </c>
      <c r="N8" s="1"/>
      <c r="O8" s="1" t="s">
        <v>13</v>
      </c>
      <c r="P8" t="s">
        <v>7</v>
      </c>
      <c r="Q8" t="s">
        <v>8</v>
      </c>
      <c r="R8" t="s">
        <v>9</v>
      </c>
      <c r="S8" t="s">
        <v>12</v>
      </c>
    </row>
    <row r="9" spans="2:19" x14ac:dyDescent="0.25">
      <c r="L9" s="1">
        <f>L6*L8</f>
        <v>300000000</v>
      </c>
      <c r="M9" s="1">
        <f t="shared" ref="M9:M11" si="1">L9*12</f>
        <v>3600000000</v>
      </c>
      <c r="N9" s="1"/>
      <c r="O9" s="1"/>
      <c r="P9" s="1">
        <v>1000</v>
      </c>
      <c r="Q9" s="1">
        <v>2000</v>
      </c>
      <c r="R9" s="1">
        <v>1000</v>
      </c>
      <c r="S9" s="1">
        <f>SUM(O9:R9)</f>
        <v>4000</v>
      </c>
    </row>
    <row r="10" spans="2:19" x14ac:dyDescent="0.25">
      <c r="L10" s="1">
        <f>L8-S9</f>
        <v>8000</v>
      </c>
      <c r="M10" s="1">
        <f t="shared" si="1"/>
        <v>96000</v>
      </c>
      <c r="N10" s="1"/>
      <c r="O10" s="1">
        <f>O9*L6</f>
        <v>0</v>
      </c>
      <c r="P10" s="1">
        <f>P9*L6</f>
        <v>25000000</v>
      </c>
      <c r="Q10" s="1">
        <f>Q9*L6</f>
        <v>50000000</v>
      </c>
      <c r="R10" s="1">
        <f>R9*L6</f>
        <v>25000000</v>
      </c>
      <c r="S10" s="1">
        <f>S9*L6</f>
        <v>100000000</v>
      </c>
    </row>
    <row r="11" spans="2:19" x14ac:dyDescent="0.25">
      <c r="L11" s="1">
        <f>L10*L6</f>
        <v>200000000</v>
      </c>
      <c r="M11" s="1">
        <f t="shared" si="1"/>
        <v>2400000000</v>
      </c>
      <c r="N11" s="1"/>
      <c r="O11" s="1">
        <f>O9*12</f>
        <v>0</v>
      </c>
      <c r="P11" s="1">
        <f>P9*12</f>
        <v>12000</v>
      </c>
      <c r="Q11" s="1">
        <f t="shared" ref="Q11:S11" si="2">Q9*12</f>
        <v>24000</v>
      </c>
      <c r="R11" s="1">
        <f t="shared" si="2"/>
        <v>12000</v>
      </c>
      <c r="S11" s="1">
        <f t="shared" si="2"/>
        <v>48000</v>
      </c>
    </row>
    <row r="12" spans="2:19" x14ac:dyDescent="0.25">
      <c r="K12" t="s">
        <v>11</v>
      </c>
      <c r="L12" s="1">
        <v>1300</v>
      </c>
      <c r="M12" s="1">
        <f>L12*12</f>
        <v>15600</v>
      </c>
      <c r="N12" s="1"/>
      <c r="O12" s="1">
        <f>O11*L6</f>
        <v>0</v>
      </c>
      <c r="P12" s="1">
        <f>P10*12</f>
        <v>300000000</v>
      </c>
      <c r="Q12" s="1">
        <f t="shared" ref="Q12:S12" si="3">Q10*12</f>
        <v>600000000</v>
      </c>
      <c r="R12" s="1">
        <f t="shared" si="3"/>
        <v>300000000</v>
      </c>
      <c r="S12" s="1">
        <f t="shared" si="3"/>
        <v>1200000000</v>
      </c>
    </row>
    <row r="13" spans="2:19" x14ac:dyDescent="0.25">
      <c r="L13" s="1">
        <f>L12*L6</f>
        <v>32500000</v>
      </c>
      <c r="M13" s="1">
        <f>L13*12</f>
        <v>390000000</v>
      </c>
      <c r="N13" s="1"/>
      <c r="O13" s="1"/>
    </row>
    <row r="14" spans="2:19" x14ac:dyDescent="0.25">
      <c r="K14" t="s">
        <v>10</v>
      </c>
      <c r="L14" s="1">
        <f>L10-L12</f>
        <v>6700</v>
      </c>
      <c r="M14" s="1">
        <f t="shared" ref="M14:M15" si="4">L14*12</f>
        <v>80400</v>
      </c>
      <c r="N14" s="1"/>
      <c r="O14" s="1"/>
    </row>
    <row r="15" spans="2:19" x14ac:dyDescent="0.25">
      <c r="L15" s="1">
        <f>L14*L6</f>
        <v>167500000</v>
      </c>
      <c r="M15" s="1">
        <f t="shared" si="4"/>
        <v>2010000000</v>
      </c>
      <c r="N15" s="1"/>
      <c r="O15" s="1"/>
      <c r="P15" s="1">
        <v>500</v>
      </c>
      <c r="Q15" s="1">
        <v>2500</v>
      </c>
      <c r="R15" s="1">
        <v>500</v>
      </c>
      <c r="S15" s="1">
        <f>SUM(O15:R15)</f>
        <v>3500</v>
      </c>
    </row>
    <row r="16" spans="2:19" x14ac:dyDescent="0.25">
      <c r="P16" s="1">
        <f>P15*L12</f>
        <v>650000</v>
      </c>
      <c r="Q16" s="1">
        <f>Q15*L12</f>
        <v>3250000</v>
      </c>
      <c r="R16" s="1">
        <f>R15*L12</f>
        <v>650000</v>
      </c>
      <c r="S16" s="1">
        <f>S15*L12</f>
        <v>4550000</v>
      </c>
    </row>
    <row r="17" spans="12:19" x14ac:dyDescent="0.25">
      <c r="M17" s="1">
        <f>M14*2</f>
        <v>160800</v>
      </c>
      <c r="P17" s="1">
        <f>P15*12</f>
        <v>6000</v>
      </c>
      <c r="Q17" s="1">
        <f t="shared" ref="Q17:S17" si="5">Q15*12</f>
        <v>30000</v>
      </c>
      <c r="R17" s="1">
        <f t="shared" si="5"/>
        <v>6000</v>
      </c>
      <c r="S17" s="1">
        <f t="shared" si="5"/>
        <v>42000</v>
      </c>
    </row>
    <row r="18" spans="12:19" x14ac:dyDescent="0.25">
      <c r="M18" s="1">
        <f>M12*2</f>
        <v>31200</v>
      </c>
      <c r="P18" s="1">
        <f>P16*12</f>
        <v>7800000</v>
      </c>
      <c r="Q18" s="1">
        <f t="shared" ref="Q18:S18" si="6">Q16*12</f>
        <v>39000000</v>
      </c>
      <c r="R18" s="1">
        <f t="shared" si="6"/>
        <v>7800000</v>
      </c>
      <c r="S18" s="1">
        <f t="shared" si="6"/>
        <v>54600000</v>
      </c>
    </row>
    <row r="21" spans="12:19" x14ac:dyDescent="0.25">
      <c r="L21" s="1">
        <f>L8-S15</f>
        <v>8500</v>
      </c>
      <c r="M21" s="1">
        <f t="shared" ref="M21:M22" si="7">L21*12</f>
        <v>102000</v>
      </c>
    </row>
    <row r="22" spans="12:19" x14ac:dyDescent="0.25">
      <c r="L22" s="1">
        <f>L21*L6</f>
        <v>212500000</v>
      </c>
      <c r="M22" s="1">
        <f t="shared" si="7"/>
        <v>2550000000</v>
      </c>
    </row>
    <row r="23" spans="12:19" x14ac:dyDescent="0.25">
      <c r="L23" s="1">
        <v>2000</v>
      </c>
      <c r="M23" s="1">
        <f>L23*12</f>
        <v>24000</v>
      </c>
    </row>
    <row r="24" spans="12:19" x14ac:dyDescent="0.25">
      <c r="L24" s="1">
        <f>L23*L6</f>
        <v>50000000</v>
      </c>
      <c r="M24" s="1">
        <f>L24*12</f>
        <v>600000000</v>
      </c>
    </row>
    <row r="25" spans="12:19" x14ac:dyDescent="0.25">
      <c r="L25" s="1">
        <f>L21-L23</f>
        <v>6500</v>
      </c>
      <c r="M25" s="1">
        <f t="shared" ref="M25:M26" si="8">L25*12</f>
        <v>78000</v>
      </c>
    </row>
    <row r="26" spans="12:19" x14ac:dyDescent="0.25">
      <c r="L26" s="1">
        <f>L25*L6</f>
        <v>162500000</v>
      </c>
      <c r="M26" s="1">
        <f t="shared" si="8"/>
        <v>1950000000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3248E-602E-4E8B-92C0-CE7A95645C35}">
  <dimension ref="B3:S18"/>
  <sheetViews>
    <sheetView topLeftCell="E1" workbookViewId="0">
      <selection activeCell="M19" sqref="M19"/>
    </sheetView>
  </sheetViews>
  <sheetFormatPr defaultRowHeight="15" x14ac:dyDescent="0.25"/>
  <cols>
    <col min="3" max="9" width="21.28515625" customWidth="1"/>
    <col min="11" max="11" width="11.28515625" customWidth="1"/>
    <col min="12" max="12" width="16.28515625" bestFit="1" customWidth="1"/>
    <col min="13" max="15" width="18.85546875" customWidth="1"/>
    <col min="16" max="18" width="16" customWidth="1"/>
    <col min="19" max="19" width="17.7109375" customWidth="1"/>
  </cols>
  <sheetData>
    <row r="3" spans="2:19" x14ac:dyDescent="0.25">
      <c r="C3" t="s">
        <v>0</v>
      </c>
      <c r="D3" t="s">
        <v>1</v>
      </c>
      <c r="E3" t="s">
        <v>2</v>
      </c>
      <c r="F3" t="s">
        <v>3</v>
      </c>
      <c r="G3" t="s">
        <v>4</v>
      </c>
      <c r="H3" t="s">
        <v>5</v>
      </c>
      <c r="I3" t="s">
        <v>6</v>
      </c>
    </row>
    <row r="4" spans="2:19" x14ac:dyDescent="0.25">
      <c r="B4">
        <v>1</v>
      </c>
      <c r="C4">
        <v>8</v>
      </c>
      <c r="D4">
        <v>8</v>
      </c>
      <c r="E4">
        <v>8</v>
      </c>
      <c r="F4">
        <v>8</v>
      </c>
      <c r="G4">
        <v>8</v>
      </c>
      <c r="I4">
        <v>0</v>
      </c>
      <c r="J4">
        <f>SUM(C4:I4)</f>
        <v>40</v>
      </c>
      <c r="K4">
        <f>J4*K8</f>
        <v>2800</v>
      </c>
    </row>
    <row r="5" spans="2:19" x14ac:dyDescent="0.25">
      <c r="B5">
        <v>2</v>
      </c>
      <c r="C5">
        <v>8</v>
      </c>
      <c r="D5">
        <v>8</v>
      </c>
      <c r="E5">
        <v>8</v>
      </c>
      <c r="F5">
        <v>8</v>
      </c>
      <c r="G5">
        <v>8</v>
      </c>
      <c r="I5">
        <v>0</v>
      </c>
      <c r="J5">
        <f t="shared" ref="J5:J7" si="0">SUM(C5:I5)</f>
        <v>40</v>
      </c>
      <c r="K5">
        <f>J5*K8</f>
        <v>2800</v>
      </c>
    </row>
    <row r="6" spans="2:19" x14ac:dyDescent="0.25">
      <c r="B6">
        <v>3</v>
      </c>
      <c r="C6">
        <v>8</v>
      </c>
      <c r="D6">
        <v>8</v>
      </c>
      <c r="E6">
        <v>8</v>
      </c>
      <c r="F6">
        <v>8</v>
      </c>
      <c r="G6">
        <v>8</v>
      </c>
      <c r="I6">
        <v>0</v>
      </c>
      <c r="J6">
        <f t="shared" si="0"/>
        <v>40</v>
      </c>
      <c r="K6">
        <f>J6*K8</f>
        <v>2800</v>
      </c>
      <c r="L6">
        <v>25000</v>
      </c>
    </row>
    <row r="7" spans="2:19" x14ac:dyDescent="0.25">
      <c r="B7">
        <v>4</v>
      </c>
      <c r="C7">
        <v>8</v>
      </c>
      <c r="D7">
        <v>8</v>
      </c>
      <c r="E7">
        <v>8</v>
      </c>
      <c r="F7">
        <v>8</v>
      </c>
      <c r="G7">
        <v>8</v>
      </c>
      <c r="I7">
        <v>0</v>
      </c>
      <c r="J7">
        <f t="shared" si="0"/>
        <v>40</v>
      </c>
      <c r="K7">
        <f>J7*K8</f>
        <v>2800</v>
      </c>
    </row>
    <row r="8" spans="2:19" x14ac:dyDescent="0.25">
      <c r="J8">
        <f>SUM(J4:J7)</f>
        <v>160</v>
      </c>
      <c r="K8">
        <v>70</v>
      </c>
      <c r="L8" s="1">
        <f>J8*K8</f>
        <v>11200</v>
      </c>
      <c r="M8" s="1">
        <f>L8*12</f>
        <v>134400</v>
      </c>
      <c r="N8" s="1"/>
      <c r="O8" s="1" t="s">
        <v>13</v>
      </c>
      <c r="P8" t="s">
        <v>7</v>
      </c>
      <c r="Q8" t="s">
        <v>8</v>
      </c>
      <c r="R8" t="s">
        <v>9</v>
      </c>
      <c r="S8" t="s">
        <v>12</v>
      </c>
    </row>
    <row r="9" spans="2:19" x14ac:dyDescent="0.25">
      <c r="K9">
        <f>150000</f>
        <v>150000</v>
      </c>
      <c r="L9" s="1">
        <f>L6*L8</f>
        <v>280000000</v>
      </c>
      <c r="M9" s="1">
        <f t="shared" ref="M9:M11" si="1">L9*12</f>
        <v>3360000000</v>
      </c>
      <c r="N9" s="1"/>
      <c r="O9" s="1"/>
      <c r="P9" s="1">
        <v>1800</v>
      </c>
      <c r="Q9" s="1">
        <v>2500</v>
      </c>
      <c r="R9" s="1">
        <v>2000</v>
      </c>
      <c r="S9" s="1">
        <f>SUM(O9:R9)</f>
        <v>6300</v>
      </c>
    </row>
    <row r="10" spans="2:19" x14ac:dyDescent="0.25">
      <c r="L10" s="1">
        <f>L8-S9</f>
        <v>4900</v>
      </c>
      <c r="M10" s="1">
        <f t="shared" si="1"/>
        <v>58800</v>
      </c>
      <c r="N10" s="1"/>
      <c r="O10" s="1">
        <f>O9*L6</f>
        <v>0</v>
      </c>
      <c r="P10" s="1">
        <f>P9*L6</f>
        <v>45000000</v>
      </c>
      <c r="Q10" s="1">
        <f>Q9*L6</f>
        <v>62500000</v>
      </c>
      <c r="R10" s="1">
        <f>R9*L6</f>
        <v>50000000</v>
      </c>
      <c r="S10" s="1">
        <f>S9*L6</f>
        <v>157500000</v>
      </c>
    </row>
    <row r="11" spans="2:19" x14ac:dyDescent="0.25">
      <c r="L11" s="1">
        <f>L10*L6</f>
        <v>122500000</v>
      </c>
      <c r="M11" s="1">
        <f t="shared" si="1"/>
        <v>1470000000</v>
      </c>
      <c r="N11" s="1"/>
      <c r="O11" s="1">
        <f>O9*12</f>
        <v>0</v>
      </c>
      <c r="P11" s="1">
        <f>P9*12</f>
        <v>21600</v>
      </c>
      <c r="Q11" s="1">
        <f t="shared" ref="Q11:S12" si="2">Q9*12</f>
        <v>30000</v>
      </c>
      <c r="R11" s="1">
        <f t="shared" si="2"/>
        <v>24000</v>
      </c>
      <c r="S11" s="1">
        <f t="shared" si="2"/>
        <v>75600</v>
      </c>
    </row>
    <row r="12" spans="2:19" x14ac:dyDescent="0.25">
      <c r="K12" t="s">
        <v>11</v>
      </c>
      <c r="L12" s="1">
        <v>2000</v>
      </c>
      <c r="M12" s="1">
        <f>L12*12</f>
        <v>24000</v>
      </c>
      <c r="N12" s="1"/>
      <c r="O12" s="1">
        <f>O11*L6</f>
        <v>0</v>
      </c>
      <c r="P12" s="1">
        <f>P10*12</f>
        <v>540000000</v>
      </c>
      <c r="Q12" s="1">
        <f t="shared" si="2"/>
        <v>750000000</v>
      </c>
      <c r="R12" s="1">
        <f t="shared" si="2"/>
        <v>600000000</v>
      </c>
      <c r="S12" s="1">
        <f t="shared" si="2"/>
        <v>1890000000</v>
      </c>
    </row>
    <row r="13" spans="2:19" x14ac:dyDescent="0.25">
      <c r="L13" s="1">
        <f>L12*L6</f>
        <v>50000000</v>
      </c>
      <c r="M13" s="1">
        <f>L13*12</f>
        <v>600000000</v>
      </c>
      <c r="N13" s="1"/>
      <c r="O13" s="1"/>
    </row>
    <row r="14" spans="2:19" x14ac:dyDescent="0.25">
      <c r="K14" t="s">
        <v>10</v>
      </c>
      <c r="L14" s="1">
        <f>L10-L12</f>
        <v>2900</v>
      </c>
      <c r="M14" s="1">
        <f t="shared" ref="M14:M15" si="3">L14*12</f>
        <v>34800</v>
      </c>
      <c r="N14" s="1"/>
      <c r="O14" s="1"/>
    </row>
    <row r="15" spans="2:19" x14ac:dyDescent="0.25">
      <c r="L15" s="1">
        <f>L14*L6</f>
        <v>72500000</v>
      </c>
      <c r="M15" s="1">
        <f t="shared" si="3"/>
        <v>870000000</v>
      </c>
      <c r="N15" s="1"/>
      <c r="O15" s="1"/>
    </row>
    <row r="17" spans="13:13" x14ac:dyDescent="0.25">
      <c r="M17" s="1">
        <f>M14*2</f>
        <v>69600</v>
      </c>
    </row>
    <row r="18" spans="13:13" x14ac:dyDescent="0.25">
      <c r="M18" s="1">
        <f>M12*2</f>
        <v>48000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8E21D-7BC3-4DFC-9BB4-4E0BE816ECC3}">
  <dimension ref="B3:S21"/>
  <sheetViews>
    <sheetView tabSelected="1" workbookViewId="0">
      <selection activeCell="M22" sqref="M22:O24"/>
    </sheetView>
  </sheetViews>
  <sheetFormatPr defaultRowHeight="15" x14ac:dyDescent="0.25"/>
  <cols>
    <col min="3" max="9" width="21.28515625" customWidth="1"/>
    <col min="11" max="11" width="11.28515625" customWidth="1"/>
    <col min="12" max="12" width="16.28515625" bestFit="1" customWidth="1"/>
    <col min="13" max="15" width="18.85546875" customWidth="1"/>
    <col min="16" max="18" width="16" customWidth="1"/>
    <col min="19" max="19" width="17.7109375" customWidth="1"/>
  </cols>
  <sheetData>
    <row r="3" spans="2:19" x14ac:dyDescent="0.25">
      <c r="C3" t="s">
        <v>0</v>
      </c>
      <c r="D3" t="s">
        <v>1</v>
      </c>
      <c r="E3" t="s">
        <v>2</v>
      </c>
      <c r="F3" t="s">
        <v>3</v>
      </c>
      <c r="G3" t="s">
        <v>4</v>
      </c>
      <c r="H3" t="s">
        <v>5</v>
      </c>
      <c r="I3" t="s">
        <v>6</v>
      </c>
    </row>
    <row r="4" spans="2:19" x14ac:dyDescent="0.25">
      <c r="B4">
        <v>1</v>
      </c>
      <c r="C4">
        <v>8</v>
      </c>
      <c r="D4">
        <v>8</v>
      </c>
      <c r="E4">
        <v>8</v>
      </c>
      <c r="F4">
        <v>8</v>
      </c>
      <c r="G4">
        <v>8</v>
      </c>
      <c r="I4">
        <v>0</v>
      </c>
      <c r="J4">
        <f>SUM(C4:I4)</f>
        <v>40</v>
      </c>
      <c r="K4">
        <f>J4*K8</f>
        <v>4223.484848484848</v>
      </c>
    </row>
    <row r="5" spans="2:19" x14ac:dyDescent="0.25">
      <c r="B5">
        <v>2</v>
      </c>
      <c r="C5">
        <v>8</v>
      </c>
      <c r="D5">
        <v>8</v>
      </c>
      <c r="E5">
        <v>8</v>
      </c>
      <c r="F5">
        <v>8</v>
      </c>
      <c r="G5">
        <v>8</v>
      </c>
      <c r="I5">
        <v>0</v>
      </c>
      <c r="J5">
        <f t="shared" ref="J5:J7" si="0">SUM(C5:I5)</f>
        <v>40</v>
      </c>
      <c r="K5">
        <f>J5*K8</f>
        <v>4223.484848484848</v>
      </c>
    </row>
    <row r="6" spans="2:19" x14ac:dyDescent="0.25">
      <c r="B6">
        <v>3</v>
      </c>
      <c r="C6">
        <v>8</v>
      </c>
      <c r="D6">
        <v>8</v>
      </c>
      <c r="E6">
        <v>8</v>
      </c>
      <c r="F6">
        <v>8</v>
      </c>
      <c r="G6">
        <v>8</v>
      </c>
      <c r="I6">
        <v>0</v>
      </c>
      <c r="J6">
        <f t="shared" si="0"/>
        <v>40</v>
      </c>
      <c r="K6">
        <f>J6*K8</f>
        <v>4223.484848484848</v>
      </c>
      <c r="L6">
        <v>25000</v>
      </c>
    </row>
    <row r="7" spans="2:19" x14ac:dyDescent="0.25">
      <c r="B7">
        <v>4</v>
      </c>
      <c r="C7">
        <v>8</v>
      </c>
      <c r="D7">
        <v>8</v>
      </c>
      <c r="E7">
        <v>8</v>
      </c>
      <c r="F7">
        <v>8</v>
      </c>
      <c r="G7">
        <v>8</v>
      </c>
      <c r="I7">
        <v>0</v>
      </c>
      <c r="J7">
        <f t="shared" si="0"/>
        <v>40</v>
      </c>
      <c r="K7">
        <f>J7*K8</f>
        <v>4223.484848484848</v>
      </c>
    </row>
    <row r="8" spans="2:19" x14ac:dyDescent="0.25">
      <c r="J8">
        <f>SUM(J4:J7)</f>
        <v>160</v>
      </c>
      <c r="K8">
        <f>K9/J10/J9/J11</f>
        <v>105.5871212121212</v>
      </c>
      <c r="L8" s="1">
        <f>J8*K8</f>
        <v>16893.939393939392</v>
      </c>
      <c r="M8" s="1">
        <f>L8*12</f>
        <v>202727.27272727271</v>
      </c>
      <c r="N8" s="1"/>
      <c r="O8" s="1" t="s">
        <v>13</v>
      </c>
      <c r="P8" t="s">
        <v>7</v>
      </c>
      <c r="Q8" t="s">
        <v>8</v>
      </c>
      <c r="R8" t="s">
        <v>9</v>
      </c>
      <c r="S8" t="s">
        <v>12</v>
      </c>
    </row>
    <row r="9" spans="2:19" x14ac:dyDescent="0.25">
      <c r="J9">
        <v>12</v>
      </c>
      <c r="K9">
        <v>223000</v>
      </c>
      <c r="L9" s="1">
        <f>L6*L8</f>
        <v>422348484.84848481</v>
      </c>
      <c r="M9" s="1">
        <f t="shared" ref="M9:M11" si="1">L9*12</f>
        <v>5068181818.181818</v>
      </c>
      <c r="N9" s="1"/>
      <c r="O9" s="1"/>
      <c r="P9" s="1">
        <v>2000</v>
      </c>
      <c r="Q9" s="1">
        <v>2500</v>
      </c>
      <c r="R9" s="1">
        <v>2000</v>
      </c>
      <c r="S9" s="1">
        <f>SUM(O9:R9)</f>
        <v>6500</v>
      </c>
    </row>
    <row r="10" spans="2:19" x14ac:dyDescent="0.25">
      <c r="J10">
        <v>22</v>
      </c>
      <c r="L10" s="1">
        <f>L8-S9</f>
        <v>10393.939393939392</v>
      </c>
      <c r="M10" s="1">
        <f t="shared" si="1"/>
        <v>124727.27272727271</v>
      </c>
      <c r="N10" s="1"/>
      <c r="O10" s="1">
        <f>O9*L6</f>
        <v>0</v>
      </c>
      <c r="P10" s="1">
        <f>P9*L6</f>
        <v>50000000</v>
      </c>
      <c r="Q10" s="1">
        <f>Q9*L6</f>
        <v>62500000</v>
      </c>
      <c r="R10" s="1">
        <f>R9*L6</f>
        <v>50000000</v>
      </c>
      <c r="S10" s="1">
        <f>S9*L6</f>
        <v>162500000</v>
      </c>
    </row>
    <row r="11" spans="2:19" x14ac:dyDescent="0.25">
      <c r="J11">
        <v>8</v>
      </c>
      <c r="L11" s="1">
        <f>L10*L6</f>
        <v>259848484.84848481</v>
      </c>
      <c r="M11" s="1">
        <f t="shared" si="1"/>
        <v>3118181818.181818</v>
      </c>
      <c r="N11" s="1"/>
      <c r="O11" s="1">
        <f>O9*12</f>
        <v>0</v>
      </c>
      <c r="P11" s="1">
        <f>P9*12</f>
        <v>24000</v>
      </c>
      <c r="Q11" s="1">
        <f t="shared" ref="Q11:S12" si="2">Q9*12</f>
        <v>30000</v>
      </c>
      <c r="R11" s="1">
        <f t="shared" si="2"/>
        <v>24000</v>
      </c>
      <c r="S11" s="1">
        <f t="shared" si="2"/>
        <v>78000</v>
      </c>
    </row>
    <row r="12" spans="2:19" x14ac:dyDescent="0.25">
      <c r="K12" t="s">
        <v>11</v>
      </c>
      <c r="L12" s="1">
        <v>4000</v>
      </c>
      <c r="M12" s="1">
        <f>L12*12</f>
        <v>48000</v>
      </c>
      <c r="N12" s="1">
        <f>M12+M14</f>
        <v>124727.27272727271</v>
      </c>
      <c r="O12" s="1">
        <f>O11*L6</f>
        <v>0</v>
      </c>
      <c r="P12" s="1">
        <f>P10*12</f>
        <v>600000000</v>
      </c>
      <c r="Q12" s="1">
        <f t="shared" si="2"/>
        <v>750000000</v>
      </c>
      <c r="R12" s="1">
        <f t="shared" si="2"/>
        <v>600000000</v>
      </c>
      <c r="S12" s="1">
        <f t="shared" si="2"/>
        <v>1950000000</v>
      </c>
    </row>
    <row r="13" spans="2:19" x14ac:dyDescent="0.25">
      <c r="L13" s="1">
        <f>L12*L6</f>
        <v>100000000</v>
      </c>
      <c r="M13" s="1">
        <f>L13*12</f>
        <v>1200000000</v>
      </c>
      <c r="N13" s="1">
        <f>N12*L6</f>
        <v>3118181818.1818175</v>
      </c>
      <c r="O13" s="1"/>
    </row>
    <row r="14" spans="2:19" x14ac:dyDescent="0.25">
      <c r="K14" t="s">
        <v>10</v>
      </c>
      <c r="L14" s="1">
        <f>L10-L12</f>
        <v>6393.9393939393922</v>
      </c>
      <c r="M14" s="1">
        <f t="shared" ref="M14:M15" si="3">L14*12</f>
        <v>76727.272727272706</v>
      </c>
      <c r="N14" s="1"/>
      <c r="O14" s="1"/>
    </row>
    <row r="15" spans="2:19" x14ac:dyDescent="0.25">
      <c r="L15" s="1">
        <f>L14*L6</f>
        <v>159848484.84848481</v>
      </c>
      <c r="M15" s="1">
        <f t="shared" si="3"/>
        <v>1918181818.1818178</v>
      </c>
      <c r="N15" s="1"/>
      <c r="O15" s="1"/>
    </row>
    <row r="17" spans="13:15" x14ac:dyDescent="0.25">
      <c r="M17" s="1">
        <f>M14*3</f>
        <v>230181.81818181812</v>
      </c>
      <c r="N17" s="1">
        <f>M12*3</f>
        <v>144000</v>
      </c>
      <c r="O17" s="1">
        <f>SUM(M17:N17)</f>
        <v>374181.81818181812</v>
      </c>
    </row>
    <row r="18" spans="13:15" x14ac:dyDescent="0.25">
      <c r="M18" s="1">
        <v>70000</v>
      </c>
      <c r="N18" s="1">
        <v>48000</v>
      </c>
      <c r="O18" s="1">
        <f t="shared" ref="O18:O19" si="4">SUM(M18:N18)</f>
        <v>118000</v>
      </c>
    </row>
    <row r="19" spans="13:15" x14ac:dyDescent="0.25">
      <c r="M19" s="1">
        <f>65000</f>
        <v>65000</v>
      </c>
      <c r="N19" s="1">
        <v>48000</v>
      </c>
      <c r="O19" s="1">
        <f t="shared" si="4"/>
        <v>113000</v>
      </c>
    </row>
    <row r="20" spans="13:15" x14ac:dyDescent="0.25">
      <c r="M20" s="1">
        <f>SUM(M17:M19)</f>
        <v>365181.81818181812</v>
      </c>
      <c r="N20" s="1">
        <f>SUM(N17:N19)</f>
        <v>240000</v>
      </c>
      <c r="O20" s="1">
        <f>SUM(M20:N20)</f>
        <v>605181.81818181812</v>
      </c>
    </row>
    <row r="21" spans="13:15" x14ac:dyDescent="0.25">
      <c r="M21" s="1">
        <f>M20*L6</f>
        <v>9129545454.5454521</v>
      </c>
      <c r="N21" s="1">
        <f>N20*L6</f>
        <v>6000000000</v>
      </c>
      <c r="O21" s="1">
        <f>SUM(M21:N21)</f>
        <v>15129545454.545452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2026-2027</vt:lpstr>
      <vt:lpstr>2028-2029</vt:lpstr>
      <vt:lpstr>2030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Huy Thông Lương</dc:creator>
  <cp:lastModifiedBy>Huy Thông Lương</cp:lastModifiedBy>
  <dcterms:created xsi:type="dcterms:W3CDTF">2024-01-06T09:05:22Z</dcterms:created>
  <dcterms:modified xsi:type="dcterms:W3CDTF">2024-08-02T08:26:37Z</dcterms:modified>
</cp:coreProperties>
</file>