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omments3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Document\Code\BigProject\Potoro\Submission\Docx Files\"/>
    </mc:Choice>
  </mc:AlternateContent>
  <xr:revisionPtr revIDLastSave="0" documentId="13_ncr:1_{C5F195F0-B0C3-40DE-946A-5410154FBBD1}" xr6:coauthVersionLast="47" xr6:coauthVersionMax="47" xr10:uidLastSave="{00000000-0000-0000-0000-000000000000}"/>
  <bookViews>
    <workbookView xWindow="-120" yWindow="-120" windowWidth="29040" windowHeight="15720" tabRatio="790" xr2:uid="{00000000-000D-0000-FFFF-FFFF00000000}"/>
  </bookViews>
  <sheets>
    <sheet name="Guideline" sheetId="1" r:id="rId1"/>
    <sheet name="Cover" sheetId="4" r:id="rId2"/>
    <sheet name="Functions" sheetId="5" r:id="rId3"/>
    <sheet name="Statistics" sheetId="6" r:id="rId4"/>
    <sheet name="Search" sheetId="63" r:id="rId5"/>
    <sheet name="Add New Hostel" sheetId="76" r:id="rId6"/>
    <sheet name="Update Hostel" sheetId="77" r:id="rId7"/>
    <sheet name="Delete Hostel" sheetId="78" r:id="rId8"/>
    <sheet name="Add New Room" sheetId="57" r:id="rId9"/>
    <sheet name="Update Room" sheetId="79" r:id="rId10"/>
    <sheet name="Delete Room" sheetId="62" r:id="rId11"/>
    <sheet name="Get Filter" sheetId="64" r:id="rId12"/>
    <sheet name="Create Payment" sheetId="65" r:id="rId13"/>
    <sheet name="Execute Payment" sheetId="66" r:id="rId14"/>
    <sheet name="Add New Bill" sheetId="67" r:id="rId15"/>
    <sheet name="Update Bill" sheetId="68" r:id="rId16"/>
    <sheet name="Delete Bill" sheetId="69" r:id="rId17"/>
    <sheet name="Get Bill Detail" sheetId="70" r:id="rId18"/>
    <sheet name="Get Bill by Hostel Owner" sheetId="71" r:id="rId19"/>
    <sheet name="Get Bill by Renter" sheetId="72" r:id="rId20"/>
    <sheet name="Get Bill by Room ID" sheetId="73" r:id="rId21"/>
    <sheet name="Get Bill Item by Bill ID" sheetId="74" r:id="rId22"/>
    <sheet name="Send Remind Payment" sheetId="75" r:id="rId23"/>
    <sheet name="Get Favorite by Current User" sheetId="7" r:id="rId24"/>
    <sheet name="Add New Favorite" sheetId="10" r:id="rId25"/>
    <sheet name="Update Feedback" sheetId="17" r:id="rId26"/>
    <sheet name="Delete Favorite" sheetId="11" r:id="rId27"/>
    <sheet name="Get Feedback by Hostel ID" sheetId="14" r:id="rId28"/>
    <sheet name="Get Feedback by UserName" sheetId="15" r:id="rId29"/>
    <sheet name="Add New Feeback" sheetId="16" r:id="rId30"/>
    <sheet name="Delete Feeback" sheetId="46" r:id="rId31"/>
    <sheet name="Get Hostel Detail" sheetId="18" r:id="rId32"/>
    <sheet name="Get Room by Hostel ID" sheetId="58" r:id="rId33"/>
    <sheet name="Get Room Detail by Room ID" sheetId="59" r:id="rId34"/>
    <sheet name="Login" sheetId="80" r:id="rId35"/>
    <sheet name="Register" sheetId="81" r:id="rId36"/>
    <sheet name="Get Booked Room By UserId" sheetId="82" r:id="rId37"/>
    <sheet name="Cancel Request" sheetId="83" r:id="rId38"/>
    <sheet name="User Filter Request" sheetId="84" r:id="rId39"/>
    <sheet name="User Make Request" sheetId="85" r:id="rId40"/>
    <sheet name="Owner Filter Request" sheetId="86" r:id="rId41"/>
    <sheet name="Owner Review Request" sheetId="87" r:id="rId42"/>
  </sheets>
  <definedNames>
    <definedName name="ACTION" localSheetId="36">#REF!</definedName>
    <definedName name="ACTION">#REF!</definedName>
    <definedName name="_xlnm.Print_Area" localSheetId="14">'Add New Bill'!$A$1:$Y$53</definedName>
    <definedName name="_xlnm.Print_Area" localSheetId="24">'Add New Favorite'!$A$1:$V$49</definedName>
    <definedName name="_xlnm.Print_Area" localSheetId="12">'Create Payment'!$A$1:$Z$50</definedName>
    <definedName name="_xlnm.Print_Area" localSheetId="16">'Delete Bill'!$A$1:$X$47</definedName>
    <definedName name="_xlnm.Print_Area" localSheetId="26">'Delete Favorite'!$A$1:$U$47</definedName>
    <definedName name="_xlnm.Print_Area" localSheetId="7">'Delete Hostel'!$A$1:$X$47</definedName>
    <definedName name="_xlnm.Print_Area" localSheetId="13">'Execute Payment'!$A$1:$T$51</definedName>
    <definedName name="_xlnm.Print_Area" localSheetId="2">Functions!$A$1:$H$80</definedName>
    <definedName name="_xlnm.Print_Area" localSheetId="18">'Get Bill by Hostel Owner'!$A$1:$Y$51</definedName>
    <definedName name="_xlnm.Print_Area" localSheetId="19">'Get Bill by Renter'!$A$1:$Y$51</definedName>
    <definedName name="_xlnm.Print_Area" localSheetId="20">'Get Bill by Room ID'!$A$1:$AB$55</definedName>
    <definedName name="_xlnm.Print_Area" localSheetId="17">'Get Bill Detail'!$A$1:$X$47</definedName>
    <definedName name="_xlnm.Print_Area" localSheetId="21">'Get Bill Item by Bill ID'!$A$1:$W$46</definedName>
    <definedName name="_xlnm.Print_Area" localSheetId="36">'Get Booked Room By UserId'!$A$1:$V$47</definedName>
    <definedName name="_xlnm.Print_Area" localSheetId="23">'Get Favorite by Current User'!$A$1:$T$47</definedName>
    <definedName name="_xlnm.Print_Area" localSheetId="11">'Get Filter'!$A$1:$T$42</definedName>
    <definedName name="_xlnm.Print_Area" localSheetId="0">Guideline!$A$1:$A$48</definedName>
    <definedName name="_xlnm.Print_Area" localSheetId="34">Login!$A$1:$T$47</definedName>
    <definedName name="_xlnm.Print_Area" localSheetId="4">Search!$A$1:$AG$86</definedName>
    <definedName name="_xlnm.Print_Area" localSheetId="22">'Send Remind Payment'!$A$1:$W$46</definedName>
    <definedName name="_xlnm.Print_Area" localSheetId="3">Statistics!$A$1:$I$83</definedName>
    <definedName name="_xlnm.Print_Area" localSheetId="15">'Update Bill'!$A$1:$AA$57</definedName>
    <definedName name="_xlnm.Print_Area" localSheetId="38">'User Filter Request'!$A$1:$T$57</definedName>
    <definedName name="_xlnm.Print_Area" localSheetId="39">'User Make Request'!$A$1:$T$55</definedName>
    <definedName name="Z_2C0D9096_8D85_462A_A9B5_0B488ADB4269_.wvu.Cols" localSheetId="14" hidden="1">'Add New Bill'!$E:$E</definedName>
    <definedName name="Z_2C0D9096_8D85_462A_A9B5_0B488ADB4269_.wvu.Cols" localSheetId="24" hidden="1">'Add New Favorite'!$E:$E</definedName>
    <definedName name="Z_2C0D9096_8D85_462A_A9B5_0B488ADB4269_.wvu.Cols" localSheetId="12" hidden="1">'Create Payment'!$E:$E</definedName>
    <definedName name="Z_2C0D9096_8D85_462A_A9B5_0B488ADB4269_.wvu.Cols" localSheetId="16" hidden="1">'Delete Bill'!$E:$E</definedName>
    <definedName name="Z_2C0D9096_8D85_462A_A9B5_0B488ADB4269_.wvu.Cols" localSheetId="26" hidden="1">'Delete Favorite'!$E:$E</definedName>
    <definedName name="Z_2C0D9096_8D85_462A_A9B5_0B488ADB4269_.wvu.Cols" localSheetId="7" hidden="1">'Delete Hostel'!$E:$E</definedName>
    <definedName name="Z_2C0D9096_8D85_462A_A9B5_0B488ADB4269_.wvu.Cols" localSheetId="13" hidden="1">'Execute Payment'!$E:$E</definedName>
    <definedName name="Z_2C0D9096_8D85_462A_A9B5_0B488ADB4269_.wvu.Cols" localSheetId="18" hidden="1">'Get Bill by Hostel Owner'!$E:$E</definedName>
    <definedName name="Z_2C0D9096_8D85_462A_A9B5_0B488ADB4269_.wvu.Cols" localSheetId="19" hidden="1">'Get Bill by Renter'!$E:$E</definedName>
    <definedName name="Z_2C0D9096_8D85_462A_A9B5_0B488ADB4269_.wvu.Cols" localSheetId="20" hidden="1">'Get Bill by Room ID'!$E:$E</definedName>
    <definedName name="Z_2C0D9096_8D85_462A_A9B5_0B488ADB4269_.wvu.Cols" localSheetId="17" hidden="1">'Get Bill Detail'!$E:$E</definedName>
    <definedName name="Z_2C0D9096_8D85_462A_A9B5_0B488ADB4269_.wvu.Cols" localSheetId="21" hidden="1">'Get Bill Item by Bill ID'!$E:$E</definedName>
    <definedName name="Z_2C0D9096_8D85_462A_A9B5_0B488ADB4269_.wvu.Cols" localSheetId="36" hidden="1">'Get Booked Room By UserId'!$E:$E</definedName>
    <definedName name="Z_2C0D9096_8D85_462A_A9B5_0B488ADB4269_.wvu.Cols" localSheetId="23" hidden="1">'Get Favorite by Current User'!$E:$E</definedName>
    <definedName name="Z_2C0D9096_8D85_462A_A9B5_0B488ADB4269_.wvu.Cols" localSheetId="11" hidden="1">'Get Filter'!$E:$E</definedName>
    <definedName name="Z_2C0D9096_8D85_462A_A9B5_0B488ADB4269_.wvu.Cols" localSheetId="34" hidden="1">Login!$E:$E</definedName>
    <definedName name="Z_2C0D9096_8D85_462A_A9B5_0B488ADB4269_.wvu.Cols" localSheetId="4" hidden="1">Search!$E:$E</definedName>
    <definedName name="Z_2C0D9096_8D85_462A_A9B5_0B488ADB4269_.wvu.Cols" localSheetId="22" hidden="1">'Send Remind Payment'!$E:$E</definedName>
    <definedName name="Z_2C0D9096_8D85_462A_A9B5_0B488ADB4269_.wvu.Cols" localSheetId="15" hidden="1">'Update Bill'!$E:$E</definedName>
    <definedName name="Z_2C0D9096_8D85_462A_A9B5_0B488ADB4269_.wvu.Cols" localSheetId="38" hidden="1">'User Filter Request'!$E:$E</definedName>
    <definedName name="Z_2C0D9096_8D85_462A_A9B5_0B488ADB4269_.wvu.Cols" localSheetId="39" hidden="1">'User Make Request'!$E:$E</definedName>
    <definedName name="Z_2C0D9096_8D85_462A_A9B5_0B488ADB4269_.wvu.PrintArea" localSheetId="3" hidden="1">Statistics!$A:$I</definedName>
    <definedName name="Z_6F1DCD5D_5DAC_4817_BF40_2B66F6F593E6_.wvu.Cols" localSheetId="14" hidden="1">'Add New Bill'!$E:$E</definedName>
    <definedName name="Z_6F1DCD5D_5DAC_4817_BF40_2B66F6F593E6_.wvu.Cols" localSheetId="24" hidden="1">'Add New Favorite'!$E:$E</definedName>
    <definedName name="Z_6F1DCD5D_5DAC_4817_BF40_2B66F6F593E6_.wvu.Cols" localSheetId="12" hidden="1">'Create Payment'!$E:$E</definedName>
    <definedName name="Z_6F1DCD5D_5DAC_4817_BF40_2B66F6F593E6_.wvu.Cols" localSheetId="16" hidden="1">'Delete Bill'!$E:$E</definedName>
    <definedName name="Z_6F1DCD5D_5DAC_4817_BF40_2B66F6F593E6_.wvu.Cols" localSheetId="26" hidden="1">'Delete Favorite'!$E:$E</definedName>
    <definedName name="Z_6F1DCD5D_5DAC_4817_BF40_2B66F6F593E6_.wvu.Cols" localSheetId="7" hidden="1">'Delete Hostel'!$E:$E</definedName>
    <definedName name="Z_6F1DCD5D_5DAC_4817_BF40_2B66F6F593E6_.wvu.Cols" localSheetId="13" hidden="1">'Execute Payment'!$E:$E</definedName>
    <definedName name="Z_6F1DCD5D_5DAC_4817_BF40_2B66F6F593E6_.wvu.Cols" localSheetId="18" hidden="1">'Get Bill by Hostel Owner'!$E:$E</definedName>
    <definedName name="Z_6F1DCD5D_5DAC_4817_BF40_2B66F6F593E6_.wvu.Cols" localSheetId="19" hidden="1">'Get Bill by Renter'!$E:$E</definedName>
    <definedName name="Z_6F1DCD5D_5DAC_4817_BF40_2B66F6F593E6_.wvu.Cols" localSheetId="20" hidden="1">'Get Bill by Room ID'!$E:$E</definedName>
    <definedName name="Z_6F1DCD5D_5DAC_4817_BF40_2B66F6F593E6_.wvu.Cols" localSheetId="17" hidden="1">'Get Bill Detail'!$E:$E</definedName>
    <definedName name="Z_6F1DCD5D_5DAC_4817_BF40_2B66F6F593E6_.wvu.Cols" localSheetId="21" hidden="1">'Get Bill Item by Bill ID'!$E:$E</definedName>
    <definedName name="Z_6F1DCD5D_5DAC_4817_BF40_2B66F6F593E6_.wvu.Cols" localSheetId="36" hidden="1">'Get Booked Room By UserId'!$E:$E</definedName>
    <definedName name="Z_6F1DCD5D_5DAC_4817_BF40_2B66F6F593E6_.wvu.Cols" localSheetId="23" hidden="1">'Get Favorite by Current User'!$E:$E</definedName>
    <definedName name="Z_6F1DCD5D_5DAC_4817_BF40_2B66F6F593E6_.wvu.Cols" localSheetId="11" hidden="1">'Get Filter'!$E:$E</definedName>
    <definedName name="Z_6F1DCD5D_5DAC_4817_BF40_2B66F6F593E6_.wvu.Cols" localSheetId="34" hidden="1">Login!$E:$E</definedName>
    <definedName name="Z_6F1DCD5D_5DAC_4817_BF40_2B66F6F593E6_.wvu.Cols" localSheetId="4" hidden="1">Search!$E:$E</definedName>
    <definedName name="Z_6F1DCD5D_5DAC_4817_BF40_2B66F6F593E6_.wvu.Cols" localSheetId="22" hidden="1">'Send Remind Payment'!$E:$E</definedName>
    <definedName name="Z_6F1DCD5D_5DAC_4817_BF40_2B66F6F593E6_.wvu.Cols" localSheetId="15" hidden="1">'Update Bill'!$E:$E</definedName>
    <definedName name="Z_6F1DCD5D_5DAC_4817_BF40_2B66F6F593E6_.wvu.Cols" localSheetId="38" hidden="1">'User Filter Request'!$E:$E</definedName>
    <definedName name="Z_6F1DCD5D_5DAC_4817_BF40_2B66F6F593E6_.wvu.Cols" localSheetId="39" hidden="1">'User Make Request'!$E:$E</definedName>
    <definedName name="Z_6F1DCD5D_5DAC_4817_BF40_2B66F6F593E6_.wvu.PrintArea" localSheetId="3" hidden="1">Statistics!$A:$I</definedName>
    <definedName name="Z_BE54E0AD_3725_4423_92D7_4F1C045BE1BC_.wvu.Cols" localSheetId="14" hidden="1">'Add New Bill'!$E:$E</definedName>
    <definedName name="Z_BE54E0AD_3725_4423_92D7_4F1C045BE1BC_.wvu.Cols" localSheetId="24" hidden="1">'Add New Favorite'!$E:$E</definedName>
    <definedName name="Z_BE54E0AD_3725_4423_92D7_4F1C045BE1BC_.wvu.Cols" localSheetId="12" hidden="1">'Create Payment'!$E:$E</definedName>
    <definedName name="Z_BE54E0AD_3725_4423_92D7_4F1C045BE1BC_.wvu.Cols" localSheetId="16" hidden="1">'Delete Bill'!$E:$E</definedName>
    <definedName name="Z_BE54E0AD_3725_4423_92D7_4F1C045BE1BC_.wvu.Cols" localSheetId="26" hidden="1">'Delete Favorite'!$E:$E</definedName>
    <definedName name="Z_BE54E0AD_3725_4423_92D7_4F1C045BE1BC_.wvu.Cols" localSheetId="7" hidden="1">'Delete Hostel'!$E:$E</definedName>
    <definedName name="Z_BE54E0AD_3725_4423_92D7_4F1C045BE1BC_.wvu.Cols" localSheetId="13" hidden="1">'Execute Payment'!$E:$E</definedName>
    <definedName name="Z_BE54E0AD_3725_4423_92D7_4F1C045BE1BC_.wvu.Cols" localSheetId="18" hidden="1">'Get Bill by Hostel Owner'!$E:$E</definedName>
    <definedName name="Z_BE54E0AD_3725_4423_92D7_4F1C045BE1BC_.wvu.Cols" localSheetId="19" hidden="1">'Get Bill by Renter'!$E:$E</definedName>
    <definedName name="Z_BE54E0AD_3725_4423_92D7_4F1C045BE1BC_.wvu.Cols" localSheetId="20" hidden="1">'Get Bill by Room ID'!$E:$E</definedName>
    <definedName name="Z_BE54E0AD_3725_4423_92D7_4F1C045BE1BC_.wvu.Cols" localSheetId="17" hidden="1">'Get Bill Detail'!$E:$E</definedName>
    <definedName name="Z_BE54E0AD_3725_4423_92D7_4F1C045BE1BC_.wvu.Cols" localSheetId="21" hidden="1">'Get Bill Item by Bill ID'!$E:$E</definedName>
    <definedName name="Z_BE54E0AD_3725_4423_92D7_4F1C045BE1BC_.wvu.Cols" localSheetId="36" hidden="1">'Get Booked Room By UserId'!$E:$E</definedName>
    <definedName name="Z_BE54E0AD_3725_4423_92D7_4F1C045BE1BC_.wvu.Cols" localSheetId="23" hidden="1">'Get Favorite by Current User'!$E:$E</definedName>
    <definedName name="Z_BE54E0AD_3725_4423_92D7_4F1C045BE1BC_.wvu.Cols" localSheetId="11" hidden="1">'Get Filter'!$E:$E</definedName>
    <definedName name="Z_BE54E0AD_3725_4423_92D7_4F1C045BE1BC_.wvu.Cols" localSheetId="34" hidden="1">Login!$E:$E</definedName>
    <definedName name="Z_BE54E0AD_3725_4423_92D7_4F1C045BE1BC_.wvu.Cols" localSheetId="4" hidden="1">Search!$E:$E</definedName>
    <definedName name="Z_BE54E0AD_3725_4423_92D7_4F1C045BE1BC_.wvu.Cols" localSheetId="22" hidden="1">'Send Remind Payment'!$E:$E</definedName>
    <definedName name="Z_BE54E0AD_3725_4423_92D7_4F1C045BE1BC_.wvu.Cols" localSheetId="15" hidden="1">'Update Bill'!$E:$E</definedName>
    <definedName name="Z_BE54E0AD_3725_4423_92D7_4F1C045BE1BC_.wvu.Cols" localSheetId="38" hidden="1">'User Filter Request'!$E:$E</definedName>
    <definedName name="Z_BE54E0AD_3725_4423_92D7_4F1C045BE1BC_.wvu.Cols" localSheetId="39" hidden="1">'User Make Request'!$E:$E</definedName>
    <definedName name="Z_BE54E0AD_3725_4423_92D7_4F1C045BE1BC_.wvu.PrintArea" localSheetId="3" hidden="1">Statistics!$A:$I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87" l="1"/>
  <c r="L4" i="86"/>
  <c r="L4" i="85"/>
  <c r="L4" i="84"/>
  <c r="N4" i="83"/>
  <c r="N4" i="82"/>
  <c r="L4" i="81"/>
  <c r="L4" i="80"/>
  <c r="M4" i="59"/>
  <c r="M4" i="58"/>
  <c r="M4" i="18"/>
  <c r="M4" i="46"/>
  <c r="L4" i="16"/>
  <c r="L4" i="15"/>
  <c r="L4" i="14"/>
  <c r="M4" i="11"/>
  <c r="L4" i="17"/>
  <c r="N4" i="10"/>
  <c r="L4" i="7"/>
  <c r="O4" i="75"/>
  <c r="O4" i="74"/>
  <c r="T4" i="73"/>
  <c r="Q4" i="72"/>
  <c r="Q4" i="71"/>
  <c r="P4" i="70"/>
  <c r="P4" i="69"/>
  <c r="S4" i="68"/>
  <c r="Q4" i="67"/>
  <c r="L4" i="66"/>
  <c r="R4" i="65"/>
  <c r="L4" i="64"/>
  <c r="N4" i="62"/>
  <c r="U4" i="79"/>
  <c r="U4" i="57"/>
  <c r="P4" i="78"/>
  <c r="AB4" i="77"/>
  <c r="Z4" i="76"/>
  <c r="Y4" i="63"/>
  <c r="M21" i="64"/>
  <c r="B6" i="4"/>
  <c r="A7" i="85"/>
  <c r="A7" i="87"/>
  <c r="C7" i="87"/>
  <c r="L7" i="87"/>
  <c r="M7" i="87"/>
  <c r="N7" i="87"/>
  <c r="O7" i="87"/>
  <c r="C7" i="86"/>
  <c r="N7" i="86"/>
  <c r="O7" i="86"/>
  <c r="C7" i="85"/>
  <c r="L7" i="85"/>
  <c r="M7" i="85"/>
  <c r="N7" i="85"/>
  <c r="O7" i="85"/>
  <c r="A7" i="84"/>
  <c r="C7" i="84"/>
  <c r="L7" i="84"/>
  <c r="M7" i="84"/>
  <c r="N7" i="84"/>
  <c r="O7" i="84"/>
  <c r="A7" i="83"/>
  <c r="C7" i="83"/>
  <c r="N7" i="83"/>
  <c r="O7" i="83"/>
  <c r="P7" i="83"/>
  <c r="Q7" i="83"/>
  <c r="A7" i="82"/>
  <c r="C7" i="82"/>
  <c r="N7" i="82"/>
  <c r="O7" i="82"/>
  <c r="P7" i="82"/>
  <c r="Q7" i="82"/>
  <c r="F7" i="83" l="1"/>
  <c r="F7" i="85"/>
  <c r="F7" i="86"/>
  <c r="F7" i="87"/>
  <c r="F7" i="84"/>
  <c r="F7" i="82"/>
  <c r="A7" i="81" l="1"/>
  <c r="C7" i="81"/>
  <c r="L7" i="81"/>
  <c r="M7" i="81"/>
  <c r="N7" i="81"/>
  <c r="O7" i="81"/>
  <c r="A7" i="80"/>
  <c r="C7" i="80"/>
  <c r="L7" i="80"/>
  <c r="M7" i="80"/>
  <c r="N7" i="80"/>
  <c r="O7" i="80"/>
  <c r="X7" i="79"/>
  <c r="W7" i="79"/>
  <c r="V7" i="79"/>
  <c r="U7" i="79"/>
  <c r="C7" i="79"/>
  <c r="A7" i="79"/>
  <c r="F7" i="79" s="1"/>
  <c r="S7" i="78"/>
  <c r="R7" i="78"/>
  <c r="Q7" i="78"/>
  <c r="P7" i="78"/>
  <c r="C7" i="78"/>
  <c r="A7" i="78"/>
  <c r="F7" i="78" s="1"/>
  <c r="AE7" i="77"/>
  <c r="AD7" i="77"/>
  <c r="AC7" i="77"/>
  <c r="AB7" i="77"/>
  <c r="C7" i="77"/>
  <c r="A7" i="77"/>
  <c r="AC7" i="76"/>
  <c r="AB7" i="76"/>
  <c r="AA7" i="76"/>
  <c r="Z7" i="76"/>
  <c r="C7" i="76"/>
  <c r="A7" i="76"/>
  <c r="F7" i="80" l="1"/>
  <c r="F7" i="81"/>
  <c r="F7" i="77"/>
  <c r="F7" i="76"/>
  <c r="A7" i="75"/>
  <c r="C7" i="75"/>
  <c r="O7" i="75"/>
  <c r="P7" i="75"/>
  <c r="Q7" i="75"/>
  <c r="R7" i="75"/>
  <c r="A7" i="74"/>
  <c r="C7" i="74"/>
  <c r="O7" i="74"/>
  <c r="P7" i="74"/>
  <c r="Q7" i="74"/>
  <c r="R7" i="74"/>
  <c r="A7" i="73"/>
  <c r="C7" i="73"/>
  <c r="T7" i="73"/>
  <c r="U7" i="73"/>
  <c r="V7" i="73"/>
  <c r="W7" i="73"/>
  <c r="A7" i="72"/>
  <c r="C7" i="72"/>
  <c r="Q7" i="72"/>
  <c r="R7" i="72"/>
  <c r="S7" i="72"/>
  <c r="T7" i="72"/>
  <c r="A7" i="71"/>
  <c r="C7" i="71"/>
  <c r="Q7" i="71"/>
  <c r="R7" i="71"/>
  <c r="S7" i="71"/>
  <c r="T7" i="71"/>
  <c r="A7" i="70"/>
  <c r="C7" i="70"/>
  <c r="P7" i="70"/>
  <c r="Q7" i="70"/>
  <c r="R7" i="70"/>
  <c r="S7" i="70"/>
  <c r="A7" i="69"/>
  <c r="C7" i="69"/>
  <c r="P7" i="69"/>
  <c r="Q7" i="69"/>
  <c r="R7" i="69"/>
  <c r="S7" i="69"/>
  <c r="A7" i="68"/>
  <c r="C7" i="68"/>
  <c r="S7" i="68"/>
  <c r="T7" i="68"/>
  <c r="U7" i="68"/>
  <c r="V7" i="68"/>
  <c r="A7" i="67"/>
  <c r="C7" i="67"/>
  <c r="Q7" i="67"/>
  <c r="R7" i="67"/>
  <c r="S7" i="67"/>
  <c r="T7" i="67"/>
  <c r="F7" i="67" l="1"/>
  <c r="F7" i="68"/>
  <c r="F7" i="69"/>
  <c r="F7" i="71"/>
  <c r="F7" i="72"/>
  <c r="F7" i="73"/>
  <c r="F7" i="74"/>
  <c r="F7" i="75"/>
  <c r="F7" i="70"/>
  <c r="A7" i="66"/>
  <c r="C7" i="66"/>
  <c r="L7" i="66"/>
  <c r="M7" i="66"/>
  <c r="N7" i="66"/>
  <c r="O7" i="66"/>
  <c r="A7" i="65"/>
  <c r="C7" i="65"/>
  <c r="R7" i="65"/>
  <c r="S7" i="65"/>
  <c r="T7" i="65"/>
  <c r="U7" i="65"/>
  <c r="F7" i="65" s="1"/>
  <c r="A7" i="64"/>
  <c r="C7" i="64"/>
  <c r="L7" i="64"/>
  <c r="M7" i="64"/>
  <c r="N7" i="64"/>
  <c r="O7" i="64"/>
  <c r="A7" i="63"/>
  <c r="C7" i="63"/>
  <c r="Y7" i="63"/>
  <c r="Z7" i="63"/>
  <c r="AA7" i="63"/>
  <c r="AB7" i="63"/>
  <c r="F7" i="64" l="1"/>
  <c r="F7" i="66"/>
  <c r="F7" i="63"/>
  <c r="P7" i="46"/>
  <c r="O7" i="46"/>
  <c r="N7" i="46"/>
  <c r="M7" i="46"/>
  <c r="C7" i="46"/>
  <c r="A7" i="46"/>
  <c r="Q7" i="62"/>
  <c r="P7" i="62"/>
  <c r="O7" i="62"/>
  <c r="N7" i="62"/>
  <c r="C7" i="62"/>
  <c r="A7" i="62"/>
  <c r="X7" i="57"/>
  <c r="W7" i="57"/>
  <c r="V7" i="57"/>
  <c r="U7" i="57"/>
  <c r="C7" i="57"/>
  <c r="A7" i="57"/>
  <c r="P7" i="58"/>
  <c r="O7" i="58"/>
  <c r="N7" i="58"/>
  <c r="M7" i="58"/>
  <c r="C7" i="58"/>
  <c r="A7" i="58"/>
  <c r="P7" i="59"/>
  <c r="O7" i="59"/>
  <c r="N7" i="59"/>
  <c r="M7" i="59"/>
  <c r="C7" i="59"/>
  <c r="A7" i="59"/>
  <c r="P7" i="18"/>
  <c r="O7" i="18"/>
  <c r="N7" i="18"/>
  <c r="M7" i="18"/>
  <c r="C7" i="18"/>
  <c r="A7" i="18"/>
  <c r="O7" i="17"/>
  <c r="N7" i="17"/>
  <c r="M7" i="17"/>
  <c r="L7" i="17"/>
  <c r="C7" i="17"/>
  <c r="A7" i="17"/>
  <c r="O7" i="16"/>
  <c r="N7" i="16"/>
  <c r="M7" i="16"/>
  <c r="L7" i="16"/>
  <c r="C7" i="16"/>
  <c r="A7" i="16"/>
  <c r="O7" i="15"/>
  <c r="N7" i="15"/>
  <c r="M7" i="15"/>
  <c r="L7" i="15"/>
  <c r="C7" i="15"/>
  <c r="A7" i="15"/>
  <c r="A7" i="14"/>
  <c r="C7" i="14"/>
  <c r="L7" i="14"/>
  <c r="M7" i="14"/>
  <c r="N7" i="14"/>
  <c r="O7" i="14"/>
  <c r="A7" i="11"/>
  <c r="C7" i="11"/>
  <c r="D14" i="6" s="1"/>
  <c r="M7" i="11"/>
  <c r="N7" i="11"/>
  <c r="O7" i="11"/>
  <c r="H14" i="6" s="1"/>
  <c r="P7" i="11"/>
  <c r="A7" i="10"/>
  <c r="C7" i="10"/>
  <c r="D13" i="6" s="1"/>
  <c r="N7" i="10"/>
  <c r="O7" i="10"/>
  <c r="P7" i="10"/>
  <c r="H13" i="6" s="1"/>
  <c r="Q7" i="10"/>
  <c r="A7" i="7"/>
  <c r="C7" i="7"/>
  <c r="D12" i="6" s="1"/>
  <c r="L7" i="7"/>
  <c r="M7" i="7"/>
  <c r="N7" i="7"/>
  <c r="H12" i="6" s="1"/>
  <c r="O7" i="7"/>
  <c r="B4" i="6"/>
  <c r="B5" i="6"/>
  <c r="B6" i="6" s="1"/>
  <c r="E4" i="5"/>
  <c r="E5" i="5"/>
  <c r="F7" i="58" l="1"/>
  <c r="F7" i="62"/>
  <c r="F7" i="59"/>
  <c r="F7" i="57"/>
  <c r="F7" i="46"/>
  <c r="F7" i="17"/>
  <c r="F7" i="18"/>
  <c r="F7" i="16"/>
  <c r="F7" i="15"/>
  <c r="F7" i="14"/>
  <c r="F7" i="11"/>
  <c r="E14" i="6" s="1"/>
  <c r="I59" i="6"/>
  <c r="F7" i="10"/>
  <c r="E13" i="6" s="1"/>
  <c r="C59" i="6"/>
  <c r="D59" i="6"/>
  <c r="H59" i="6"/>
  <c r="G59" i="6"/>
  <c r="F59" i="6"/>
  <c r="F7" i="7"/>
  <c r="E12" i="6" s="1"/>
  <c r="D64" i="6" l="1"/>
  <c r="D63" i="6"/>
  <c r="D65" i="6"/>
  <c r="D61" i="6"/>
  <c r="E59" i="6"/>
  <c r="D6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0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*A</t>
        </r>
        <r>
          <rPr>
            <sz val="8"/>
            <color indexed="81"/>
            <rFont val="Tahoma"/>
            <family val="2"/>
          </rPr>
          <t xml:space="preserve">: Add
  </t>
        </r>
        <r>
          <rPr>
            <b/>
            <sz val="8"/>
            <color indexed="81"/>
            <rFont val="Tahoma"/>
            <family val="2"/>
          </rPr>
          <t>M</t>
        </r>
        <r>
          <rPr>
            <sz val="8"/>
            <color indexed="81"/>
            <rFont val="Tahoma"/>
            <family val="2"/>
          </rPr>
          <t xml:space="preserve">: Modify
  </t>
        </r>
        <r>
          <rPr>
            <b/>
            <sz val="8"/>
            <color indexed="81"/>
            <rFont val="Tahoma"/>
            <family val="2"/>
          </rPr>
          <t>D</t>
        </r>
        <r>
          <rPr>
            <sz val="8"/>
            <color indexed="81"/>
            <rFont val="Tahoma"/>
            <family val="2"/>
          </rPr>
          <t xml:space="preserve">: Delete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749C0CF4-549B-4702-8384-E55FD4E4A5BD}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 xr:uid="{3F90E33C-A93D-4EA9-9392-D32905B1BDA1}">
      <text>
        <r>
          <rPr>
            <sz val="8"/>
            <color indexed="81"/>
            <rFont val="Tahoma"/>
            <family val="2"/>
          </rPr>
          <t xml:space="preserve">
Not mandatory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31886C44-0897-4136-B407-1F34BDBB39C9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37697D80-4224-4C1A-91C1-198010B1FE78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2FB7132A-6432-4C39-A4E6-9FBE1AA5B22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4DC8DE45-BCCD-4B7B-8CBA-1EF77ED2E906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74DFBA4A-FB3F-4325-8CA6-7C04980F9E8C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7221C3E8-6F41-4D2C-8485-438A9014AF78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12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12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BD2005E3-AF97-4EC6-AF8E-8C81DE13350D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3D6BA126-10E7-42AF-AA28-3997036DBAEC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14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14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48FB3FFE-1A42-42AB-830C-58EE2188DB8A}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 xr:uid="{41ECA3AA-DC81-4B39-B97C-ACB085A92AEB}">
      <text>
        <r>
          <rPr>
            <sz val="8"/>
            <color indexed="81"/>
            <rFont val="Tahoma"/>
            <family val="2"/>
          </rPr>
          <t xml:space="preserve">
Not mandatory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4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 xr:uid="{00000000-0006-0000-0500-000002000000}">
      <text>
        <r>
          <rPr>
            <sz val="8"/>
            <color indexed="81"/>
            <rFont val="Tahoma"/>
            <family val="2"/>
          </rPr>
          <t xml:space="preserve">
Not mandatory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4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43089315-0ED5-49D1-852C-35AFABD1210C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3E0B0646-54BA-4AD5-B95E-32C680893D56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AD3371CE-B044-4BD6-B98A-57D2F40060FD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4048C71E-ACF8-4D47-9D0D-021C9661CA1F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6147F5B0-3A04-453D-9867-3A36128F6CE9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67A8B622-AEEB-4BD0-A547-EDB4DCA6B056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4B6B17C9-3922-455E-B6CE-FB561AE4F555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6D50C9D6-144C-4D9A-B654-6F50EFEEE435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419816FE-E003-4BBC-826B-4E31F8A7D276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A4590971-4C3F-42B6-91BC-4570A002C84C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10A0842A-BED4-456C-8290-0B7DBAF0E692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88AC616C-4B0C-41CF-99E8-9A0191582866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B71E8FEF-EDD4-4491-84D9-043323884A3F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D48EAE9A-AADA-44A6-8B3B-A004E761A14D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552C1ABD-1EEB-40C4-AFD5-A7A5C1CFCFE8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FF56CEC0-BA29-42E7-82A1-ED7A04134426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4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 xr:uid="{00000000-0006-0000-0500-000002000000}">
      <text>
        <r>
          <rPr>
            <sz val="8"/>
            <color indexed="81"/>
            <rFont val="Tahoma"/>
            <family val="2"/>
          </rPr>
          <t xml:space="preserve">
Not mandatory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A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A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 xr:uid="{00000000-0006-0000-06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7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8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8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9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9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B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B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C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C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11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11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10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10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 xr:uid="{00000000-0006-0000-0400-000002000000}">
      <text>
        <r>
          <rPr>
            <sz val="8"/>
            <color indexed="81"/>
            <rFont val="Tahoma"/>
            <family val="2"/>
          </rPr>
          <t xml:space="preserve">
Not mandatory</t>
        </r>
      </text>
    </comment>
  </commentList>
</comments>
</file>

<file path=xl/comments3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5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4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4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6F3EF9A-A376-40FE-9636-6D6D96AF756E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7BF2BEDC-9843-4F09-B1AA-C3D2F4BDCA7F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500-000001000000}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 xr:uid="{00000000-0006-0000-0500-000002000000}">
      <text>
        <r>
          <rPr>
            <sz val="8"/>
            <color indexed="81"/>
            <rFont val="Tahoma"/>
            <family val="2"/>
          </rPr>
          <t xml:space="preserve">
Not mandatory</t>
        </r>
      </text>
    </comment>
  </commentList>
</comments>
</file>

<file path=xl/comments3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600-000001000000}">
      <text>
        <r>
          <rPr>
            <sz val="8"/>
            <color indexed="81"/>
            <rFont val="Tahoma"/>
            <family val="2"/>
          </rPr>
          <t xml:space="preserve">
Not mandatory
</t>
        </r>
      </text>
    </comment>
    <comment ref="C10" authorId="1" shapeId="0" xr:uid="{00000000-0006-0000-06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3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7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A21D0A4-CDA8-4482-9F1E-97D00C66A11F}">
      <text>
        <r>
          <rPr>
            <sz val="8"/>
            <color indexed="81"/>
            <rFont val="Tahoma"/>
            <family val="2"/>
          </rPr>
          <t xml:space="preserve">
Not mandatory</t>
        </r>
      </text>
    </comment>
  </commentList>
</comments>
</file>

<file path=xl/comments3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 Hoang Anh</author>
    <author>ANa</author>
  </authors>
  <commentList>
    <comment ref="A5" authorId="0" shapeId="0" xr:uid="{00000000-0006-0000-0800-000001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10" authorId="1" shapeId="0" xr:uid="{00000000-0006-0000-0800-000002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sharedStrings.xml><?xml version="1.0" encoding="utf-8"?>
<sst xmlns="http://schemas.openxmlformats.org/spreadsheetml/2006/main" count="5061" uniqueCount="486">
  <si>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</si>
  <si>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</si>
  <si>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</si>
  <si>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t xml:space="preserve"> - </t>
    </r>
    <r>
      <rPr>
        <b/>
        <sz val="10"/>
        <rFont val="Tahoma"/>
        <family val="2"/>
      </rPr>
      <t>Cover</t>
    </r>
    <r>
      <rPr>
        <sz val="10"/>
        <rFont val="Tahoma"/>
        <family val="2"/>
      </rPr>
      <t>: General information of the project and Unit Test cases</t>
    </r>
  </si>
  <si>
    <r>
      <t xml:space="preserve"> - </t>
    </r>
    <r>
      <rPr>
        <b/>
        <sz val="10"/>
        <rFont val="Tahoma"/>
        <family val="2"/>
      </rPr>
      <t>FunctionList</t>
    </r>
    <r>
      <rPr>
        <sz val="10"/>
        <rFont val="Tahoma"/>
        <family val="2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</si>
  <si>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t xml:space="preserve">     + Click on Function link to open the related Test cases of the function.  
     </t>
    </r>
    <r>
      <rPr>
        <i/>
        <sz val="10"/>
        <rFont val="Tahoma"/>
        <family val="2"/>
      </rPr>
      <t>Note:</t>
    </r>
    <r>
      <rPr>
        <sz val="10"/>
        <rFont val="Tahoma"/>
        <family val="2"/>
      </rPr>
      <t xml:space="preserve"> You should create new Function sheet before creating the link</t>
    </r>
  </si>
  <si>
    <r>
      <t xml:space="preserve"> - </t>
    </r>
    <r>
      <rPr>
        <b/>
        <sz val="10"/>
        <rFont val="Tahoma"/>
        <family val="2"/>
      </rPr>
      <t>Test Report</t>
    </r>
    <r>
      <rPr>
        <sz val="10"/>
        <rFont val="Tahoma"/>
        <family val="2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</si>
  <si>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</si>
  <si>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</si>
  <si>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</si>
  <si>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</si>
  <si>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</si>
  <si>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</si>
  <si>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</si>
  <si>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</si>
  <si>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</si>
  <si>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</si>
  <si>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</si>
  <si>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</si>
  <si>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</si>
  <si>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</si>
  <si>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</si>
  <si>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</si>
  <si>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</si>
  <si>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</si>
  <si>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</si>
  <si>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</si>
  <si>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</si>
  <si>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</si>
  <si>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</si>
  <si>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</si>
  <si>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</si>
  <si>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</si>
  <si>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</si>
  <si>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</si>
  <si>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</si>
  <si>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t xml:space="preserve">        - Test case result: the actual output results comparing with the Confirmation.
                 </t>
    </r>
    <r>
      <rPr>
        <b/>
        <sz val="10"/>
        <rFont val="Tahoma"/>
        <family val="2"/>
      </rPr>
      <t>P</t>
    </r>
    <r>
      <rPr>
        <sz val="10"/>
        <rFont val="Tahoma"/>
        <family val="2"/>
      </rPr>
      <t xml:space="preserve"> for Passed and </t>
    </r>
    <r>
      <rPr>
        <b/>
        <sz val="10"/>
        <rFont val="Tahoma"/>
        <family val="2"/>
      </rPr>
      <t>F</t>
    </r>
    <r>
      <rPr>
        <sz val="10"/>
        <rFont val="Tahoma"/>
        <family val="2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</si>
  <si>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</si>
  <si>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</si>
  <si>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</si>
  <si>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</si>
  <si>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</si>
  <si>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</si>
  <si>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</si>
  <si>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</si>
  <si>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DOCUMENT</t>
  </si>
  <si>
    <t>Project Name</t>
  </si>
  <si>
    <t>Potoro</t>
  </si>
  <si>
    <t>Creator</t>
  </si>
  <si>
    <t>Huy</t>
  </si>
  <si>
    <t>Project Code</t>
  </si>
  <si>
    <t>Issue Date</t>
  </si>
  <si>
    <t>Document Code</t>
  </si>
  <si>
    <t>Version</t>
  </si>
  <si>
    <t>1.0</t>
  </si>
  <si>
    <t>Record of change</t>
  </si>
  <si>
    <t>Effective Date</t>
  </si>
  <si>
    <t>Change Item</t>
  </si>
  <si>
    <t>*A,D,M</t>
  </si>
  <si>
    <t>Change description</t>
  </si>
  <si>
    <t>Reference</t>
  </si>
  <si>
    <t>1.0.0</t>
  </si>
  <si>
    <t>Search, Add New Hostel, Update Hostel, Delete Hostel</t>
  </si>
  <si>
    <t>A</t>
  </si>
  <si>
    <t>Create document</t>
  </si>
  <si>
    <t>1.0.1</t>
  </si>
  <si>
    <t>Add New Room, Update Room, Delete Room</t>
  </si>
  <si>
    <t>Create new test case</t>
  </si>
  <si>
    <t>1.0.2</t>
  </si>
  <si>
    <t>Get Filter, Create Payment, Execute Payment</t>
  </si>
  <si>
    <t>Add new sheet</t>
  </si>
  <si>
    <t>1.0.3</t>
  </si>
  <si>
    <t>Add New Bill, Update Bill, Delete Bill, Get Bill Detail</t>
  </si>
  <si>
    <t>Add new test case</t>
  </si>
  <si>
    <t>1.0.4</t>
  </si>
  <si>
    <t>Get Bill by Hostel Ownerm Get Bill by Renter, Get Bill by Room ID, Get Bill Item by Bill ID</t>
  </si>
  <si>
    <t xml:space="preserve">Add new </t>
  </si>
  <si>
    <t>1.0.5</t>
  </si>
  <si>
    <t>Delete Favorite, Send Remind Payment, Get Favorite by Current User</t>
  </si>
  <si>
    <t>1.0.6</t>
  </si>
  <si>
    <t>Add New Favorite, Update Feedback, Add New Feedback, Get Feeback by Hostel ID</t>
  </si>
  <si>
    <t>1.0.7</t>
  </si>
  <si>
    <t>Get Feeback by UserName, Get Hostel Detail</t>
  </si>
  <si>
    <t>1.0.8</t>
  </si>
  <si>
    <t>Get Room Detail by Room ID, Get Room by Hostel ID</t>
  </si>
  <si>
    <t>1.0.9</t>
  </si>
  <si>
    <t>Login, Register</t>
  </si>
  <si>
    <t>1.0.10</t>
  </si>
  <si>
    <t>Cancel Request, User Filter Request, User Make Request, Owner Filter Request, Owen Review Request</t>
  </si>
  <si>
    <t>Merge file Unit Test Booking</t>
  </si>
  <si>
    <t>Function List</t>
  </si>
  <si>
    <t xml:space="preserve">Normal number of Test cases/KLOC </t>
  </si>
  <si>
    <t>Test Environment Setup Description</t>
  </si>
  <si>
    <t>The function is required to perform correctly based on SRS
1. Server
2. Database
3. Web Browser
...
&gt;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</si>
  <si>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</si>
  <si>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</si>
  <si>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</si>
  <si>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</si>
  <si>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</si>
  <si>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</si>
  <si>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</si>
  <si>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</si>
  <si>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SearchService</t>
  </si>
  <si>
    <t>Search Hostel</t>
  </si>
  <si>
    <t>SearchHostelQuery</t>
  </si>
  <si>
    <t>Search</t>
  </si>
  <si>
    <t>HostelService</t>
  </si>
  <si>
    <t>Add New Hostel</t>
  </si>
  <si>
    <t>AddNewHostelCommand</t>
  </si>
  <si>
    <t>Update Hostel</t>
  </si>
  <si>
    <t>UpdateHostelCommand</t>
  </si>
  <si>
    <t>Delete Hostel</t>
  </si>
  <si>
    <t>DeleteHostelCommand</t>
  </si>
  <si>
    <t>RoomService</t>
  </si>
  <si>
    <t>Add New Room</t>
  </si>
  <si>
    <t>AddNewRoomCommand</t>
  </si>
  <si>
    <t>Update Room</t>
  </si>
  <si>
    <t>UpdateRoomCommand</t>
  </si>
  <si>
    <t>Delete Room</t>
  </si>
  <si>
    <t>DeleteRoomCommand</t>
  </si>
  <si>
    <t>Get Filter</t>
  </si>
  <si>
    <t>GetFilterQuery</t>
  </si>
  <si>
    <t>PaymentService</t>
  </si>
  <si>
    <t>Create Payment</t>
  </si>
  <si>
    <t>CreatePaymentCommand</t>
  </si>
  <si>
    <t>Execute Payment</t>
  </si>
  <si>
    <t>ExecutePaymentCommand</t>
  </si>
  <si>
    <t>BillService</t>
  </si>
  <si>
    <t>Create Bill</t>
  </si>
  <si>
    <t>AddNewBillCommand</t>
  </si>
  <si>
    <t>Add New Bill</t>
  </si>
  <si>
    <t>Update Bill</t>
  </si>
  <si>
    <t>UpdateBillCommand</t>
  </si>
  <si>
    <t>Delete Bill</t>
  </si>
  <si>
    <t>DeleteBillCommand</t>
  </si>
  <si>
    <t>Get Bill Detail</t>
  </si>
  <si>
    <t>GetBillDetailQuery</t>
  </si>
  <si>
    <t>Get Bill By Hostel Owner</t>
  </si>
  <si>
    <t>GetBillByHostelOwnerQuery</t>
  </si>
  <si>
    <t>Get Bill by Hostel Owner</t>
  </si>
  <si>
    <t>Get Bill By Renter</t>
  </si>
  <si>
    <t>GetBillByRenterQuery</t>
  </si>
  <si>
    <t>Get Bill By Room ID</t>
  </si>
  <si>
    <t>GetBillByRoomIDQuery</t>
  </si>
  <si>
    <t>Get Bill by Room ID</t>
  </si>
  <si>
    <t>Get Bill Item By Bill ID</t>
  </si>
  <si>
    <t>GetBillItemByBillIDQuery</t>
  </si>
  <si>
    <t>Get Bill Item by Bill ID</t>
  </si>
  <si>
    <t>Send Remind Payment</t>
  </si>
  <si>
    <t>SendRemindPaymentCommand</t>
  </si>
  <si>
    <t>FavoriteService</t>
  </si>
  <si>
    <t>Get Favorite by Current User</t>
  </si>
  <si>
    <t>GetFavouriteByUserIdQuery</t>
  </si>
  <si>
    <t>FeedbackService</t>
  </si>
  <si>
    <t>Add New Favorite</t>
  </si>
  <si>
    <t>AddNewFavoriteCommand</t>
  </si>
  <si>
    <t>Update Favorite</t>
  </si>
  <si>
    <t>UpdateFavoriteCommand</t>
  </si>
  <si>
    <t>Update Feedback</t>
  </si>
  <si>
    <t>Delete Favorite</t>
  </si>
  <si>
    <t>DeleteFavoriteCommand</t>
  </si>
  <si>
    <t>Get Feedback By Hostel ID</t>
  </si>
  <si>
    <t>GetFeedbackByHostelIdQuery</t>
  </si>
  <si>
    <t>Get Feeback by Hostel ID</t>
  </si>
  <si>
    <t>Get Feedback By UserName</t>
  </si>
  <si>
    <t>GetFeedbackByUserNameQuery</t>
  </si>
  <si>
    <t>Get Feeback by UserName</t>
  </si>
  <si>
    <t>Add New Feedback</t>
  </si>
  <si>
    <t>AddNewFeedbackCommand</t>
  </si>
  <si>
    <t>Add New Feeback</t>
  </si>
  <si>
    <t>Delete Feedback</t>
  </si>
  <si>
    <t>DeleteFeedbackCommand</t>
  </si>
  <si>
    <t>Delete Feeback</t>
  </si>
  <si>
    <t>Get Hostel Detail</t>
  </si>
  <si>
    <t>GetHostelDetailQuery</t>
  </si>
  <si>
    <t>Get Room Detail By Room Id</t>
  </si>
  <si>
    <t>GetRoomDetailByRoomIdQuery</t>
  </si>
  <si>
    <t>Get Room Detail by Room ID</t>
  </si>
  <si>
    <t>Get Room By Hostel ID</t>
  </si>
  <si>
    <t>GetRoomByHostelIdQuery</t>
  </si>
  <si>
    <t>Get Room by Hostel ID</t>
  </si>
  <si>
    <t>IdentityService</t>
  </si>
  <si>
    <t>Login</t>
  </si>
  <si>
    <t>Register</t>
  </si>
  <si>
    <t>BookingService</t>
  </si>
  <si>
    <t>Cancel Request</t>
  </si>
  <si>
    <t>CancelRequestCommand</t>
  </si>
  <si>
    <t>User Filter Request</t>
  </si>
  <si>
    <t>UserFilterRequestQuery</t>
  </si>
  <si>
    <t>User Make Request</t>
  </si>
  <si>
    <t>UserMakeRequestCommand</t>
  </si>
  <si>
    <t>Owner Filter Request</t>
  </si>
  <si>
    <t>OwnerFilterRequestQuery</t>
  </si>
  <si>
    <t>Owen Review Request</t>
  </si>
  <si>
    <t>OwnerReviewRequestQuery</t>
  </si>
  <si>
    <t>UNIT TEST REPORT</t>
  </si>
  <si>
    <t>Reviewer/Approver</t>
  </si>
  <si>
    <t>Tin</t>
  </si>
  <si>
    <t>Notes</t>
  </si>
  <si>
    <t>The function is required to perform correctly based on SRS</t>
  </si>
  <si>
    <t>Function code</t>
  </si>
  <si>
    <t>Passed</t>
  </si>
  <si>
    <t>Failed</t>
  </si>
  <si>
    <t>Untested</t>
  </si>
  <si>
    <t>N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</si>
  <si>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</si>
  <si>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</si>
  <si>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</si>
  <si>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</si>
  <si>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</si>
  <si>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</si>
  <si>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</si>
  <si>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</si>
  <si>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</si>
  <si>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</si>
  <si>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</si>
  <si>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Executed By</t>
  </si>
  <si>
    <t>Lines  of code</t>
  </si>
  <si>
    <t>Lack of test cases</t>
  </si>
  <si>
    <t>Test requirement</t>
  </si>
  <si>
    <t>N/A/B</t>
  </si>
  <si>
    <t>UTCID01</t>
  </si>
  <si>
    <t>UTCID02</t>
  </si>
  <si>
    <t>UTCID03</t>
  </si>
  <si>
    <t>UTCID04</t>
  </si>
  <si>
    <t>UTCID05</t>
  </si>
  <si>
    <t>UTCID06</t>
  </si>
  <si>
    <t>UTCID07</t>
  </si>
  <si>
    <t>UTCID08</t>
  </si>
  <si>
    <t>UTCID09</t>
  </si>
  <si>
    <t>UTCID10</t>
  </si>
  <si>
    <t>UTCID11</t>
  </si>
  <si>
    <t>UTCID12</t>
  </si>
  <si>
    <t>UTCID13</t>
  </si>
  <si>
    <t>UTCID14</t>
  </si>
  <si>
    <t>UTCID15</t>
  </si>
  <si>
    <t>UTCID16</t>
  </si>
  <si>
    <t>UTCID17</t>
  </si>
  <si>
    <t>Condition</t>
  </si>
  <si>
    <t xml:space="preserve">Precondition </t>
    <phoneticPr fontId="34" type="noConversion"/>
  </si>
  <si>
    <t>none</t>
  </si>
  <si>
    <t>userName</t>
  </si>
  <si>
    <t>admin</t>
  </si>
  <si>
    <t>O</t>
  </si>
  <si>
    <t>null or empty</t>
  </si>
  <si>
    <t>searchText</t>
  </si>
  <si>
    <t>phong tro</t>
  </si>
  <si>
    <t>listRoomTypeId</t>
  </si>
  <si>
    <t>["358885fa-87a1-4c01-8f2d-5694b4c8ee37", "6df86d2f-3ce9-481a-b9b0-217309683ca4"]</t>
  </si>
  <si>
    <t>city</t>
  </si>
  <si>
    <t>Đà Nẵng</t>
  </si>
  <si>
    <t>district</t>
  </si>
  <si>
    <t>Hải Châu</t>
  </si>
  <si>
    <t>province</t>
  </si>
  <si>
    <t>Hòa Hải</t>
  </si>
  <si>
    <t>minPrice</t>
  </si>
  <si>
    <t>maxPrice</t>
  </si>
  <si>
    <t>listProperties</t>
  </si>
  <si>
    <t>["0509a493-8f3f-42b1-a752-8506ed8cc45e", "1b22e0bc-da05-42fb-9d31-42596bf123bc"]</t>
  </si>
  <si>
    <t>pageNumber</t>
  </si>
  <si>
    <t>null</t>
  </si>
  <si>
    <t>rowsOfPage</t>
  </si>
  <si>
    <t>action</t>
  </si>
  <si>
    <t>GetByUserName</t>
  </si>
  <si>
    <t>SearchFilter</t>
  </si>
  <si>
    <t>GetAll</t>
  </si>
  <si>
    <t>Another</t>
  </si>
  <si>
    <t>orderBy</t>
  </si>
  <si>
    <t>CreatedAt</t>
  </si>
  <si>
    <t>StarPoint</t>
  </si>
  <si>
    <t>Confirm</t>
  </si>
  <si>
    <t>Return</t>
    <phoneticPr fontId="34" type="noConversion"/>
  </si>
  <si>
    <t>List of hostel</t>
  </si>
  <si>
    <t>Exception</t>
    <phoneticPr fontId="34" type="noConversion"/>
  </si>
  <si>
    <t>Log message</t>
    <phoneticPr fontId="34" type="noConversion"/>
  </si>
  <si>
    <t>200: success</t>
  </si>
  <si>
    <t xml:space="preserve">400 : Invaild </t>
  </si>
  <si>
    <t>404: not found</t>
  </si>
  <si>
    <t>401: not logged in</t>
  </si>
  <si>
    <t>403: no permision</t>
  </si>
  <si>
    <t>500: error server</t>
  </si>
  <si>
    <t>Result</t>
  </si>
  <si>
    <t>Type(N : Normal, A : Abnormal, B : Boundary)</t>
  </si>
  <si>
    <t>Passed/Failed</t>
  </si>
  <si>
    <t>P</t>
  </si>
  <si>
    <t>Executed Date</t>
  </si>
  <si>
    <t>Defect ID</t>
  </si>
  <si>
    <t>UTCID18</t>
  </si>
  <si>
    <t xml:space="preserve">Precondition </t>
  </si>
  <si>
    <t>Already logged in Potoro system</t>
  </si>
  <si>
    <t>user_role</t>
  </si>
  <si>
    <t>User</t>
  </si>
  <si>
    <t>Hostel Owner</t>
  </si>
  <si>
    <t>Admin</t>
  </si>
  <si>
    <t>Title</t>
  </si>
  <si>
    <t>Phòng trọ Mỹ Linh</t>
  </si>
  <si>
    <t>Address</t>
  </si>
  <si>
    <t>20 Hoàng Văn Hòe, Khuê Mỹ, Ngũ Hành Sơn, Đà Nẵng</t>
  </si>
  <si>
    <t>Street</t>
  </si>
  <si>
    <t>20 Hoàng Văn Hòe</t>
  </si>
  <si>
    <t>Province</t>
  </si>
  <si>
    <t>Khuê Mỹ</t>
  </si>
  <si>
    <t>District</t>
  </si>
  <si>
    <t>Ngũ Hành Sơn</t>
  </si>
  <si>
    <t>City</t>
  </si>
  <si>
    <t>Latitude</t>
  </si>
  <si>
    <t>Longtitude</t>
  </si>
  <si>
    <t>OwnerName</t>
  </si>
  <si>
    <t>Mỹ Linh</t>
  </si>
  <si>
    <t>Phone</t>
  </si>
  <si>
    <t>0399059205</t>
  </si>
  <si>
    <t>Phòng nhà nguyên căn, sẵn giường,quạt</t>
  </si>
  <si>
    <t>Images</t>
  </si>
  <si>
    <t>file .png, .jpg, .jpeg, .gif</t>
  </si>
  <si>
    <t>file .zip, .rar, …</t>
  </si>
  <si>
    <t>Return</t>
  </si>
  <si>
    <t>Add fail</t>
  </si>
  <si>
    <t>Add success and redirect to hostel detail</t>
  </si>
  <si>
    <t>Exception</t>
  </si>
  <si>
    <t>None</t>
  </si>
  <si>
    <t>Log message</t>
  </si>
  <si>
    <t>UTCID19</t>
  </si>
  <si>
    <t>UTCID20</t>
  </si>
  <si>
    <t>HostelId</t>
  </si>
  <si>
    <t>F14CD017-DE61-4BDF-BE97-15079CBA8A60</t>
  </si>
  <si>
    <t>C14CD017-DE61-4BDF-BE97-15079CBA8A60</t>
  </si>
  <si>
    <t>Update fail</t>
  </si>
  <si>
    <t>Update success and redirect to hostel detail</t>
  </si>
  <si>
    <t>Already login Potoro System</t>
  </si>
  <si>
    <t>222a493-8f3f-42b1-a752-8506ed8cc45e</t>
  </si>
  <si>
    <t>0509a493-8f3f-42b1-a752-8506ed8cc45e</t>
  </si>
  <si>
    <t>Delete fail</t>
  </si>
  <si>
    <t>Delete success and redirect to hostel list</t>
  </si>
  <si>
    <t>400 : Invaild</t>
  </si>
  <si>
    <t>AY231126-49A2-49FD-94CD-E7AD1AAE3ED4</t>
  </si>
  <si>
    <t>P23RS126-49A2-49FD-94CD-E7AD1AAE3ED4</t>
  </si>
  <si>
    <t>RoomId</t>
  </si>
  <si>
    <t>E7CAD126-49A2-49FD-94CD-E7AD1AAE3ED4</t>
  </si>
  <si>
    <t>RoomTypeId</t>
  </si>
  <si>
    <t>F14CD017-DE61-4BDF-BE97-15079CBA8A01</t>
  </si>
  <si>
    <t>F14CD017-DE61-4BDF-BE97-15079CBA8A02</t>
  </si>
  <si>
    <t>F14CD017-DE61-4BDF-BE97-15079CBA8A03</t>
  </si>
  <si>
    <t>123CD017-DE61-4BDF-BE97-15079CBA8A03</t>
  </si>
  <si>
    <t xml:space="preserve">Phòng nhỏ diện tích 25 </t>
  </si>
  <si>
    <t>Đầy đủ nội thất , có điều hoà</t>
  </si>
  <si>
    <t>RoomPropertyJson</t>
  </si>
  <si>
    <t>[{"propertyId":"f14cd017-de61-4bdf-be97-15079cba8a09","value":0,"description":null}]</t>
  </si>
  <si>
    <t>[{"propertyId":"f14cd017-de61-4bdf-be97-15079cba8a09","value":-1500000,"description":null}]</t>
  </si>
  <si>
    <t>[{"propertyId":"f14cd017-de61-4bdf-be97-15079cba8a09","value":1500000,"description":null}]</t>
  </si>
  <si>
    <t>Add success and redirect to room detail</t>
  </si>
  <si>
    <t>Update success and redirect to room detail</t>
  </si>
  <si>
    <t>Hung</t>
  </si>
  <si>
    <t>C622F27A-01D3-44D7-B15B-44BD934510CA</t>
  </si>
  <si>
    <t>2322F27A-01D3-44D7-B15B-44BD934510CA</t>
  </si>
  <si>
    <t>Delete success and redirect to room list</t>
  </si>
  <si>
    <t>filter</t>
  </si>
  <si>
    <t>RoomProperty</t>
  </si>
  <si>
    <t>RoomType</t>
  </si>
  <si>
    <t>List filter</t>
  </si>
  <si>
    <t>billId</t>
  </si>
  <si>
    <t>1b22e0bc-da05-42fb-9d31-42596bf123bc</t>
  </si>
  <si>
    <t>paymentMethod</t>
  </si>
  <si>
    <t>VnPay</t>
  </si>
  <si>
    <t>PayPal</t>
  </si>
  <si>
    <t>Create fail</t>
  </si>
  <si>
    <t>Create success and redirect to VnPay or PayPal</t>
  </si>
  <si>
    <t>400 : Invaild payment method</t>
  </si>
  <si>
    <t>type</t>
  </si>
  <si>
    <t>c0d397ab-4d5c-4184-9c67-9d73691f1649</t>
  </si>
  <si>
    <t>isPaid</t>
  </si>
  <si>
    <t>Execute fail</t>
  </si>
  <si>
    <t>Execute success and redirect to list bill</t>
  </si>
  <si>
    <t>200: send mail to owner &amp; user</t>
  </si>
  <si>
    <t>400 : Invaild  request</t>
  </si>
  <si>
    <t>userId</t>
  </si>
  <si>
    <t>roomId</t>
  </si>
  <si>
    <t>2a167eff-1467-404d-95b9-a03e5ecaba06</t>
  </si>
  <si>
    <t>biilItems</t>
  </si>
  <si>
    <t>value &lt;= 0</t>
  </si>
  <si>
    <t>value &gt; 0</t>
  </si>
  <si>
    <t>Add success and redirect to bill detail</t>
  </si>
  <si>
    <t>Hien</t>
  </si>
  <si>
    <t>2222293-8f3f-42b1-a752-8506ed8cc45e</t>
  </si>
  <si>
    <t>af39a493-8f3f-42b1-a752-8506ed8cc45e</t>
  </si>
  <si>
    <t>Update success and redirect to bill detail</t>
  </si>
  <si>
    <t>Delete success and redirect to bill list</t>
  </si>
  <si>
    <t>2222a493-8f3f-42b1-a752-8506ed8cc45e</t>
  </si>
  <si>
    <t>bill detail</t>
  </si>
  <si>
    <t>less or equal 0</t>
  </si>
  <si>
    <t>greater 0</t>
  </si>
  <si>
    <t>list bill</t>
  </si>
  <si>
    <t>22267eff-1467-404d-95b9-a03e5ecaba06</t>
  </si>
  <si>
    <t>list bill item</t>
  </si>
  <si>
    <t>Send fail</t>
  </si>
  <si>
    <t>Send success and send email to user</t>
  </si>
  <si>
    <t>PageNumber</t>
  </si>
  <si>
    <t>RowOfPage</t>
  </si>
  <si>
    <t>List favorite</t>
  </si>
  <si>
    <t>hostelId</t>
  </si>
  <si>
    <t>88F9FCEC-EB2E-4A7E-AFA7-DA6379B2C351</t>
  </si>
  <si>
    <t>12BDABE1-71DD-478A-9D34-425835B702B7</t>
  </si>
  <si>
    <t>DFBDABE1-71DD-478A-9D34-425835B702B7</t>
  </si>
  <si>
    <t>Add success</t>
  </si>
  <si>
    <t>feedbackId</t>
  </si>
  <si>
    <t>469EDA04-69DF-434F-8035-0015D83901F2</t>
  </si>
  <si>
    <t>comment</t>
  </si>
  <si>
    <t>comment: "good"</t>
  </si>
  <si>
    <t>comment: "123456"</t>
  </si>
  <si>
    <t>starPoint</t>
  </si>
  <si>
    <t>♥+D32○</t>
  </si>
  <si>
    <t>HostelOwner</t>
  </si>
  <si>
    <t>favoriteId</t>
  </si>
  <si>
    <t>9AAD727C-059C-421C-ACDE-0E8147C2AF8E</t>
  </si>
  <si>
    <t>12AD727C-059C-421C-ACDE-0E8147C2AF8E</t>
  </si>
  <si>
    <t>21AD727C-059C-421C-ACDE-0E8147C2AF8E</t>
  </si>
  <si>
    <t>Delete success</t>
  </si>
  <si>
    <t>F14CD017-DE61-4BDF-BE97-15079CBA8117</t>
  </si>
  <si>
    <t>Greater 0</t>
  </si>
  <si>
    <t>Less or equal 0</t>
  </si>
  <si>
    <t>RowsOfPage</t>
  </si>
  <si>
    <t>Hostel detail and list feedback</t>
  </si>
  <si>
    <t>UserName</t>
  </si>
  <si>
    <t>List feedback of user</t>
  </si>
  <si>
    <t>comment: "1234567"</t>
  </si>
  <si>
    <t>F14CD017-DE61-4BDF-BE97-15079CBA8100</t>
  </si>
  <si>
    <t>Hostel detail</t>
  </si>
  <si>
    <t/>
  </si>
  <si>
    <t>Hieu</t>
  </si>
  <si>
    <t>A84CD017-DE61-4BDF-BE97-15079CBA8A60</t>
  </si>
  <si>
    <t>List room</t>
  </si>
  <si>
    <t>Room detail</t>
  </si>
  <si>
    <t>Access to Potoro System</t>
  </si>
  <si>
    <t xml:space="preserve">Precondition </t>
    <phoneticPr fontId="33" type="noConversion"/>
  </si>
  <si>
    <t>Already access in Potoro system</t>
  </si>
  <si>
    <t>userNameOrEmail</t>
  </si>
  <si>
    <t>haihung</t>
  </si>
  <si>
    <t>haihungphandao@gmail.com</t>
  </si>
  <si>
    <t>password</t>
  </si>
  <si>
    <t>Haihung311097@</t>
  </si>
  <si>
    <t>123@123Aa</t>
  </si>
  <si>
    <t>Return</t>
    <phoneticPr fontId="33" type="noConversion"/>
  </si>
  <si>
    <t>Login fail</t>
  </si>
  <si>
    <t>Login success and redirect to home page</t>
  </si>
  <si>
    <t>Exception</t>
    <phoneticPr fontId="33" type="noConversion"/>
  </si>
  <si>
    <t>Log message</t>
    <phoneticPr fontId="33" type="noConversion"/>
  </si>
  <si>
    <t>hung1234@</t>
  </si>
  <si>
    <t>confirmPassword</t>
  </si>
  <si>
    <t>email</t>
  </si>
  <si>
    <t>fullName</t>
  </si>
  <si>
    <t>phan dao hai hung</t>
  </si>
  <si>
    <t>address</t>
  </si>
  <si>
    <t>109 ho nguyen trung</t>
  </si>
  <si>
    <t>phoneNumber</t>
  </si>
  <si>
    <t>01227591786</t>
  </si>
  <si>
    <t>isHostelOwner</t>
  </si>
  <si>
    <t>Register fail</t>
  </si>
  <si>
    <t>Register success and redirect to login page</t>
  </si>
  <si>
    <t>GetBookedRoomByUserIdCommand</t>
  </si>
  <si>
    <t>Get Booked Room By UserId</t>
  </si>
  <si>
    <t>The function is required to perform correctly base on SRS</t>
  </si>
  <si>
    <t>C0DBEB94-4E6C-4BE0-9A80-BA2EE18E34C1</t>
  </si>
  <si>
    <t>D23BEB94-4E6C-4BE0-9A80-BA2EE18E34C1</t>
  </si>
  <si>
    <t>Already logged in Potoro System</t>
  </si>
  <si>
    <t>requestId</t>
  </si>
  <si>
    <t>32ABEB94-4E6C-4BE0-9A80-BA2EE18E34C1</t>
  </si>
  <si>
    <t>Cancel success</t>
  </si>
  <si>
    <t>Cancel fail</t>
  </si>
  <si>
    <t>8C23D4D4-3937-4595-9D36-003774CFBABD</t>
  </si>
  <si>
    <t>RowsOfPages</t>
  </si>
  <si>
    <t>Status</t>
  </si>
  <si>
    <t>status: 0-5</t>
  </si>
  <si>
    <t>List request</t>
  </si>
  <si>
    <t>2BB7400D-4DCE-4945-9065-005535B2E6F2</t>
  </si>
  <si>
    <t>requestType</t>
  </si>
  <si>
    <t>Cancel request = 1</t>
  </si>
  <si>
    <t>Request to stay = 2</t>
  </si>
  <si>
    <t>Request to leave = 3</t>
  </si>
  <si>
    <t>Approve = 4</t>
  </si>
  <si>
    <t>Reject = 5</t>
  </si>
  <si>
    <t>Booking request type error</t>
  </si>
  <si>
    <t>Stay request not allowed</t>
  </si>
  <si>
    <t>Leave request not allowed</t>
  </si>
  <si>
    <t>This field is required</t>
  </si>
  <si>
    <t>Must be greater or equal 1</t>
  </si>
  <si>
    <t>7EEE9EA2-E7DE-43C5-A9EB-020505CDEE43</t>
  </si>
  <si>
    <t>Huy,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</si>
</sst>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mm/dd"/>
  </numFmts>
  <fonts count="5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ＭＳ Ｐゴシック"/>
      <family val="3"/>
      <charset val="128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b/>
      <sz val="26"/>
      <color indexed="10"/>
      <name val="Tahoma"/>
      <family val="2"/>
    </font>
    <font>
      <b/>
      <sz val="20"/>
      <color indexed="8"/>
      <name val="Tahoma"/>
      <family val="2"/>
    </font>
    <font>
      <sz val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  <font>
      <sz val="10"/>
      <color indexed="9"/>
      <name val="Tahoma"/>
      <family val="2"/>
    </font>
    <font>
      <sz val="10"/>
      <color indexed="8"/>
      <name val="Tahoma"/>
      <family val="2"/>
    </font>
    <font>
      <sz val="8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sz val="8"/>
      <color indexed="17"/>
      <name val="Tahoma"/>
      <family val="2"/>
    </font>
    <font>
      <i/>
      <sz val="8"/>
      <name val="Tahoma"/>
      <family val="2"/>
    </font>
    <font>
      <b/>
      <sz val="12"/>
      <name val="Courier New"/>
      <family val="3"/>
    </font>
    <font>
      <b/>
      <sz val="8"/>
      <name val="Courier New"/>
      <family val="3"/>
    </font>
    <font>
      <sz val="8"/>
      <name val="Courier New"/>
      <family val="3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6"/>
      <name val="ＭＳ Ｐゴシック"/>
      <family val="3"/>
      <charset val="128"/>
    </font>
    <font>
      <i/>
      <sz val="10"/>
      <name val="Tahoma"/>
      <family val="2"/>
    </font>
    <font>
      <b/>
      <sz val="18"/>
      <name val="Tahoma"/>
      <family val="2"/>
    </font>
    <font>
      <b/>
      <sz val="11"/>
      <name val="Tahoma"/>
      <family val="2"/>
    </font>
    <font>
      <b/>
      <sz val="14"/>
      <name val="Tahoma"/>
      <family val="2"/>
    </font>
    <font>
      <sz val="10.5"/>
      <name val="Tahoma"/>
      <family val="2"/>
    </font>
    <font>
      <sz val="11"/>
      <name val="Tahoma"/>
      <family val="2"/>
    </font>
    <font>
      <b/>
      <sz val="12"/>
      <name val="Tahoma"/>
      <family val="2"/>
    </font>
    <font>
      <i/>
      <sz val="11"/>
      <name val="Tahoma"/>
      <family val="2"/>
    </font>
    <font>
      <b/>
      <sz val="11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i/>
      <sz val="8"/>
      <name val="ＭＳ Ｐゴシック"/>
      <family val="3"/>
      <charset val="128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26"/>
      </patternFill>
    </fill>
    <fill>
      <patternFill patternType="solid">
        <fgColor indexed="18"/>
        <bgColor indexed="32"/>
      </patternFill>
    </fill>
    <fill>
      <patternFill patternType="solid">
        <fgColor indexed="62"/>
        <bgColor indexed="56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9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8"/>
      </right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 style="medium">
        <color indexed="9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indexed="64"/>
      </left>
      <right/>
      <top style="medium">
        <color indexed="9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thin">
        <color indexed="8"/>
      </right>
      <top style="hair">
        <color indexed="8"/>
      </top>
      <bottom/>
      <diagonal/>
    </border>
  </borders>
  <cellStyleXfs count="51">
    <xf numFmtId="0" fontId="0" fillId="0" borderId="0">
      <alignment vertical="center"/>
    </xf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0" fontId="15" fillId="0" borderId="6" applyNumberFormat="0" applyFill="0" applyAlignment="0" applyProtection="0"/>
    <xf numFmtId="0" fontId="16" fillId="2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1" fillId="0" borderId="0"/>
    <xf numFmtId="0" fontId="1" fillId="0" borderId="0"/>
  </cellStyleXfs>
  <cellXfs count="775">
    <xf numFmtId="0" fontId="0" fillId="0" borderId="0" xfId="0">
      <alignment vertical="center"/>
    </xf>
    <xf numFmtId="0" fontId="22" fillId="0" borderId="10" xfId="41" applyFont="1" applyBorder="1" applyAlignment="1">
      <alignment horizontal="center" vertical="center"/>
    </xf>
    <xf numFmtId="0" fontId="24" fillId="0" borderId="0" xfId="41" applyFont="1" applyAlignment="1">
      <alignment horizontal="center" vertical="center"/>
    </xf>
    <xf numFmtId="0" fontId="24" fillId="0" borderId="0" xfId="41" applyFont="1"/>
    <xf numFmtId="0" fontId="25" fillId="24" borderId="0" xfId="41" applyFont="1" applyFill="1" applyAlignment="1">
      <alignment horizontal="left" indent="1"/>
    </xf>
    <xf numFmtId="0" fontId="26" fillId="0" borderId="0" xfId="41" applyFont="1" applyAlignment="1">
      <alignment horizontal="left" indent="1"/>
    </xf>
    <xf numFmtId="0" fontId="24" fillId="24" borderId="0" xfId="41" applyFont="1" applyFill="1"/>
    <xf numFmtId="0" fontId="24" fillId="0" borderId="11" xfId="41" applyFont="1" applyBorder="1"/>
    <xf numFmtId="0" fontId="26" fillId="0" borderId="0" xfId="41" applyFont="1" applyAlignment="1">
      <alignment horizontal="left"/>
    </xf>
    <xf numFmtId="0" fontId="25" fillId="0" borderId="0" xfId="41" applyFont="1" applyAlignment="1">
      <alignment horizontal="left" indent="1"/>
    </xf>
    <xf numFmtId="0" fontId="24" fillId="0" borderId="0" xfId="41" applyFont="1" applyAlignment="1">
      <alignment vertical="center"/>
    </xf>
    <xf numFmtId="164" fontId="27" fillId="25" borderId="12" xfId="41" applyNumberFormat="1" applyFont="1" applyFill="1" applyBorder="1" applyAlignment="1">
      <alignment horizontal="center" vertical="center"/>
    </xf>
    <xf numFmtId="0" fontId="27" fillId="25" borderId="13" xfId="41" applyFont="1" applyFill="1" applyBorder="1" applyAlignment="1">
      <alignment horizontal="center" vertical="center"/>
    </xf>
    <xf numFmtId="0" fontId="27" fillId="25" borderId="14" xfId="41" applyFont="1" applyFill="1" applyBorder="1" applyAlignment="1">
      <alignment horizontal="center" vertical="center"/>
    </xf>
    <xf numFmtId="0" fontId="24" fillId="0" borderId="0" xfId="41" applyFont="1" applyAlignment="1">
      <alignment vertical="top"/>
    </xf>
    <xf numFmtId="49" fontId="24" fillId="0" borderId="15" xfId="41" applyNumberFormat="1" applyFont="1" applyBorder="1" applyAlignment="1">
      <alignment vertical="top"/>
    </xf>
    <xf numFmtId="0" fontId="24" fillId="0" borderId="15" xfId="41" applyFont="1" applyBorder="1" applyAlignment="1">
      <alignment vertical="top"/>
    </xf>
    <xf numFmtId="164" fontId="24" fillId="0" borderId="16" xfId="41" applyNumberFormat="1" applyFont="1" applyBorder="1" applyAlignment="1">
      <alignment vertical="top"/>
    </xf>
    <xf numFmtId="0" fontId="24" fillId="0" borderId="17" xfId="41" applyFont="1" applyBorder="1" applyAlignment="1">
      <alignment vertical="top"/>
    </xf>
    <xf numFmtId="164" fontId="24" fillId="0" borderId="18" xfId="41" applyNumberFormat="1" applyFont="1" applyBorder="1" applyAlignment="1">
      <alignment vertical="top"/>
    </xf>
    <xf numFmtId="49" fontId="24" fillId="0" borderId="19" xfId="41" applyNumberFormat="1" applyFont="1" applyBorder="1" applyAlignment="1">
      <alignment vertical="top"/>
    </xf>
    <xf numFmtId="0" fontId="24" fillId="0" borderId="19" xfId="41" applyFont="1" applyBorder="1" applyAlignment="1">
      <alignment vertical="top"/>
    </xf>
    <xf numFmtId="0" fontId="24" fillId="0" borderId="20" xfId="41" applyFont="1" applyBorder="1" applyAlignment="1">
      <alignment vertical="top"/>
    </xf>
    <xf numFmtId="0" fontId="24" fillId="0" borderId="0" xfId="41" applyFont="1" applyAlignment="1">
      <alignment horizontal="left" indent="1"/>
    </xf>
    <xf numFmtId="1" fontId="24" fillId="24" borderId="0" xfId="41" applyNumberFormat="1" applyFont="1" applyFill="1" applyProtection="1">
      <protection hidden="1"/>
    </xf>
    <xf numFmtId="0" fontId="24" fillId="24" borderId="0" xfId="41" applyFont="1" applyFill="1" applyAlignment="1">
      <alignment horizontal="left"/>
    </xf>
    <xf numFmtId="0" fontId="24" fillId="24" borderId="0" xfId="41" applyFont="1" applyFill="1" applyAlignment="1">
      <alignment horizontal="left" wrapText="1"/>
    </xf>
    <xf numFmtId="0" fontId="23" fillId="24" borderId="0" xfId="41" applyFont="1" applyFill="1" applyAlignment="1">
      <alignment horizontal="left"/>
    </xf>
    <xf numFmtId="0" fontId="28" fillId="24" borderId="0" xfId="41" applyFont="1" applyFill="1" applyAlignment="1">
      <alignment horizontal="left"/>
    </xf>
    <xf numFmtId="0" fontId="29" fillId="24" borderId="0" xfId="41" applyFont="1" applyFill="1" applyAlignment="1">
      <alignment horizontal="left"/>
    </xf>
    <xf numFmtId="0" fontId="24" fillId="24" borderId="0" xfId="41" applyFont="1" applyFill="1" applyAlignment="1">
      <alignment wrapText="1"/>
    </xf>
    <xf numFmtId="1" fontId="25" fillId="24" borderId="0" xfId="41" applyNumberFormat="1" applyFont="1" applyFill="1"/>
    <xf numFmtId="1" fontId="24" fillId="24" borderId="0" xfId="41" applyNumberFormat="1" applyFont="1" applyFill="1" applyAlignment="1" applyProtection="1">
      <alignment vertical="center"/>
      <protection hidden="1"/>
    </xf>
    <xf numFmtId="0" fontId="24" fillId="24" borderId="0" xfId="41" applyFont="1" applyFill="1" applyAlignment="1">
      <alignment horizontal="left" vertical="center"/>
    </xf>
    <xf numFmtId="0" fontId="24" fillId="24" borderId="0" xfId="41" applyFont="1" applyFill="1" applyAlignment="1">
      <alignment horizontal="left" vertical="center" wrapText="1"/>
    </xf>
    <xf numFmtId="0" fontId="24" fillId="24" borderId="0" xfId="41" applyFont="1" applyFill="1" applyAlignment="1">
      <alignment vertical="center"/>
    </xf>
    <xf numFmtId="1" fontId="27" fillId="26" borderId="12" xfId="41" applyNumberFormat="1" applyFont="1" applyFill="1" applyBorder="1" applyAlignment="1">
      <alignment horizontal="center" vertical="center"/>
    </xf>
    <xf numFmtId="1" fontId="27" fillId="26" borderId="21" xfId="41" applyNumberFormat="1" applyFont="1" applyFill="1" applyBorder="1" applyAlignment="1">
      <alignment horizontal="center" vertical="center" wrapText="1"/>
    </xf>
    <xf numFmtId="1" fontId="27" fillId="26" borderId="21" xfId="41" applyNumberFormat="1" applyFont="1" applyFill="1" applyBorder="1" applyAlignment="1">
      <alignment horizontal="center" vertical="center"/>
    </xf>
    <xf numFmtId="0" fontId="27" fillId="26" borderId="13" xfId="41" applyFont="1" applyFill="1" applyBorder="1" applyAlignment="1">
      <alignment horizontal="center" vertical="center"/>
    </xf>
    <xf numFmtId="0" fontId="27" fillId="26" borderId="13" xfId="41" applyFont="1" applyFill="1" applyBorder="1" applyAlignment="1">
      <alignment horizontal="center" vertical="center" wrapText="1"/>
    </xf>
    <xf numFmtId="0" fontId="27" fillId="26" borderId="22" xfId="41" applyFont="1" applyFill="1" applyBorder="1" applyAlignment="1">
      <alignment horizontal="center" vertical="center"/>
    </xf>
    <xf numFmtId="0" fontId="27" fillId="26" borderId="14" xfId="41" applyFont="1" applyFill="1" applyBorder="1" applyAlignment="1">
      <alignment horizontal="center" vertical="center"/>
    </xf>
    <xf numFmtId="0" fontId="30" fillId="24" borderId="0" xfId="41" applyFont="1" applyFill="1" applyAlignment="1">
      <alignment horizontal="center"/>
    </xf>
    <xf numFmtId="1" fontId="24" fillId="24" borderId="23" xfId="41" applyNumberFormat="1" applyFont="1" applyFill="1" applyBorder="1" applyAlignment="1">
      <alignment vertical="center"/>
    </xf>
    <xf numFmtId="49" fontId="24" fillId="24" borderId="15" xfId="41" applyNumberFormat="1" applyFont="1" applyFill="1" applyBorder="1" applyAlignment="1">
      <alignment horizontal="left" vertical="center"/>
    </xf>
    <xf numFmtId="49" fontId="24" fillId="24" borderId="15" xfId="41" applyNumberFormat="1" applyFont="1" applyFill="1" applyBorder="1" applyAlignment="1">
      <alignment horizontal="left" vertical="center" wrapText="1"/>
    </xf>
    <xf numFmtId="0" fontId="31" fillId="24" borderId="15" xfId="34" applyNumberFormat="1" applyFont="1" applyFill="1" applyBorder="1" applyAlignment="1" applyProtection="1">
      <alignment horizontal="left" vertical="center"/>
    </xf>
    <xf numFmtId="0" fontId="24" fillId="24" borderId="17" xfId="41" applyFont="1" applyFill="1" applyBorder="1" applyAlignment="1">
      <alignment horizontal="left" vertical="center"/>
    </xf>
    <xf numFmtId="0" fontId="24" fillId="24" borderId="15" xfId="41" applyFont="1" applyFill="1" applyBorder="1" applyAlignment="1">
      <alignment horizontal="left" vertical="center"/>
    </xf>
    <xf numFmtId="1" fontId="24" fillId="24" borderId="24" xfId="41" applyNumberFormat="1" applyFont="1" applyFill="1" applyBorder="1" applyAlignment="1">
      <alignment vertical="center"/>
    </xf>
    <xf numFmtId="49" fontId="24" fillId="24" borderId="19" xfId="41" applyNumberFormat="1" applyFont="1" applyFill="1" applyBorder="1" applyAlignment="1">
      <alignment horizontal="left" vertical="center"/>
    </xf>
    <xf numFmtId="49" fontId="24" fillId="24" borderId="19" xfId="41" applyNumberFormat="1" applyFont="1" applyFill="1" applyBorder="1" applyAlignment="1">
      <alignment horizontal="left" vertical="center" wrapText="1"/>
    </xf>
    <xf numFmtId="0" fontId="24" fillId="24" borderId="19" xfId="41" applyFont="1" applyFill="1" applyBorder="1" applyAlignment="1">
      <alignment horizontal="left" vertical="center"/>
    </xf>
    <xf numFmtId="0" fontId="24" fillId="24" borderId="20" xfId="41" applyFont="1" applyFill="1" applyBorder="1" applyAlignment="1">
      <alignment horizontal="left" vertical="center"/>
    </xf>
    <xf numFmtId="1" fontId="24" fillId="24" borderId="0" xfId="41" applyNumberFormat="1" applyFont="1" applyFill="1"/>
    <xf numFmtId="0" fontId="30" fillId="24" borderId="0" xfId="38" applyFont="1" applyFill="1"/>
    <xf numFmtId="0" fontId="24" fillId="24" borderId="0" xfId="38" applyFont="1" applyFill="1"/>
    <xf numFmtId="164" fontId="24" fillId="24" borderId="0" xfId="38" applyNumberFormat="1" applyFont="1" applyFill="1"/>
    <xf numFmtId="0" fontId="25" fillId="24" borderId="0" xfId="41" applyFont="1" applyFill="1"/>
    <xf numFmtId="0" fontId="26" fillId="24" borderId="0" xfId="38" applyFont="1" applyFill="1"/>
    <xf numFmtId="0" fontId="27" fillId="25" borderId="21" xfId="41" applyFont="1" applyFill="1" applyBorder="1" applyAlignment="1">
      <alignment horizontal="center"/>
    </xf>
    <xf numFmtId="0" fontId="27" fillId="25" borderId="13" xfId="41" applyFont="1" applyFill="1" applyBorder="1" applyAlignment="1">
      <alignment horizontal="center"/>
    </xf>
    <xf numFmtId="0" fontId="27" fillId="25" borderId="13" xfId="41" applyFont="1" applyFill="1" applyBorder="1" applyAlignment="1">
      <alignment horizontal="center" wrapText="1"/>
    </xf>
    <xf numFmtId="0" fontId="27" fillId="25" borderId="22" xfId="41" applyFont="1" applyFill="1" applyBorder="1" applyAlignment="1">
      <alignment horizontal="center"/>
    </xf>
    <xf numFmtId="0" fontId="27" fillId="25" borderId="25" xfId="41" applyFont="1" applyFill="1" applyBorder="1" applyAlignment="1">
      <alignment horizontal="center" wrapText="1"/>
    </xf>
    <xf numFmtId="0" fontId="24" fillId="24" borderId="23" xfId="41" applyFont="1" applyFill="1" applyBorder="1" applyAlignment="1">
      <alignment horizontal="center"/>
    </xf>
    <xf numFmtId="0" fontId="24" fillId="24" borderId="15" xfId="41" applyFont="1" applyFill="1" applyBorder="1" applyAlignment="1">
      <alignment horizontal="center"/>
    </xf>
    <xf numFmtId="0" fontId="24" fillId="24" borderId="26" xfId="41" applyFont="1" applyFill="1" applyBorder="1" applyAlignment="1">
      <alignment horizontal="center"/>
    </xf>
    <xf numFmtId="0" fontId="32" fillId="25" borderId="24" xfId="41" applyFont="1" applyFill="1" applyBorder="1" applyAlignment="1">
      <alignment horizontal="center"/>
    </xf>
    <xf numFmtId="0" fontId="32" fillId="25" borderId="19" xfId="41" applyFont="1" applyFill="1" applyBorder="1" applyAlignment="1">
      <alignment horizontal="center"/>
    </xf>
    <xf numFmtId="0" fontId="24" fillId="24" borderId="0" xfId="41" applyFont="1" applyFill="1" applyAlignment="1">
      <alignment horizontal="center"/>
    </xf>
    <xf numFmtId="10" fontId="24" fillId="24" borderId="0" xfId="41" applyNumberFormat="1" applyFont="1" applyFill="1" applyAlignment="1">
      <alignment horizontal="center"/>
    </xf>
    <xf numFmtId="9" fontId="24" fillId="24" borderId="0" xfId="41" applyNumberFormat="1" applyFont="1" applyFill="1" applyAlignment="1">
      <alignment horizontal="center"/>
    </xf>
    <xf numFmtId="0" fontId="33" fillId="24" borderId="0" xfId="41" applyFont="1" applyFill="1" applyAlignment="1">
      <alignment horizontal="center" wrapText="1"/>
    </xf>
    <xf numFmtId="0" fontId="35" fillId="0" borderId="27" xfId="41" applyFont="1" applyBorder="1"/>
    <xf numFmtId="0" fontId="36" fillId="0" borderId="27" xfId="41" applyFont="1" applyBorder="1" applyAlignment="1">
      <alignment horizontal="left"/>
    </xf>
    <xf numFmtId="0" fontId="35" fillId="0" borderId="0" xfId="41" applyFont="1"/>
    <xf numFmtId="0" fontId="35" fillId="0" borderId="0" xfId="41" applyFont="1" applyAlignment="1">
      <alignment horizontal="right"/>
    </xf>
    <xf numFmtId="49" fontId="35" fillId="0" borderId="0" xfId="41" applyNumberFormat="1" applyFont="1"/>
    <xf numFmtId="0" fontId="35" fillId="0" borderId="28" xfId="41" applyFont="1" applyBorder="1"/>
    <xf numFmtId="0" fontId="36" fillId="0" borderId="0" xfId="41" applyFont="1" applyAlignment="1">
      <alignment horizontal="left"/>
    </xf>
    <xf numFmtId="0" fontId="36" fillId="0" borderId="0" xfId="41" applyFont="1"/>
    <xf numFmtId="0" fontId="36" fillId="27" borderId="29" xfId="41" applyFont="1" applyFill="1" applyBorder="1" applyAlignment="1">
      <alignment horizontal="left" vertical="top"/>
    </xf>
    <xf numFmtId="0" fontId="35" fillId="27" borderId="30" xfId="41" applyFont="1" applyFill="1" applyBorder="1" applyAlignment="1">
      <alignment horizontal="center" vertical="top"/>
    </xf>
    <xf numFmtId="0" fontId="35" fillId="27" borderId="31" xfId="41" applyFont="1" applyFill="1" applyBorder="1" applyAlignment="1">
      <alignment horizontal="right" vertical="top"/>
    </xf>
    <xf numFmtId="0" fontId="38" fillId="28" borderId="32" xfId="41" applyFont="1" applyFill="1" applyBorder="1" applyAlignment="1">
      <alignment horizontal="right"/>
    </xf>
    <xf numFmtId="0" fontId="39" fillId="0" borderId="33" xfId="41" applyFont="1" applyBorder="1" applyAlignment="1">
      <alignment horizontal="center"/>
    </xf>
    <xf numFmtId="0" fontId="38" fillId="28" borderId="0" xfId="41" applyFont="1" applyFill="1" applyAlignment="1">
      <alignment horizontal="right"/>
    </xf>
    <xf numFmtId="0" fontId="35" fillId="0" borderId="0" xfId="41" applyFont="1" applyAlignment="1">
      <alignment vertical="top"/>
    </xf>
    <xf numFmtId="0" fontId="35" fillId="28" borderId="0" xfId="41" applyFont="1" applyFill="1" applyAlignment="1">
      <alignment horizontal="right"/>
    </xf>
    <xf numFmtId="0" fontId="40" fillId="0" borderId="0" xfId="41" applyFont="1" applyAlignment="1">
      <alignment horizontal="center"/>
    </xf>
    <xf numFmtId="0" fontId="36" fillId="27" borderId="34" xfId="41" applyFont="1" applyFill="1" applyBorder="1" applyAlignment="1">
      <alignment horizontal="left" vertical="top"/>
    </xf>
    <xf numFmtId="0" fontId="35" fillId="27" borderId="35" xfId="41" applyFont="1" applyFill="1" applyBorder="1" applyAlignment="1">
      <alignment horizontal="center" vertical="top"/>
    </xf>
    <xf numFmtId="0" fontId="35" fillId="27" borderId="36" xfId="41" applyFont="1" applyFill="1" applyBorder="1" applyAlignment="1">
      <alignment horizontal="right" vertical="top"/>
    </xf>
    <xf numFmtId="0" fontId="35" fillId="28" borderId="37" xfId="41" applyFont="1" applyFill="1" applyBorder="1" applyAlignment="1">
      <alignment horizontal="right"/>
    </xf>
    <xf numFmtId="0" fontId="36" fillId="27" borderId="39" xfId="41" applyFont="1" applyFill="1" applyBorder="1"/>
    <xf numFmtId="0" fontId="36" fillId="27" borderId="40" xfId="41" applyFont="1" applyFill="1" applyBorder="1"/>
    <xf numFmtId="0" fontId="35" fillId="27" borderId="41" xfId="41" applyFont="1" applyFill="1" applyBorder="1" applyAlignment="1">
      <alignment horizontal="right"/>
    </xf>
    <xf numFmtId="0" fontId="35" fillId="28" borderId="42" xfId="41" applyFont="1" applyFill="1" applyBorder="1" applyAlignment="1">
      <alignment horizontal="left"/>
    </xf>
    <xf numFmtId="0" fontId="36" fillId="27" borderId="29" xfId="41" applyFont="1" applyFill="1" applyBorder="1"/>
    <xf numFmtId="0" fontId="35" fillId="27" borderId="30" xfId="41" applyFont="1" applyFill="1" applyBorder="1"/>
    <xf numFmtId="0" fontId="35" fillId="27" borderId="31" xfId="41" applyFont="1" applyFill="1" applyBorder="1" applyAlignment="1">
      <alignment horizontal="right"/>
    </xf>
    <xf numFmtId="0" fontId="35" fillId="28" borderId="33" xfId="41" applyFont="1" applyFill="1" applyBorder="1" applyAlignment="1">
      <alignment horizontal="left"/>
    </xf>
    <xf numFmtId="0" fontId="2" fillId="27" borderId="30" xfId="41" applyFill="1" applyBorder="1"/>
    <xf numFmtId="0" fontId="35" fillId="28" borderId="33" xfId="41" applyFont="1" applyFill="1" applyBorder="1"/>
    <xf numFmtId="0" fontId="37" fillId="0" borderId="33" xfId="41" applyFont="1" applyBorder="1" applyAlignment="1">
      <alignment horizontal="left"/>
    </xf>
    <xf numFmtId="0" fontId="35" fillId="0" borderId="33" xfId="41" applyFont="1" applyBorder="1"/>
    <xf numFmtId="165" fontId="35" fillId="0" borderId="33" xfId="41" applyNumberFormat="1" applyFont="1" applyBorder="1" applyAlignment="1">
      <alignment vertical="top" textRotation="255"/>
    </xf>
    <xf numFmtId="0" fontId="35" fillId="0" borderId="0" xfId="42" applyFont="1"/>
    <xf numFmtId="0" fontId="35" fillId="0" borderId="0" xfId="42" applyFont="1" applyAlignment="1">
      <alignment horizontal="right"/>
    </xf>
    <xf numFmtId="49" fontId="35" fillId="0" borderId="0" xfId="42" applyNumberFormat="1" applyFont="1"/>
    <xf numFmtId="0" fontId="35" fillId="0" borderId="28" xfId="42" applyFont="1" applyBorder="1"/>
    <xf numFmtId="0" fontId="36" fillId="0" borderId="0" xfId="42" applyFont="1" applyAlignment="1">
      <alignment horizontal="left"/>
    </xf>
    <xf numFmtId="0" fontId="36" fillId="0" borderId="0" xfId="42" applyFont="1"/>
    <xf numFmtId="0" fontId="36" fillId="27" borderId="29" xfId="42" applyFont="1" applyFill="1" applyBorder="1" applyAlignment="1">
      <alignment horizontal="left" vertical="top"/>
    </xf>
    <xf numFmtId="0" fontId="35" fillId="27" borderId="30" xfId="42" applyFont="1" applyFill="1" applyBorder="1" applyAlignment="1">
      <alignment horizontal="center" vertical="top"/>
    </xf>
    <xf numFmtId="0" fontId="35" fillId="27" borderId="31" xfId="42" applyFont="1" applyFill="1" applyBorder="1" applyAlignment="1">
      <alignment horizontal="right" vertical="top"/>
    </xf>
    <xf numFmtId="0" fontId="38" fillId="28" borderId="32" xfId="42" applyFont="1" applyFill="1" applyBorder="1" applyAlignment="1">
      <alignment horizontal="right"/>
    </xf>
    <xf numFmtId="0" fontId="39" fillId="0" borderId="33" xfId="42" applyFont="1" applyBorder="1" applyAlignment="1">
      <alignment horizontal="center"/>
    </xf>
    <xf numFmtId="0" fontId="38" fillId="28" borderId="0" xfId="42" applyFont="1" applyFill="1" applyAlignment="1">
      <alignment horizontal="right"/>
    </xf>
    <xf numFmtId="0" fontId="35" fillId="28" borderId="0" xfId="42" applyFont="1" applyFill="1" applyAlignment="1">
      <alignment horizontal="right"/>
    </xf>
    <xf numFmtId="0" fontId="36" fillId="27" borderId="39" xfId="42" applyFont="1" applyFill="1" applyBorder="1"/>
    <xf numFmtId="0" fontId="36" fillId="27" borderId="40" xfId="42" applyFont="1" applyFill="1" applyBorder="1"/>
    <xf numFmtId="0" fontId="35" fillId="27" borderId="41" xfId="42" applyFont="1" applyFill="1" applyBorder="1" applyAlignment="1">
      <alignment horizontal="right"/>
    </xf>
    <xf numFmtId="0" fontId="35" fillId="28" borderId="42" xfId="42" applyFont="1" applyFill="1" applyBorder="1" applyAlignment="1">
      <alignment horizontal="left"/>
    </xf>
    <xf numFmtId="0" fontId="36" fillId="27" borderId="29" xfId="42" applyFont="1" applyFill="1" applyBorder="1"/>
    <xf numFmtId="0" fontId="35" fillId="27" borderId="30" xfId="42" applyFont="1" applyFill="1" applyBorder="1"/>
    <xf numFmtId="0" fontId="35" fillId="27" borderId="31" xfId="42" applyFont="1" applyFill="1" applyBorder="1" applyAlignment="1">
      <alignment horizontal="right"/>
    </xf>
    <xf numFmtId="0" fontId="35" fillId="28" borderId="33" xfId="42" applyFont="1" applyFill="1" applyBorder="1" applyAlignment="1">
      <alignment horizontal="left"/>
    </xf>
    <xf numFmtId="0" fontId="1" fillId="27" borderId="30" xfId="42" applyFill="1" applyBorder="1"/>
    <xf numFmtId="0" fontId="35" fillId="28" borderId="33" xfId="42" applyFont="1" applyFill="1" applyBorder="1"/>
    <xf numFmtId="0" fontId="37" fillId="0" borderId="33" xfId="42" applyFont="1" applyBorder="1" applyAlignment="1">
      <alignment horizontal="left"/>
    </xf>
    <xf numFmtId="0" fontId="35" fillId="0" borderId="33" xfId="42" applyFont="1" applyBorder="1"/>
    <xf numFmtId="165" fontId="35" fillId="0" borderId="33" xfId="42" applyNumberFormat="1" applyFont="1" applyBorder="1" applyAlignment="1">
      <alignment vertical="top" textRotation="255"/>
    </xf>
    <xf numFmtId="0" fontId="45" fillId="0" borderId="11" xfId="41" applyFont="1" applyBorder="1" applyAlignment="1">
      <alignment horizontal="left" indent="1"/>
    </xf>
    <xf numFmtId="1" fontId="24" fillId="24" borderId="16" xfId="41" applyNumberFormat="1" applyFont="1" applyFill="1" applyBorder="1" applyAlignment="1">
      <alignment horizontal="center" vertical="center"/>
    </xf>
    <xf numFmtId="1" fontId="24" fillId="24" borderId="18" xfId="41" applyNumberFormat="1" applyFont="1" applyFill="1" applyBorder="1" applyAlignment="1">
      <alignment horizontal="center" vertical="center"/>
    </xf>
    <xf numFmtId="0" fontId="46" fillId="29" borderId="0" xfId="0" applyFont="1" applyFill="1" applyAlignment="1">
      <alignment horizontal="center"/>
    </xf>
    <xf numFmtId="0" fontId="47" fillId="29" borderId="0" xfId="0" applyFont="1" applyFill="1">
      <alignment vertical="center"/>
    </xf>
    <xf numFmtId="0" fontId="48" fillId="29" borderId="0" xfId="0" applyFont="1" applyFill="1">
      <alignment vertical="center"/>
    </xf>
    <xf numFmtId="0" fontId="49" fillId="29" borderId="0" xfId="0" applyFont="1" applyFill="1" applyAlignment="1">
      <alignment horizontal="justify"/>
    </xf>
    <xf numFmtId="0" fontId="50" fillId="29" borderId="0" xfId="0" applyFont="1" applyFill="1">
      <alignment vertical="center"/>
    </xf>
    <xf numFmtId="0" fontId="51" fillId="29" borderId="0" xfId="0" applyFont="1" applyFill="1" applyAlignment="1">
      <alignment horizontal="justify"/>
    </xf>
    <xf numFmtId="0" fontId="51" fillId="29" borderId="0" xfId="0" applyFont="1" applyFill="1">
      <alignment vertical="center"/>
    </xf>
    <xf numFmtId="0" fontId="49" fillId="29" borderId="0" xfId="0" quotePrefix="1" applyFont="1" applyFill="1" applyAlignment="1">
      <alignment horizontal="justify"/>
    </xf>
    <xf numFmtId="0" fontId="24" fillId="29" borderId="0" xfId="0" applyFont="1" applyFill="1" applyAlignment="1">
      <alignment horizontal="justify"/>
    </xf>
    <xf numFmtId="0" fontId="24" fillId="29" borderId="0" xfId="0" applyFont="1" applyFill="1" applyAlignment="1">
      <alignment horizontal="justify" wrapText="1"/>
    </xf>
    <xf numFmtId="0" fontId="24" fillId="29" borderId="0" xfId="0" applyFont="1" applyFill="1" applyAlignment="1">
      <alignment horizontal="left" wrapText="1"/>
    </xf>
    <xf numFmtId="0" fontId="30" fillId="29" borderId="0" xfId="0" applyFont="1" applyFill="1" applyAlignment="1">
      <alignment horizontal="justify"/>
    </xf>
    <xf numFmtId="0" fontId="45" fillId="29" borderId="0" xfId="0" applyFont="1" applyFill="1" applyAlignment="1">
      <alignment horizontal="justify"/>
    </xf>
    <xf numFmtId="0" fontId="52" fillId="29" borderId="0" xfId="0" applyFont="1" applyFill="1">
      <alignment vertical="center"/>
    </xf>
    <xf numFmtId="0" fontId="30" fillId="24" borderId="43" xfId="41" applyFont="1" applyFill="1" applyBorder="1" applyAlignment="1">
      <alignment horizontal="left"/>
    </xf>
    <xf numFmtId="0" fontId="30" fillId="0" borderId="0" xfId="41" applyFont="1"/>
    <xf numFmtId="0" fontId="30" fillId="0" borderId="0" xfId="41" applyFont="1" applyAlignment="1">
      <alignment horizontal="left"/>
    </xf>
    <xf numFmtId="0" fontId="53" fillId="30" borderId="0" xfId="0" applyFont="1" applyFill="1">
      <alignment vertical="center"/>
    </xf>
    <xf numFmtId="49" fontId="31" fillId="24" borderId="15" xfId="34" applyNumberFormat="1" applyFont="1" applyFill="1" applyBorder="1"/>
    <xf numFmtId="0" fontId="51" fillId="0" borderId="33" xfId="41" applyFont="1" applyBorder="1" applyAlignment="1">
      <alignment horizontal="center"/>
    </xf>
    <xf numFmtId="0" fontId="36" fillId="0" borderId="0" xfId="41" applyFont="1" applyAlignment="1">
      <alignment horizontal="center"/>
    </xf>
    <xf numFmtId="0" fontId="51" fillId="0" borderId="38" xfId="41" applyFont="1" applyBorder="1" applyAlignment="1">
      <alignment horizontal="center"/>
    </xf>
    <xf numFmtId="0" fontId="51" fillId="0" borderId="42" xfId="41" applyFont="1" applyBorder="1" applyAlignment="1">
      <alignment horizontal="center"/>
    </xf>
    <xf numFmtId="0" fontId="50" fillId="27" borderId="30" xfId="41" applyFont="1" applyFill="1" applyBorder="1"/>
    <xf numFmtId="0" fontId="35" fillId="0" borderId="33" xfId="41" applyFont="1" applyBorder="1" applyAlignment="1">
      <alignment horizontal="center"/>
    </xf>
    <xf numFmtId="0" fontId="38" fillId="24" borderId="44" xfId="39" applyFont="1" applyFill="1" applyBorder="1" applyAlignment="1">
      <alignment wrapText="1"/>
    </xf>
    <xf numFmtId="0" fontId="38" fillId="24" borderId="45" xfId="39" applyFont="1" applyFill="1" applyBorder="1" applyAlignment="1">
      <alignment wrapText="1"/>
    </xf>
    <xf numFmtId="0" fontId="35" fillId="24" borderId="46" xfId="41" applyFont="1" applyFill="1" applyBorder="1" applyAlignment="1">
      <alignment horizontal="center" vertical="center"/>
    </xf>
    <xf numFmtId="0" fontId="35" fillId="0" borderId="0" xfId="41" applyFont="1" applyAlignment="1">
      <alignment horizontal="center"/>
    </xf>
    <xf numFmtId="0" fontId="35" fillId="0" borderId="47" xfId="41" applyFont="1" applyBorder="1"/>
    <xf numFmtId="0" fontId="30" fillId="24" borderId="43" xfId="41" applyFont="1" applyFill="1" applyBorder="1" applyAlignment="1">
      <alignment horizontal="left" vertical="center"/>
    </xf>
    <xf numFmtId="0" fontId="45" fillId="24" borderId="10" xfId="41" applyFont="1" applyFill="1" applyBorder="1" applyAlignment="1">
      <alignment horizontal="left"/>
    </xf>
    <xf numFmtId="0" fontId="45" fillId="24" borderId="48" xfId="41" applyFont="1" applyFill="1" applyBorder="1" applyAlignment="1">
      <alignment horizontal="left"/>
    </xf>
    <xf numFmtId="0" fontId="45" fillId="24" borderId="11" xfId="41" applyFont="1" applyFill="1" applyBorder="1" applyAlignment="1">
      <alignment horizontal="left"/>
    </xf>
    <xf numFmtId="0" fontId="30" fillId="24" borderId="43" xfId="41" applyFont="1" applyFill="1" applyBorder="1" applyAlignment="1">
      <alignment vertical="center"/>
    </xf>
    <xf numFmtId="0" fontId="30" fillId="24" borderId="0" xfId="41" applyFont="1" applyFill="1" applyAlignment="1">
      <alignment horizontal="left"/>
    </xf>
    <xf numFmtId="2" fontId="30" fillId="24" borderId="0" xfId="41" applyNumberFormat="1" applyFont="1" applyFill="1" applyAlignment="1">
      <alignment horizontal="right" wrapText="1"/>
    </xf>
    <xf numFmtId="0" fontId="38" fillId="24" borderId="48" xfId="39" applyFont="1" applyFill="1" applyBorder="1" applyAlignment="1">
      <alignment horizontal="left" wrapText="1"/>
    </xf>
    <xf numFmtId="0" fontId="36" fillId="27" borderId="49" xfId="41" applyFont="1" applyFill="1" applyBorder="1"/>
    <xf numFmtId="0" fontId="35" fillId="27" borderId="32" xfId="41" applyFont="1" applyFill="1" applyBorder="1"/>
    <xf numFmtId="0" fontId="35" fillId="27" borderId="50" xfId="41" applyFont="1" applyFill="1" applyBorder="1" applyAlignment="1">
      <alignment horizontal="right"/>
    </xf>
    <xf numFmtId="0" fontId="35" fillId="28" borderId="51" xfId="41" applyFont="1" applyFill="1" applyBorder="1" applyAlignment="1">
      <alignment horizontal="left"/>
    </xf>
    <xf numFmtId="0" fontId="51" fillId="0" borderId="51" xfId="41" applyFont="1" applyBorder="1" applyAlignment="1">
      <alignment horizontal="center"/>
    </xf>
    <xf numFmtId="0" fontId="35" fillId="0" borderId="52" xfId="41" applyFont="1" applyBorder="1" applyAlignment="1">
      <alignment horizontal="left"/>
    </xf>
    <xf numFmtId="0" fontId="35" fillId="0" borderId="52" xfId="41" applyFont="1" applyBorder="1" applyAlignment="1">
      <alignment horizontal="center"/>
    </xf>
    <xf numFmtId="0" fontId="54" fillId="0" borderId="0" xfId="41" applyFont="1" applyAlignment="1">
      <alignment vertical="top"/>
    </xf>
    <xf numFmtId="0" fontId="54" fillId="30" borderId="53" xfId="41" applyFont="1" applyFill="1" applyBorder="1" applyAlignment="1">
      <alignment vertical="center"/>
    </xf>
    <xf numFmtId="0" fontId="35" fillId="0" borderId="38" xfId="41" applyFont="1" applyBorder="1"/>
    <xf numFmtId="0" fontId="35" fillId="0" borderId="38" xfId="41" applyFont="1" applyBorder="1" applyAlignment="1">
      <alignment textRotation="255"/>
    </xf>
    <xf numFmtId="0" fontId="54" fillId="30" borderId="53" xfId="41" applyFont="1" applyFill="1" applyBorder="1" applyAlignment="1">
      <alignment vertical="top"/>
    </xf>
    <xf numFmtId="0" fontId="54" fillId="30" borderId="54" xfId="41" applyFont="1" applyFill="1" applyBorder="1" applyAlignment="1">
      <alignment vertical="top"/>
    </xf>
    <xf numFmtId="0" fontId="54" fillId="30" borderId="54" xfId="41" applyFont="1" applyFill="1" applyBorder="1" applyAlignment="1">
      <alignment vertical="center"/>
    </xf>
    <xf numFmtId="0" fontId="36" fillId="27" borderId="39" xfId="41" applyFont="1" applyFill="1" applyBorder="1" applyAlignment="1">
      <alignment horizontal="left" vertical="top"/>
    </xf>
    <xf numFmtId="0" fontId="35" fillId="27" borderId="40" xfId="41" applyFont="1" applyFill="1" applyBorder="1" applyAlignment="1">
      <alignment horizontal="center" vertical="top"/>
    </xf>
    <xf numFmtId="0" fontId="35" fillId="27" borderId="41" xfId="41" applyFont="1" applyFill="1" applyBorder="1" applyAlignment="1">
      <alignment horizontal="right" vertical="top"/>
    </xf>
    <xf numFmtId="0" fontId="55" fillId="30" borderId="55" xfId="41" applyFont="1" applyFill="1" applyBorder="1"/>
    <xf numFmtId="0" fontId="54" fillId="30" borderId="56" xfId="41" applyFont="1" applyFill="1" applyBorder="1" applyAlignment="1">
      <alignment horizontal="left"/>
    </xf>
    <xf numFmtId="0" fontId="55" fillId="30" borderId="56" xfId="41" applyFont="1" applyFill="1" applyBorder="1"/>
    <xf numFmtId="0" fontId="55" fillId="30" borderId="56" xfId="41" applyFont="1" applyFill="1" applyBorder="1" applyAlignment="1">
      <alignment horizontal="right"/>
    </xf>
    <xf numFmtId="0" fontId="54" fillId="30" borderId="56" xfId="41" applyFont="1" applyFill="1" applyBorder="1" applyAlignment="1">
      <alignment vertical="top" textRotation="180"/>
    </xf>
    <xf numFmtId="0" fontId="54" fillId="30" borderId="57" xfId="41" applyFont="1" applyFill="1" applyBorder="1" applyAlignment="1">
      <alignment vertical="top"/>
    </xf>
    <xf numFmtId="164" fontId="27" fillId="25" borderId="58" xfId="41" applyNumberFormat="1" applyFont="1" applyFill="1" applyBorder="1" applyAlignment="1">
      <alignment horizontal="center" vertical="center"/>
    </xf>
    <xf numFmtId="0" fontId="54" fillId="30" borderId="59" xfId="41" applyFont="1" applyFill="1" applyBorder="1" applyAlignment="1">
      <alignment horizontal="left"/>
    </xf>
    <xf numFmtId="0" fontId="55" fillId="30" borderId="59" xfId="41" applyFont="1" applyFill="1" applyBorder="1"/>
    <xf numFmtId="0" fontId="55" fillId="30" borderId="59" xfId="41" applyFont="1" applyFill="1" applyBorder="1" applyAlignment="1">
      <alignment horizontal="right"/>
    </xf>
    <xf numFmtId="0" fontId="54" fillId="30" borderId="59" xfId="41" applyFont="1" applyFill="1" applyBorder="1" applyAlignment="1">
      <alignment vertical="top" textRotation="180"/>
    </xf>
    <xf numFmtId="0" fontId="38" fillId="24" borderId="44" xfId="40" applyFont="1" applyFill="1" applyBorder="1" applyAlignment="1">
      <alignment wrapText="1"/>
    </xf>
    <xf numFmtId="0" fontId="38" fillId="24" borderId="45" xfId="40" applyFont="1" applyFill="1" applyBorder="1" applyAlignment="1">
      <alignment wrapText="1"/>
    </xf>
    <xf numFmtId="0" fontId="38" fillId="24" borderId="48" xfId="40" applyFont="1" applyFill="1" applyBorder="1" applyAlignment="1">
      <alignment horizontal="left" wrapText="1"/>
    </xf>
    <xf numFmtId="0" fontId="35" fillId="24" borderId="46" xfId="42" applyFont="1" applyFill="1" applyBorder="1" applyAlignment="1">
      <alignment horizontal="center" vertical="center"/>
    </xf>
    <xf numFmtId="0" fontId="36" fillId="27" borderId="49" xfId="42" applyFont="1" applyFill="1" applyBorder="1"/>
    <xf numFmtId="0" fontId="35" fillId="27" borderId="32" xfId="42" applyFont="1" applyFill="1" applyBorder="1"/>
    <xf numFmtId="0" fontId="35" fillId="28" borderId="51" xfId="42" applyFont="1" applyFill="1" applyBorder="1" applyAlignment="1">
      <alignment horizontal="left"/>
    </xf>
    <xf numFmtId="0" fontId="35" fillId="0" borderId="52" xfId="42" applyFont="1" applyBorder="1" applyAlignment="1">
      <alignment horizontal="left"/>
    </xf>
    <xf numFmtId="0" fontId="55" fillId="30" borderId="55" xfId="42" applyFont="1" applyFill="1" applyBorder="1"/>
    <xf numFmtId="0" fontId="54" fillId="30" borderId="60" xfId="42" applyFont="1" applyFill="1" applyBorder="1" applyAlignment="1">
      <alignment horizontal="left"/>
    </xf>
    <xf numFmtId="0" fontId="55" fillId="30" borderId="60" xfId="42" applyFont="1" applyFill="1" applyBorder="1"/>
    <xf numFmtId="0" fontId="55" fillId="30" borderId="60" xfId="42" applyFont="1" applyFill="1" applyBorder="1" applyAlignment="1">
      <alignment horizontal="right"/>
    </xf>
    <xf numFmtId="0" fontId="54" fillId="30" borderId="60" xfId="42" applyFont="1" applyFill="1" applyBorder="1" applyAlignment="1">
      <alignment vertical="top" textRotation="180"/>
    </xf>
    <xf numFmtId="0" fontId="54" fillId="30" borderId="54" xfId="42" applyFont="1" applyFill="1" applyBorder="1" applyAlignment="1">
      <alignment vertical="center"/>
    </xf>
    <xf numFmtId="0" fontId="54" fillId="30" borderId="53" xfId="42" applyFont="1" applyFill="1" applyBorder="1" applyAlignment="1">
      <alignment vertical="center"/>
    </xf>
    <xf numFmtId="0" fontId="54" fillId="30" borderId="54" xfId="42" applyFont="1" applyFill="1" applyBorder="1" applyAlignment="1">
      <alignment vertical="top"/>
    </xf>
    <xf numFmtId="0" fontId="54" fillId="30" borderId="53" xfId="42" applyFont="1" applyFill="1" applyBorder="1" applyAlignment="1">
      <alignment vertical="top"/>
    </xf>
    <xf numFmtId="0" fontId="54" fillId="30" borderId="61" xfId="42" applyFont="1" applyFill="1" applyBorder="1" applyAlignment="1">
      <alignment vertical="top"/>
    </xf>
    <xf numFmtId="0" fontId="54" fillId="30" borderId="62" xfId="42" applyFont="1" applyFill="1" applyBorder="1" applyAlignment="1">
      <alignment vertical="top"/>
    </xf>
    <xf numFmtId="0" fontId="35" fillId="0" borderId="38" xfId="42" applyFont="1" applyBorder="1"/>
    <xf numFmtId="0" fontId="35" fillId="0" borderId="38" xfId="42" applyFont="1" applyBorder="1" applyAlignment="1">
      <alignment textRotation="255"/>
    </xf>
    <xf numFmtId="0" fontId="36" fillId="27" borderId="49" xfId="41" applyFont="1" applyFill="1" applyBorder="1" applyAlignment="1">
      <alignment horizontal="left" vertical="top"/>
    </xf>
    <xf numFmtId="0" fontId="35" fillId="27" borderId="32" xfId="41" applyFont="1" applyFill="1" applyBorder="1" applyAlignment="1">
      <alignment horizontal="center" vertical="top"/>
    </xf>
    <xf numFmtId="0" fontId="35" fillId="27" borderId="31" xfId="41" quotePrefix="1" applyFont="1" applyFill="1" applyBorder="1" applyAlignment="1">
      <alignment horizontal="right"/>
    </xf>
    <xf numFmtId="0" fontId="35" fillId="27" borderId="31" xfId="41" applyFont="1" applyFill="1" applyBorder="1" applyAlignment="1">
      <alignment horizontal="right" vertical="center"/>
    </xf>
    <xf numFmtId="0" fontId="35" fillId="0" borderId="0" xfId="41" applyFont="1" applyAlignment="1">
      <alignment horizontal="right" vertical="center"/>
    </xf>
    <xf numFmtId="0" fontId="35" fillId="0" borderId="0" xfId="41" quotePrefix="1" applyFont="1"/>
    <xf numFmtId="0" fontId="35" fillId="27" borderId="92" xfId="41" applyFont="1" applyFill="1" applyBorder="1" applyAlignment="1">
      <alignment horizontal="right"/>
    </xf>
    <xf numFmtId="0" fontId="51" fillId="0" borderId="52" xfId="41" applyFont="1" applyBorder="1" applyAlignment="1">
      <alignment horizontal="center"/>
    </xf>
    <xf numFmtId="0" fontId="35" fillId="0" borderId="27" xfId="41" applyFont="1" applyBorder="1" applyAlignment="1">
      <alignment vertical="center"/>
    </xf>
    <xf numFmtId="0" fontId="36" fillId="0" borderId="27" xfId="41" applyFont="1" applyBorder="1" applyAlignment="1">
      <alignment horizontal="left" vertical="center"/>
    </xf>
    <xf numFmtId="0" fontId="35" fillId="0" borderId="0" xfId="41" applyFont="1" applyAlignment="1">
      <alignment vertical="center"/>
    </xf>
    <xf numFmtId="49" fontId="35" fillId="0" borderId="0" xfId="41" applyNumberFormat="1" applyFont="1" applyAlignment="1">
      <alignment vertical="center"/>
    </xf>
    <xf numFmtId="0" fontId="38" fillId="24" borderId="44" xfId="39" applyFont="1" applyFill="1" applyBorder="1" applyAlignment="1">
      <alignment vertical="center" wrapText="1"/>
    </xf>
    <xf numFmtId="0" fontId="38" fillId="24" borderId="45" xfId="39" applyFont="1" applyFill="1" applyBorder="1" applyAlignment="1">
      <alignment vertical="center" wrapText="1"/>
    </xf>
    <xf numFmtId="0" fontId="38" fillId="24" borderId="48" xfId="39" applyFont="1" applyFill="1" applyBorder="1" applyAlignment="1">
      <alignment horizontal="left" vertical="center" wrapText="1"/>
    </xf>
    <xf numFmtId="0" fontId="35" fillId="0" borderId="28" xfId="41" applyFont="1" applyBorder="1" applyAlignment="1">
      <alignment vertical="center"/>
    </xf>
    <xf numFmtId="0" fontId="36" fillId="0" borderId="0" xfId="41" applyFont="1" applyAlignment="1">
      <alignment horizontal="left" vertical="center"/>
    </xf>
    <xf numFmtId="0" fontId="54" fillId="30" borderId="59" xfId="41" applyFont="1" applyFill="1" applyBorder="1" applyAlignment="1">
      <alignment horizontal="left" vertical="center"/>
    </xf>
    <xf numFmtId="0" fontId="55" fillId="30" borderId="59" xfId="41" applyFont="1" applyFill="1" applyBorder="1" applyAlignment="1">
      <alignment vertical="center"/>
    </xf>
    <xf numFmtId="0" fontId="55" fillId="30" borderId="59" xfId="41" applyFont="1" applyFill="1" applyBorder="1" applyAlignment="1">
      <alignment horizontal="right" vertical="center"/>
    </xf>
    <xf numFmtId="0" fontId="54" fillId="30" borderId="59" xfId="41" applyFont="1" applyFill="1" applyBorder="1" applyAlignment="1">
      <alignment vertical="center" textRotation="180"/>
    </xf>
    <xf numFmtId="0" fontId="36" fillId="0" borderId="0" xfId="41" applyFont="1" applyAlignment="1">
      <alignment vertical="center"/>
    </xf>
    <xf numFmtId="0" fontId="36" fillId="27" borderId="39" xfId="41" applyFont="1" applyFill="1" applyBorder="1" applyAlignment="1">
      <alignment horizontal="left" vertical="center"/>
    </xf>
    <xf numFmtId="0" fontId="35" fillId="27" borderId="40" xfId="41" applyFont="1" applyFill="1" applyBorder="1" applyAlignment="1">
      <alignment horizontal="center" vertical="center"/>
    </xf>
    <xf numFmtId="0" fontId="35" fillId="27" borderId="41" xfId="41" applyFont="1" applyFill="1" applyBorder="1" applyAlignment="1">
      <alignment horizontal="right" vertical="center"/>
    </xf>
    <xf numFmtId="0" fontId="38" fillId="28" borderId="0" xfId="41" applyFont="1" applyFill="1" applyAlignment="1">
      <alignment horizontal="right" vertical="center"/>
    </xf>
    <xf numFmtId="0" fontId="51" fillId="0" borderId="42" xfId="41" applyFont="1" applyBorder="1" applyAlignment="1">
      <alignment horizontal="center" vertical="center"/>
    </xf>
    <xf numFmtId="0" fontId="36" fillId="27" borderId="29" xfId="41" applyFont="1" applyFill="1" applyBorder="1" applyAlignment="1">
      <alignment horizontal="left" vertical="center"/>
    </xf>
    <xf numFmtId="0" fontId="35" fillId="27" borderId="30" xfId="41" applyFont="1" applyFill="1" applyBorder="1" applyAlignment="1">
      <alignment horizontal="center" vertical="center"/>
    </xf>
    <xf numFmtId="0" fontId="51" fillId="0" borderId="33" xfId="41" applyFont="1" applyBorder="1" applyAlignment="1">
      <alignment horizontal="center" vertical="center"/>
    </xf>
    <xf numFmtId="0" fontId="35" fillId="28" borderId="0" xfId="41" applyFont="1" applyFill="1" applyAlignment="1">
      <alignment horizontal="right" vertical="center"/>
    </xf>
    <xf numFmtId="0" fontId="36" fillId="27" borderId="49" xfId="41" applyFont="1" applyFill="1" applyBorder="1" applyAlignment="1">
      <alignment horizontal="left" vertical="center"/>
    </xf>
    <xf numFmtId="0" fontId="35" fillId="27" borderId="32" xfId="41" applyFont="1" applyFill="1" applyBorder="1" applyAlignment="1">
      <alignment horizontal="center" vertical="center"/>
    </xf>
    <xf numFmtId="0" fontId="51" fillId="0" borderId="51" xfId="41" applyFont="1" applyBorder="1" applyAlignment="1">
      <alignment horizontal="center" vertical="center"/>
    </xf>
    <xf numFmtId="0" fontId="36" fillId="27" borderId="39" xfId="41" applyFont="1" applyFill="1" applyBorder="1" applyAlignment="1">
      <alignment vertical="center"/>
    </xf>
    <xf numFmtId="0" fontId="36" fillId="27" borderId="40" xfId="41" applyFont="1" applyFill="1" applyBorder="1" applyAlignment="1">
      <alignment vertical="center"/>
    </xf>
    <xf numFmtId="0" fontId="35" fillId="28" borderId="42" xfId="41" applyFont="1" applyFill="1" applyBorder="1" applyAlignment="1">
      <alignment horizontal="left" vertical="center"/>
    </xf>
    <xf numFmtId="0" fontId="36" fillId="27" borderId="29" xfId="41" applyFont="1" applyFill="1" applyBorder="1" applyAlignment="1">
      <alignment vertical="center"/>
    </xf>
    <xf numFmtId="0" fontId="35" fillId="27" borderId="30" xfId="41" applyFont="1" applyFill="1" applyBorder="1" applyAlignment="1">
      <alignment vertical="center"/>
    </xf>
    <xf numFmtId="0" fontId="35" fillId="28" borderId="33" xfId="41" applyFont="1" applyFill="1" applyBorder="1" applyAlignment="1">
      <alignment horizontal="left" vertical="center"/>
    </xf>
    <xf numFmtId="0" fontId="50" fillId="27" borderId="30" xfId="41" applyFont="1" applyFill="1" applyBorder="1" applyAlignment="1">
      <alignment vertical="center"/>
    </xf>
    <xf numFmtId="0" fontId="35" fillId="28" borderId="33" xfId="41" applyFont="1" applyFill="1" applyBorder="1" applyAlignment="1">
      <alignment vertical="center"/>
    </xf>
    <xf numFmtId="0" fontId="35" fillId="27" borderId="50" xfId="41" applyFont="1" applyFill="1" applyBorder="1" applyAlignment="1">
      <alignment horizontal="right" vertical="center"/>
    </xf>
    <xf numFmtId="0" fontId="35" fillId="27" borderId="31" xfId="41" quotePrefix="1" applyFont="1" applyFill="1" applyBorder="1" applyAlignment="1">
      <alignment horizontal="right" vertical="center"/>
    </xf>
    <xf numFmtId="0" fontId="36" fillId="27" borderId="49" xfId="41" applyFont="1" applyFill="1" applyBorder="1" applyAlignment="1">
      <alignment vertical="center"/>
    </xf>
    <xf numFmtId="0" fontId="35" fillId="27" borderId="32" xfId="41" applyFont="1" applyFill="1" applyBorder="1" applyAlignment="1">
      <alignment vertical="center"/>
    </xf>
    <xf numFmtId="0" fontId="35" fillId="28" borderId="51" xfId="41" applyFont="1" applyFill="1" applyBorder="1" applyAlignment="1">
      <alignment horizontal="left" vertical="center"/>
    </xf>
    <xf numFmtId="0" fontId="35" fillId="0" borderId="52" xfId="41" applyFont="1" applyBorder="1" applyAlignment="1">
      <alignment horizontal="left" vertical="center"/>
    </xf>
    <xf numFmtId="0" fontId="35" fillId="0" borderId="52" xfId="41" applyFont="1" applyBorder="1" applyAlignment="1">
      <alignment horizontal="center" vertical="center"/>
    </xf>
    <xf numFmtId="0" fontId="37" fillId="0" borderId="33" xfId="41" applyFont="1" applyBorder="1" applyAlignment="1">
      <alignment horizontal="left" vertical="center"/>
    </xf>
    <xf numFmtId="0" fontId="35" fillId="0" borderId="33" xfId="41" applyFont="1" applyBorder="1" applyAlignment="1">
      <alignment horizontal="center" vertical="center"/>
    </xf>
    <xf numFmtId="0" fontId="35" fillId="0" borderId="33" xfId="41" applyFont="1" applyBorder="1" applyAlignment="1">
      <alignment vertical="center"/>
    </xf>
    <xf numFmtId="165" fontId="35" fillId="0" borderId="33" xfId="41" applyNumberFormat="1" applyFont="1" applyBorder="1" applyAlignment="1">
      <alignment vertical="center" textRotation="255"/>
    </xf>
    <xf numFmtId="0" fontId="54" fillId="30" borderId="57" xfId="41" applyFont="1" applyFill="1" applyBorder="1" applyAlignment="1">
      <alignment vertical="center"/>
    </xf>
    <xf numFmtId="0" fontId="35" fillId="0" borderId="38" xfId="41" applyFont="1" applyBorder="1" applyAlignment="1">
      <alignment vertical="center"/>
    </xf>
    <xf numFmtId="0" fontId="35" fillId="0" borderId="38" xfId="41" applyFont="1" applyBorder="1" applyAlignment="1">
      <alignment vertical="center" textRotation="255"/>
    </xf>
    <xf numFmtId="0" fontId="54" fillId="0" borderId="0" xfId="41" applyFont="1" applyAlignment="1">
      <alignment vertical="center"/>
    </xf>
    <xf numFmtId="0" fontId="35" fillId="0" borderId="40" xfId="41" applyFont="1" applyBorder="1" applyAlignment="1">
      <alignment horizontal="right" vertical="center"/>
    </xf>
    <xf numFmtId="0" fontId="35" fillId="0" borderId="35" xfId="41" applyFont="1" applyBorder="1" applyAlignment="1">
      <alignment horizontal="right"/>
    </xf>
    <xf numFmtId="0" fontId="35" fillId="27" borderId="36" xfId="41" applyFont="1" applyFill="1" applyBorder="1" applyAlignment="1">
      <alignment horizontal="right" vertical="center"/>
    </xf>
    <xf numFmtId="0" fontId="36" fillId="27" borderId="34" xfId="41" applyFont="1" applyFill="1" applyBorder="1" applyAlignment="1">
      <alignment horizontal="left" vertical="center"/>
    </xf>
    <xf numFmtId="0" fontId="35" fillId="27" borderId="35" xfId="41" applyFont="1" applyFill="1" applyBorder="1" applyAlignment="1">
      <alignment horizontal="center" vertical="center"/>
    </xf>
    <xf numFmtId="0" fontId="35" fillId="28" borderId="37" xfId="41" applyFont="1" applyFill="1" applyBorder="1" applyAlignment="1">
      <alignment horizontal="right" vertical="center"/>
    </xf>
    <xf numFmtId="0" fontId="51" fillId="0" borderId="38" xfId="41" applyFont="1" applyBorder="1" applyAlignment="1">
      <alignment horizontal="center" vertical="center"/>
    </xf>
    <xf numFmtId="0" fontId="51" fillId="0" borderId="52" xfId="41" applyFont="1" applyBorder="1" applyAlignment="1">
      <alignment horizontal="center" vertical="center"/>
    </xf>
    <xf numFmtId="0" fontId="35" fillId="0" borderId="0" xfId="0" applyFont="1" applyAlignment="1">
      <alignment horizontal="right" vertical="center"/>
    </xf>
    <xf numFmtId="0" fontId="35" fillId="0" borderId="0" xfId="49" applyFont="1"/>
    <xf numFmtId="0" fontId="35" fillId="0" borderId="0" xfId="49" applyFont="1" applyAlignment="1">
      <alignment horizontal="right"/>
    </xf>
    <xf numFmtId="0" fontId="36" fillId="0" borderId="0" xfId="49" applyFont="1" applyAlignment="1">
      <alignment horizontal="left"/>
    </xf>
    <xf numFmtId="0" fontId="35" fillId="0" borderId="38" xfId="49" applyFont="1" applyBorder="1" applyAlignment="1">
      <alignment textRotation="255"/>
    </xf>
    <xf numFmtId="0" fontId="35" fillId="0" borderId="38" xfId="49" applyFont="1" applyBorder="1"/>
    <xf numFmtId="0" fontId="54" fillId="30" borderId="57" xfId="49" applyFont="1" applyFill="1" applyBorder="1" applyAlignment="1">
      <alignment vertical="top"/>
    </xf>
    <xf numFmtId="165" fontId="35" fillId="0" borderId="33" xfId="49" applyNumberFormat="1" applyFont="1" applyBorder="1" applyAlignment="1">
      <alignment vertical="top" textRotation="255"/>
    </xf>
    <xf numFmtId="0" fontId="35" fillId="0" borderId="33" xfId="49" applyFont="1" applyBorder="1"/>
    <xf numFmtId="0" fontId="54" fillId="30" borderId="53" xfId="49" applyFont="1" applyFill="1" applyBorder="1" applyAlignment="1">
      <alignment vertical="top"/>
    </xf>
    <xf numFmtId="0" fontId="41" fillId="0" borderId="33" xfId="49" applyFont="1" applyBorder="1" applyAlignment="1">
      <alignment horizontal="center"/>
    </xf>
    <xf numFmtId="0" fontId="37" fillId="0" borderId="33" xfId="49" applyFont="1" applyBorder="1" applyAlignment="1">
      <alignment horizontal="left"/>
    </xf>
    <xf numFmtId="0" fontId="35" fillId="0" borderId="52" xfId="49" applyFont="1" applyBorder="1" applyAlignment="1">
      <alignment horizontal="left"/>
    </xf>
    <xf numFmtId="0" fontId="54" fillId="30" borderId="54" xfId="49" applyFont="1" applyFill="1" applyBorder="1" applyAlignment="1">
      <alignment vertical="top"/>
    </xf>
    <xf numFmtId="0" fontId="35" fillId="28" borderId="51" xfId="49" applyFont="1" applyFill="1" applyBorder="1" applyAlignment="1">
      <alignment horizontal="left"/>
    </xf>
    <xf numFmtId="0" fontId="35" fillId="27" borderId="31" xfId="49" applyFont="1" applyFill="1" applyBorder="1" applyAlignment="1">
      <alignment horizontal="right"/>
    </xf>
    <xf numFmtId="0" fontId="35" fillId="27" borderId="32" xfId="49" applyFont="1" applyFill="1" applyBorder="1"/>
    <xf numFmtId="0" fontId="36" fillId="27" borderId="49" xfId="49" applyFont="1" applyFill="1" applyBorder="1"/>
    <xf numFmtId="0" fontId="39" fillId="0" borderId="33" xfId="49" applyFont="1" applyBorder="1" applyAlignment="1">
      <alignment horizontal="center"/>
    </xf>
    <xf numFmtId="0" fontId="35" fillId="28" borderId="33" xfId="49" applyFont="1" applyFill="1" applyBorder="1"/>
    <xf numFmtId="0" fontId="35" fillId="27" borderId="50" xfId="49" applyFont="1" applyFill="1" applyBorder="1" applyAlignment="1">
      <alignment horizontal="right"/>
    </xf>
    <xf numFmtId="0" fontId="1" fillId="27" borderId="30" xfId="49" applyFill="1" applyBorder="1"/>
    <xf numFmtId="0" fontId="36" fillId="27" borderId="29" xfId="49" applyFont="1" applyFill="1" applyBorder="1"/>
    <xf numFmtId="0" fontId="35" fillId="28" borderId="33" xfId="49" applyFont="1" applyFill="1" applyBorder="1" applyAlignment="1">
      <alignment horizontal="left"/>
    </xf>
    <xf numFmtId="0" fontId="35" fillId="27" borderId="30" xfId="49" applyFont="1" applyFill="1" applyBorder="1"/>
    <xf numFmtId="0" fontId="39" fillId="0" borderId="42" xfId="49" applyFont="1" applyBorder="1" applyAlignment="1">
      <alignment horizontal="center"/>
    </xf>
    <xf numFmtId="0" fontId="35" fillId="28" borderId="42" xfId="49" applyFont="1" applyFill="1" applyBorder="1" applyAlignment="1">
      <alignment horizontal="left"/>
    </xf>
    <xf numFmtId="0" fontId="35" fillId="27" borderId="41" xfId="49" applyFont="1" applyFill="1" applyBorder="1" applyAlignment="1">
      <alignment horizontal="right"/>
    </xf>
    <xf numFmtId="0" fontId="36" fillId="27" borderId="40" xfId="49" applyFont="1" applyFill="1" applyBorder="1"/>
    <xf numFmtId="0" fontId="36" fillId="27" borderId="39" xfId="49" applyFont="1" applyFill="1" applyBorder="1"/>
    <xf numFmtId="0" fontId="35" fillId="28" borderId="37" xfId="49" applyFont="1" applyFill="1" applyBorder="1" applyAlignment="1">
      <alignment horizontal="right"/>
    </xf>
    <xf numFmtId="0" fontId="35" fillId="27" borderId="36" xfId="49" applyFont="1" applyFill="1" applyBorder="1" applyAlignment="1">
      <alignment horizontal="right" vertical="top"/>
    </xf>
    <xf numFmtId="0" fontId="35" fillId="27" borderId="35" xfId="49" applyFont="1" applyFill="1" applyBorder="1" applyAlignment="1">
      <alignment horizontal="center" vertical="top"/>
    </xf>
    <xf numFmtId="0" fontId="36" fillId="27" borderId="34" xfId="49" applyFont="1" applyFill="1" applyBorder="1" applyAlignment="1">
      <alignment horizontal="left" vertical="top"/>
    </xf>
    <xf numFmtId="0" fontId="54" fillId="30" borderId="53" xfId="49" applyFont="1" applyFill="1" applyBorder="1" applyAlignment="1">
      <alignment vertical="center"/>
    </xf>
    <xf numFmtId="49" fontId="35" fillId="0" borderId="0" xfId="49" applyNumberFormat="1" applyFont="1"/>
    <xf numFmtId="0" fontId="35" fillId="0" borderId="0" xfId="49" applyFont="1" applyAlignment="1">
      <alignment vertical="top"/>
    </xf>
    <xf numFmtId="0" fontId="35" fillId="27" borderId="31" xfId="49" applyFont="1" applyFill="1" applyBorder="1" applyAlignment="1">
      <alignment horizontal="right" vertical="top"/>
    </xf>
    <xf numFmtId="0" fontId="35" fillId="27" borderId="30" xfId="49" applyFont="1" applyFill="1" applyBorder="1" applyAlignment="1">
      <alignment horizontal="center" vertical="top"/>
    </xf>
    <xf numFmtId="0" fontId="36" fillId="27" borderId="29" xfId="49" applyFont="1" applyFill="1" applyBorder="1" applyAlignment="1">
      <alignment horizontal="left" vertical="top"/>
    </xf>
    <xf numFmtId="0" fontId="38" fillId="28" borderId="0" xfId="49" applyFont="1" applyFill="1" applyAlignment="1">
      <alignment horizontal="right"/>
    </xf>
    <xf numFmtId="0" fontId="38" fillId="28" borderId="32" xfId="49" applyFont="1" applyFill="1" applyBorder="1" applyAlignment="1">
      <alignment horizontal="right"/>
    </xf>
    <xf numFmtId="0" fontId="54" fillId="30" borderId="54" xfId="49" applyFont="1" applyFill="1" applyBorder="1" applyAlignment="1">
      <alignment vertical="center"/>
    </xf>
    <xf numFmtId="0" fontId="36" fillId="0" borderId="0" xfId="49" applyFont="1"/>
    <xf numFmtId="0" fontId="54" fillId="30" borderId="56" xfId="49" applyFont="1" applyFill="1" applyBorder="1" applyAlignment="1">
      <alignment vertical="top" textRotation="180"/>
    </xf>
    <xf numFmtId="0" fontId="55" fillId="30" borderId="56" xfId="49" applyFont="1" applyFill="1" applyBorder="1"/>
    <xf numFmtId="0" fontId="55" fillId="30" borderId="56" xfId="49" applyFont="1" applyFill="1" applyBorder="1" applyAlignment="1">
      <alignment horizontal="right"/>
    </xf>
    <xf numFmtId="0" fontId="54" fillId="30" borderId="56" xfId="49" applyFont="1" applyFill="1" applyBorder="1" applyAlignment="1">
      <alignment horizontal="left"/>
    </xf>
    <xf numFmtId="0" fontId="55" fillId="30" borderId="55" xfId="49" applyFont="1" applyFill="1" applyBorder="1"/>
    <xf numFmtId="0" fontId="35" fillId="0" borderId="28" xfId="49" applyFont="1" applyBorder="1"/>
    <xf numFmtId="0" fontId="35" fillId="24" borderId="46" xfId="49" applyFont="1" applyFill="1" applyBorder="1" applyAlignment="1">
      <alignment horizontal="center" vertical="center"/>
    </xf>
    <xf numFmtId="0" fontId="38" fillId="24" borderId="48" xfId="50" applyFont="1" applyFill="1" applyBorder="1" applyAlignment="1">
      <alignment horizontal="left" wrapText="1"/>
    </xf>
    <xf numFmtId="0" fontId="38" fillId="24" borderId="45" xfId="50" applyFont="1" applyFill="1" applyBorder="1" applyAlignment="1">
      <alignment wrapText="1"/>
    </xf>
    <xf numFmtId="0" fontId="38" fillId="24" borderId="44" xfId="50" applyFont="1" applyFill="1" applyBorder="1" applyAlignment="1">
      <alignment wrapText="1"/>
    </xf>
    <xf numFmtId="0" fontId="35" fillId="0" borderId="47" xfId="49" applyFont="1" applyBorder="1"/>
    <xf numFmtId="0" fontId="35" fillId="0" borderId="0" xfId="49" applyFont="1" applyAlignment="1">
      <alignment horizontal="center"/>
    </xf>
    <xf numFmtId="0" fontId="54" fillId="0" borderId="0" xfId="49" applyFont="1" applyAlignment="1">
      <alignment vertical="top"/>
    </xf>
    <xf numFmtId="0" fontId="35" fillId="0" borderId="33" xfId="49" applyFont="1" applyBorder="1" applyAlignment="1">
      <alignment horizontal="center"/>
    </xf>
    <xf numFmtId="0" fontId="35" fillId="0" borderId="52" xfId="49" applyFont="1" applyBorder="1" applyAlignment="1">
      <alignment horizontal="center"/>
    </xf>
    <xf numFmtId="0" fontId="51" fillId="0" borderId="51" xfId="49" applyFont="1" applyBorder="1" applyAlignment="1">
      <alignment horizontal="center"/>
    </xf>
    <xf numFmtId="0" fontId="51" fillId="0" borderId="33" xfId="49" applyFont="1" applyBorder="1" applyAlignment="1">
      <alignment horizontal="center"/>
    </xf>
    <xf numFmtId="0" fontId="50" fillId="27" borderId="30" xfId="49" applyFont="1" applyFill="1" applyBorder="1"/>
    <xf numFmtId="0" fontId="51" fillId="0" borderId="42" xfId="49" applyFont="1" applyBorder="1" applyAlignment="1">
      <alignment horizontal="center"/>
    </xf>
    <xf numFmtId="0" fontId="51" fillId="0" borderId="38" xfId="49" applyFont="1" applyBorder="1" applyAlignment="1">
      <alignment horizontal="center"/>
    </xf>
    <xf numFmtId="0" fontId="35" fillId="28" borderId="0" xfId="49" applyFont="1" applyFill="1" applyAlignment="1">
      <alignment horizontal="right"/>
    </xf>
    <xf numFmtId="0" fontId="35" fillId="27" borderId="31" xfId="49" applyFont="1" applyFill="1" applyBorder="1" applyAlignment="1">
      <alignment horizontal="right" vertical="center"/>
    </xf>
    <xf numFmtId="0" fontId="35" fillId="27" borderId="41" xfId="49" applyFont="1" applyFill="1" applyBorder="1" applyAlignment="1">
      <alignment horizontal="right" vertical="top"/>
    </xf>
    <xf numFmtId="0" fontId="35" fillId="27" borderId="40" xfId="49" applyFont="1" applyFill="1" applyBorder="1" applyAlignment="1">
      <alignment horizontal="center" vertical="top"/>
    </xf>
    <xf numFmtId="0" fontId="36" fillId="27" borderId="39" xfId="49" applyFont="1" applyFill="1" applyBorder="1" applyAlignment="1">
      <alignment horizontal="left" vertical="top"/>
    </xf>
    <xf numFmtId="0" fontId="54" fillId="30" borderId="59" xfId="49" applyFont="1" applyFill="1" applyBorder="1" applyAlignment="1">
      <alignment vertical="top" textRotation="180"/>
    </xf>
    <xf numFmtId="0" fontId="55" fillId="30" borderId="59" xfId="49" applyFont="1" applyFill="1" applyBorder="1"/>
    <xf numFmtId="0" fontId="55" fillId="30" borderId="59" xfId="49" applyFont="1" applyFill="1" applyBorder="1" applyAlignment="1">
      <alignment horizontal="right"/>
    </xf>
    <xf numFmtId="0" fontId="54" fillId="30" borderId="59" xfId="49" applyFont="1" applyFill="1" applyBorder="1" applyAlignment="1">
      <alignment horizontal="left"/>
    </xf>
    <xf numFmtId="164" fontId="27" fillId="25" borderId="58" xfId="49" applyNumberFormat="1" applyFont="1" applyFill="1" applyBorder="1" applyAlignment="1">
      <alignment horizontal="center" vertical="center"/>
    </xf>
    <xf numFmtId="0" fontId="36" fillId="0" borderId="27" xfId="49" applyFont="1" applyBorder="1" applyAlignment="1">
      <alignment horizontal="left"/>
    </xf>
    <xf numFmtId="0" fontId="35" fillId="0" borderId="27" xfId="49" applyFont="1" applyBorder="1"/>
    <xf numFmtId="0" fontId="35" fillId="27" borderId="50" xfId="49" applyFont="1" applyFill="1" applyBorder="1" applyAlignment="1">
      <alignment horizontal="right" vertical="center"/>
    </xf>
    <xf numFmtId="0" fontId="35" fillId="27" borderId="32" xfId="49" applyFont="1" applyFill="1" applyBorder="1" applyAlignment="1">
      <alignment horizontal="center" vertical="top"/>
    </xf>
    <xf numFmtId="0" fontId="36" fillId="27" borderId="49" xfId="49" applyFont="1" applyFill="1" applyBorder="1" applyAlignment="1">
      <alignment horizontal="left" vertical="top"/>
    </xf>
    <xf numFmtId="0" fontId="51" fillId="0" borderId="31" xfId="49" applyFont="1" applyBorder="1" applyAlignment="1">
      <alignment horizontal="center"/>
    </xf>
    <xf numFmtId="0" fontId="35" fillId="0" borderId="93" xfId="49" applyFont="1" applyBorder="1"/>
    <xf numFmtId="0" fontId="51" fillId="0" borderId="0" xfId="49" applyFont="1" applyAlignment="1">
      <alignment horizontal="center"/>
    </xf>
    <xf numFmtId="0" fontId="35" fillId="27" borderId="93" xfId="49" applyFont="1" applyFill="1" applyBorder="1" applyAlignment="1">
      <alignment horizontal="right" vertical="top"/>
    </xf>
    <xf numFmtId="0" fontId="35" fillId="27" borderId="50" xfId="49" applyFont="1" applyFill="1" applyBorder="1" applyAlignment="1">
      <alignment horizontal="right" vertical="top"/>
    </xf>
    <xf numFmtId="0" fontId="35" fillId="27" borderId="40" xfId="49" applyFont="1" applyFill="1" applyBorder="1"/>
    <xf numFmtId="0" fontId="51" fillId="0" borderId="94" xfId="49" applyFont="1" applyBorder="1" applyAlignment="1">
      <alignment horizontal="center"/>
    </xf>
    <xf numFmtId="0" fontId="35" fillId="28" borderId="94" xfId="49" applyFont="1" applyFill="1" applyBorder="1" applyAlignment="1">
      <alignment horizontal="left"/>
    </xf>
    <xf numFmtId="0" fontId="35" fillId="27" borderId="95" xfId="49" applyFont="1" applyFill="1" applyBorder="1" applyAlignment="1">
      <alignment horizontal="right"/>
    </xf>
    <xf numFmtId="0" fontId="36" fillId="27" borderId="96" xfId="49" applyFont="1" applyFill="1" applyBorder="1"/>
    <xf numFmtId="0" fontId="36" fillId="27" borderId="97" xfId="49" applyFont="1" applyFill="1" applyBorder="1"/>
    <xf numFmtId="0" fontId="54" fillId="30" borderId="98" xfId="49" applyFont="1" applyFill="1" applyBorder="1" applyAlignment="1">
      <alignment vertical="top"/>
    </xf>
    <xf numFmtId="0" fontId="35" fillId="27" borderId="41" xfId="49" applyFont="1" applyFill="1" applyBorder="1" applyAlignment="1">
      <alignment horizontal="right" vertical="center"/>
    </xf>
    <xf numFmtId="0" fontId="35" fillId="0" borderId="99" xfId="0" applyFont="1" applyBorder="1" applyAlignment="1">
      <alignment horizontal="right" vertical="center"/>
    </xf>
    <xf numFmtId="0" fontId="35" fillId="27" borderId="96" xfId="49" applyFont="1" applyFill="1" applyBorder="1" applyAlignment="1">
      <alignment horizontal="center" vertical="top"/>
    </xf>
    <xf numFmtId="0" fontId="36" fillId="27" borderId="97" xfId="49" applyFont="1" applyFill="1" applyBorder="1" applyAlignment="1">
      <alignment horizontal="left" vertical="top"/>
    </xf>
    <xf numFmtId="0" fontId="54" fillId="30" borderId="61" xfId="49" applyFont="1" applyFill="1" applyBorder="1" applyAlignment="1">
      <alignment vertical="center"/>
    </xf>
    <xf numFmtId="0" fontId="51" fillId="0" borderId="100" xfId="49" applyFont="1" applyBorder="1" applyAlignment="1">
      <alignment horizontal="center"/>
    </xf>
    <xf numFmtId="0" fontId="35" fillId="28" borderId="100" xfId="49" applyFont="1" applyFill="1" applyBorder="1" applyAlignment="1">
      <alignment horizontal="left"/>
    </xf>
    <xf numFmtId="0" fontId="35" fillId="27" borderId="101" xfId="49" applyFont="1" applyFill="1" applyBorder="1" applyAlignment="1">
      <alignment horizontal="right"/>
    </xf>
    <xf numFmtId="0" fontId="36" fillId="27" borderId="102" xfId="49" applyFont="1" applyFill="1" applyBorder="1"/>
    <xf numFmtId="0" fontId="36" fillId="27" borderId="103" xfId="49" applyFont="1" applyFill="1" applyBorder="1"/>
    <xf numFmtId="0" fontId="54" fillId="30" borderId="104" xfId="49" applyFont="1" applyFill="1" applyBorder="1" applyAlignment="1">
      <alignment vertical="top"/>
    </xf>
    <xf numFmtId="0" fontId="35" fillId="28" borderId="96" xfId="49" applyFont="1" applyFill="1" applyBorder="1" applyAlignment="1">
      <alignment horizontal="right"/>
    </xf>
    <xf numFmtId="0" fontId="35" fillId="0" borderId="96" xfId="0" applyFont="1" applyBorder="1" applyAlignment="1">
      <alignment horizontal="right" vertical="center"/>
    </xf>
    <xf numFmtId="0" fontId="36" fillId="27" borderId="105" xfId="49" applyFont="1" applyFill="1" applyBorder="1" applyAlignment="1">
      <alignment horizontal="left" vertical="top"/>
    </xf>
    <xf numFmtId="0" fontId="54" fillId="30" borderId="106" xfId="49" applyFont="1" applyFill="1" applyBorder="1" applyAlignment="1">
      <alignment vertical="center"/>
    </xf>
    <xf numFmtId="0" fontId="35" fillId="27" borderId="0" xfId="49" applyFont="1" applyFill="1" applyAlignment="1">
      <alignment horizontal="right" vertical="top"/>
    </xf>
    <xf numFmtId="0" fontId="35" fillId="27" borderId="50" xfId="41" quotePrefix="1" applyFont="1" applyFill="1" applyBorder="1" applyAlignment="1">
      <alignment horizontal="right" vertical="center"/>
    </xf>
    <xf numFmtId="0" fontId="51" fillId="0" borderId="33" xfId="42" applyFont="1" applyBorder="1" applyAlignment="1">
      <alignment horizontal="center"/>
    </xf>
    <xf numFmtId="0" fontId="51" fillId="0" borderId="42" xfId="42" applyFont="1" applyBorder="1" applyAlignment="1">
      <alignment horizontal="center"/>
    </xf>
    <xf numFmtId="0" fontId="51" fillId="0" borderId="51" xfId="42" applyFont="1" applyBorder="1" applyAlignment="1">
      <alignment horizontal="center"/>
    </xf>
    <xf numFmtId="0" fontId="35" fillId="0" borderId="52" xfId="42" applyFont="1" applyBorder="1" applyAlignment="1">
      <alignment horizontal="center"/>
    </xf>
    <xf numFmtId="0" fontId="35" fillId="0" borderId="33" xfId="42" applyFont="1" applyBorder="1" applyAlignment="1">
      <alignment horizontal="center"/>
    </xf>
    <xf numFmtId="0" fontId="13" fillId="24" borderId="15" xfId="34" applyNumberFormat="1" applyFill="1" applyBorder="1" applyAlignment="1" applyProtection="1">
      <alignment horizontal="left" vertical="center"/>
    </xf>
    <xf numFmtId="14" fontId="45" fillId="0" borderId="11" xfId="41" applyNumberFormat="1" applyFont="1" applyBorder="1" applyAlignment="1">
      <alignment horizontal="left"/>
    </xf>
    <xf numFmtId="164" fontId="24" fillId="0" borderId="107" xfId="41" applyNumberFormat="1" applyFont="1" applyBorder="1" applyAlignment="1">
      <alignment vertical="top"/>
    </xf>
    <xf numFmtId="49" fontId="24" fillId="0" borderId="108" xfId="41" applyNumberFormat="1" applyFont="1" applyBorder="1" applyAlignment="1">
      <alignment vertical="top"/>
    </xf>
    <xf numFmtId="0" fontId="24" fillId="0" borderId="108" xfId="41" applyFont="1" applyBorder="1" applyAlignment="1">
      <alignment vertical="top"/>
    </xf>
    <xf numFmtId="0" fontId="24" fillId="0" borderId="109" xfId="41" applyFont="1" applyBorder="1" applyAlignment="1">
      <alignment vertical="top"/>
    </xf>
    <xf numFmtId="0" fontId="41" fillId="0" borderId="52" xfId="49" applyFont="1" applyBorder="1" applyAlignment="1">
      <alignment horizontal="center"/>
    </xf>
    <xf numFmtId="0" fontId="35" fillId="0" borderId="30" xfId="0" applyFont="1" applyBorder="1" applyAlignment="1">
      <alignment horizontal="right" vertical="center"/>
    </xf>
    <xf numFmtId="0" fontId="54" fillId="0" borderId="0" xfId="49" applyFont="1"/>
    <xf numFmtId="0" fontId="54" fillId="30" borderId="57" xfId="49" applyFont="1" applyFill="1" applyBorder="1"/>
    <xf numFmtId="165" fontId="35" fillId="0" borderId="33" xfId="49" applyNumberFormat="1" applyFont="1" applyBorder="1" applyAlignment="1">
      <alignment textRotation="255"/>
    </xf>
    <xf numFmtId="0" fontId="54" fillId="30" borderId="53" xfId="49" applyFont="1" applyFill="1" applyBorder="1"/>
    <xf numFmtId="0" fontId="54" fillId="30" borderId="54" xfId="49" applyFont="1" applyFill="1" applyBorder="1"/>
    <xf numFmtId="0" fontId="35" fillId="27" borderId="36" xfId="49" applyFont="1" applyFill="1" applyBorder="1" applyAlignment="1">
      <alignment horizontal="right"/>
    </xf>
    <xf numFmtId="0" fontId="35" fillId="27" borderId="35" xfId="49" applyFont="1" applyFill="1" applyBorder="1" applyAlignment="1">
      <alignment horizontal="center"/>
    </xf>
    <xf numFmtId="0" fontId="36" fillId="27" borderId="34" xfId="49" applyFont="1" applyFill="1" applyBorder="1" applyAlignment="1">
      <alignment horizontal="left"/>
    </xf>
    <xf numFmtId="0" fontId="35" fillId="27" borderId="30" xfId="49" applyFont="1" applyFill="1" applyBorder="1" applyAlignment="1">
      <alignment horizontal="center"/>
    </xf>
    <xf numFmtId="0" fontId="36" fillId="27" borderId="29" xfId="49" applyFont="1" applyFill="1" applyBorder="1" applyAlignment="1">
      <alignment horizontal="left"/>
    </xf>
    <xf numFmtId="49" fontId="35" fillId="27" borderId="31" xfId="49" applyNumberFormat="1" applyFont="1" applyFill="1" applyBorder="1" applyAlignment="1">
      <alignment horizontal="right"/>
    </xf>
    <xf numFmtId="0" fontId="13" fillId="27" borderId="31" xfId="34" applyFill="1" applyBorder="1" applyAlignment="1">
      <alignment horizontal="right"/>
    </xf>
    <xf numFmtId="0" fontId="35" fillId="0" borderId="0" xfId="0" applyFont="1" applyAlignment="1">
      <alignment horizontal="right"/>
    </xf>
    <xf numFmtId="0" fontId="35" fillId="27" borderId="40" xfId="49" applyFont="1" applyFill="1" applyBorder="1" applyAlignment="1">
      <alignment horizontal="center"/>
    </xf>
    <xf numFmtId="0" fontId="36" fillId="27" borderId="39" xfId="49" applyFont="1" applyFill="1" applyBorder="1" applyAlignment="1">
      <alignment horizontal="left"/>
    </xf>
    <xf numFmtId="0" fontId="54" fillId="30" borderId="59" xfId="49" applyFont="1" applyFill="1" applyBorder="1" applyAlignment="1">
      <alignment textRotation="180"/>
    </xf>
    <xf numFmtId="164" fontId="27" fillId="25" borderId="58" xfId="49" applyNumberFormat="1" applyFont="1" applyFill="1" applyBorder="1" applyAlignment="1">
      <alignment horizontal="center"/>
    </xf>
    <xf numFmtId="0" fontId="35" fillId="24" borderId="46" xfId="49" applyFont="1" applyFill="1" applyBorder="1" applyAlignment="1">
      <alignment horizontal="center"/>
    </xf>
    <xf numFmtId="49" fontId="13" fillId="24" borderId="15" xfId="34" applyNumberFormat="1" applyFill="1" applyBorder="1"/>
    <xf numFmtId="0" fontId="13" fillId="24" borderId="15" xfId="34" applyFill="1" applyBorder="1" applyAlignment="1">
      <alignment horizontal="left" vertical="center"/>
    </xf>
    <xf numFmtId="49" fontId="13" fillId="24" borderId="15" xfId="34" applyNumberFormat="1" applyFill="1" applyBorder="1" applyAlignment="1">
      <alignment horizontal="left" vertical="center"/>
    </xf>
    <xf numFmtId="0" fontId="38" fillId="24" borderId="48" xfId="50" applyFont="1" applyFill="1" applyBorder="1" applyAlignment="1">
      <alignment horizontal="left" vertical="center" wrapText="1"/>
    </xf>
    <xf numFmtId="0" fontId="38" fillId="24" borderId="45" xfId="50" applyFont="1" applyFill="1" applyBorder="1" applyAlignment="1">
      <alignment vertical="center" wrapText="1"/>
    </xf>
    <xf numFmtId="0" fontId="38" fillId="24" borderId="44" xfId="50" applyFont="1" applyFill="1" applyBorder="1" applyAlignment="1">
      <alignment vertical="center" wrapText="1"/>
    </xf>
    <xf numFmtId="0" fontId="35" fillId="0" borderId="0" xfId="49" applyFont="1" applyAlignment="1">
      <alignment vertical="center"/>
    </xf>
    <xf numFmtId="0" fontId="35" fillId="0" borderId="0" xfId="49" applyFont="1" applyAlignment="1">
      <alignment horizontal="right" vertical="center"/>
    </xf>
    <xf numFmtId="0" fontId="36" fillId="0" borderId="0" xfId="49" applyFont="1" applyAlignment="1">
      <alignment horizontal="left" vertical="center"/>
    </xf>
    <xf numFmtId="0" fontId="54" fillId="0" borderId="0" xfId="49" applyFont="1" applyAlignment="1">
      <alignment vertical="center"/>
    </xf>
    <xf numFmtId="0" fontId="35" fillId="0" borderId="38" xfId="49" applyFont="1" applyBorder="1" applyAlignment="1">
      <alignment vertical="center" textRotation="255"/>
    </xf>
    <xf numFmtId="0" fontId="35" fillId="0" borderId="38" xfId="49" applyFont="1" applyBorder="1" applyAlignment="1">
      <alignment vertical="center"/>
    </xf>
    <xf numFmtId="0" fontId="54" fillId="30" borderId="57" xfId="49" applyFont="1" applyFill="1" applyBorder="1" applyAlignment="1">
      <alignment vertical="center"/>
    </xf>
    <xf numFmtId="165" fontId="35" fillId="0" borderId="33" xfId="49" applyNumberFormat="1" applyFont="1" applyBorder="1" applyAlignment="1">
      <alignment vertical="center" textRotation="255"/>
    </xf>
    <xf numFmtId="0" fontId="35" fillId="0" borderId="33" xfId="49" applyFont="1" applyBorder="1" applyAlignment="1">
      <alignment vertical="center"/>
    </xf>
    <xf numFmtId="0" fontId="35" fillId="0" borderId="33" xfId="49" applyFont="1" applyBorder="1" applyAlignment="1">
      <alignment horizontal="center" vertical="center"/>
    </xf>
    <xf numFmtId="0" fontId="37" fillId="0" borderId="33" xfId="49" applyFont="1" applyBorder="1" applyAlignment="1">
      <alignment horizontal="left" vertical="center"/>
    </xf>
    <xf numFmtId="0" fontId="35" fillId="0" borderId="52" xfId="49" applyFont="1" applyBorder="1" applyAlignment="1">
      <alignment horizontal="center" vertical="center"/>
    </xf>
    <xf numFmtId="0" fontId="35" fillId="0" borderId="52" xfId="49" applyFont="1" applyBorder="1" applyAlignment="1">
      <alignment horizontal="left" vertical="center"/>
    </xf>
    <xf numFmtId="0" fontId="51" fillId="0" borderId="51" xfId="49" applyFont="1" applyBorder="1" applyAlignment="1">
      <alignment horizontal="center" vertical="center"/>
    </xf>
    <xf numFmtId="0" fontId="35" fillId="28" borderId="51" xfId="49" applyFont="1" applyFill="1" applyBorder="1" applyAlignment="1">
      <alignment horizontal="left" vertical="center"/>
    </xf>
    <xf numFmtId="0" fontId="35" fillId="27" borderId="32" xfId="49" applyFont="1" applyFill="1" applyBorder="1" applyAlignment="1">
      <alignment vertical="center"/>
    </xf>
    <xf numFmtId="0" fontId="36" fillId="27" borderId="49" xfId="49" applyFont="1" applyFill="1" applyBorder="1" applyAlignment="1">
      <alignment vertical="center"/>
    </xf>
    <xf numFmtId="0" fontId="51" fillId="0" borderId="33" xfId="49" applyFont="1" applyBorder="1" applyAlignment="1">
      <alignment horizontal="center" vertical="center"/>
    </xf>
    <xf numFmtId="0" fontId="35" fillId="28" borderId="33" xfId="49" applyFont="1" applyFill="1" applyBorder="1" applyAlignment="1">
      <alignment vertical="center"/>
    </xf>
    <xf numFmtId="0" fontId="50" fillId="27" borderId="30" xfId="49" applyFont="1" applyFill="1" applyBorder="1" applyAlignment="1">
      <alignment vertical="center"/>
    </xf>
    <xf numFmtId="0" fontId="36" fillId="27" borderId="29" xfId="49" applyFont="1" applyFill="1" applyBorder="1" applyAlignment="1">
      <alignment vertical="center"/>
    </xf>
    <xf numFmtId="0" fontId="35" fillId="28" borderId="33" xfId="49" applyFont="1" applyFill="1" applyBorder="1" applyAlignment="1">
      <alignment horizontal="left" vertical="center"/>
    </xf>
    <xf numFmtId="0" fontId="35" fillId="27" borderId="30" xfId="49" applyFont="1" applyFill="1" applyBorder="1" applyAlignment="1">
      <alignment vertical="center"/>
    </xf>
    <xf numFmtId="0" fontId="51" fillId="0" borderId="42" xfId="49" applyFont="1" applyBorder="1" applyAlignment="1">
      <alignment horizontal="center" vertical="center"/>
    </xf>
    <xf numFmtId="0" fontId="35" fillId="28" borderId="42" xfId="49" applyFont="1" applyFill="1" applyBorder="1" applyAlignment="1">
      <alignment horizontal="left" vertical="center"/>
    </xf>
    <xf numFmtId="0" fontId="36" fillId="27" borderId="40" xfId="49" applyFont="1" applyFill="1" applyBorder="1" applyAlignment="1">
      <alignment vertical="center"/>
    </xf>
    <xf numFmtId="0" fontId="36" fillId="27" borderId="39" xfId="49" applyFont="1" applyFill="1" applyBorder="1" applyAlignment="1">
      <alignment vertical="center"/>
    </xf>
    <xf numFmtId="0" fontId="51" fillId="0" borderId="38" xfId="49" applyFont="1" applyBorder="1" applyAlignment="1">
      <alignment horizontal="center" vertical="center"/>
    </xf>
    <xf numFmtId="0" fontId="35" fillId="28" borderId="37" xfId="49" applyFont="1" applyFill="1" applyBorder="1" applyAlignment="1">
      <alignment horizontal="right" vertical="center"/>
    </xf>
    <xf numFmtId="0" fontId="35" fillId="27" borderId="36" xfId="49" applyFont="1" applyFill="1" applyBorder="1" applyAlignment="1">
      <alignment horizontal="right" vertical="center"/>
    </xf>
    <xf numFmtId="0" fontId="35" fillId="27" borderId="35" xfId="49" applyFont="1" applyFill="1" applyBorder="1" applyAlignment="1">
      <alignment horizontal="center" vertical="center"/>
    </xf>
    <xf numFmtId="0" fontId="36" fillId="27" borderId="34" xfId="49" applyFont="1" applyFill="1" applyBorder="1" applyAlignment="1">
      <alignment horizontal="left" vertical="center"/>
    </xf>
    <xf numFmtId="0" fontId="35" fillId="28" borderId="0" xfId="49" applyFont="1" applyFill="1" applyAlignment="1">
      <alignment horizontal="right" vertical="center"/>
    </xf>
    <xf numFmtId="0" fontId="35" fillId="27" borderId="30" xfId="49" applyFont="1" applyFill="1" applyBorder="1" applyAlignment="1">
      <alignment horizontal="center" vertical="center"/>
    </xf>
    <xf numFmtId="0" fontId="36" fillId="27" borderId="29" xfId="49" applyFont="1" applyFill="1" applyBorder="1" applyAlignment="1">
      <alignment horizontal="left" vertical="center"/>
    </xf>
    <xf numFmtId="49" fontId="35" fillId="0" borderId="0" xfId="49" applyNumberFormat="1" applyFont="1" applyAlignment="1">
      <alignment vertical="center"/>
    </xf>
    <xf numFmtId="0" fontId="38" fillId="28" borderId="0" xfId="49" applyFont="1" applyFill="1" applyAlignment="1">
      <alignment horizontal="right" vertical="center"/>
    </xf>
    <xf numFmtId="0" fontId="35" fillId="27" borderId="40" xfId="49" applyFont="1" applyFill="1" applyBorder="1" applyAlignment="1">
      <alignment horizontal="center" vertical="center"/>
    </xf>
    <xf numFmtId="0" fontId="36" fillId="27" borderId="39" xfId="49" applyFont="1" applyFill="1" applyBorder="1" applyAlignment="1">
      <alignment horizontal="left" vertical="center"/>
    </xf>
    <xf numFmtId="0" fontId="36" fillId="0" borderId="0" xfId="49" applyFont="1" applyAlignment="1">
      <alignment vertical="center"/>
    </xf>
    <xf numFmtId="0" fontId="54" fillId="30" borderId="59" xfId="49" applyFont="1" applyFill="1" applyBorder="1" applyAlignment="1">
      <alignment vertical="center" textRotation="180"/>
    </xf>
    <xf numFmtId="0" fontId="55" fillId="30" borderId="59" xfId="49" applyFont="1" applyFill="1" applyBorder="1" applyAlignment="1">
      <alignment vertical="center"/>
    </xf>
    <xf numFmtId="0" fontId="55" fillId="30" borderId="59" xfId="49" applyFont="1" applyFill="1" applyBorder="1" applyAlignment="1">
      <alignment horizontal="right" vertical="center"/>
    </xf>
    <xf numFmtId="0" fontId="54" fillId="30" borderId="59" xfId="49" applyFont="1" applyFill="1" applyBorder="1" applyAlignment="1">
      <alignment horizontal="left" vertical="center"/>
    </xf>
    <xf numFmtId="0" fontId="35" fillId="0" borderId="28" xfId="49" applyFont="1" applyBorder="1" applyAlignment="1">
      <alignment vertical="center"/>
    </xf>
    <xf numFmtId="0" fontId="36" fillId="0" borderId="27" xfId="49" applyFont="1" applyBorder="1" applyAlignment="1">
      <alignment horizontal="left" vertical="center"/>
    </xf>
    <xf numFmtId="0" fontId="35" fillId="0" borderId="27" xfId="49" applyFont="1" applyBorder="1" applyAlignment="1">
      <alignment vertical="center"/>
    </xf>
    <xf numFmtId="0" fontId="39" fillId="0" borderId="51" xfId="49" applyFont="1" applyBorder="1" applyAlignment="1">
      <alignment horizontal="center" vertical="center"/>
    </xf>
    <xf numFmtId="0" fontId="39" fillId="0" borderId="33" xfId="49" applyFont="1" applyBorder="1" applyAlignment="1">
      <alignment horizontal="center" vertical="center"/>
    </xf>
    <xf numFmtId="0" fontId="1" fillId="27" borderId="30" xfId="49" applyFill="1" applyBorder="1" applyAlignment="1">
      <alignment vertical="center"/>
    </xf>
    <xf numFmtId="0" fontId="39" fillId="0" borderId="42" xfId="49" applyFont="1" applyBorder="1" applyAlignment="1">
      <alignment horizontal="center" vertical="center"/>
    </xf>
    <xf numFmtId="0" fontId="39" fillId="0" borderId="38" xfId="49" applyFont="1" applyBorder="1" applyAlignment="1">
      <alignment horizontal="center" vertical="center"/>
    </xf>
    <xf numFmtId="49" fontId="35" fillId="27" borderId="31" xfId="49" applyNumberFormat="1" applyFont="1" applyFill="1" applyBorder="1" applyAlignment="1">
      <alignment horizontal="right" vertical="center"/>
    </xf>
    <xf numFmtId="0" fontId="38" fillId="28" borderId="32" xfId="49" applyFont="1" applyFill="1" applyBorder="1" applyAlignment="1">
      <alignment horizontal="right" vertical="center"/>
    </xf>
    <xf numFmtId="0" fontId="54" fillId="30" borderId="56" xfId="49" applyFont="1" applyFill="1" applyBorder="1" applyAlignment="1">
      <alignment vertical="center" textRotation="180"/>
    </xf>
    <xf numFmtId="0" fontId="55" fillId="30" borderId="56" xfId="49" applyFont="1" applyFill="1" applyBorder="1" applyAlignment="1">
      <alignment vertical="center"/>
    </xf>
    <xf numFmtId="0" fontId="55" fillId="30" borderId="56" xfId="49" applyFont="1" applyFill="1" applyBorder="1" applyAlignment="1">
      <alignment horizontal="right" vertical="center"/>
    </xf>
    <xf numFmtId="0" fontId="54" fillId="30" borderId="56" xfId="49" applyFont="1" applyFill="1" applyBorder="1" applyAlignment="1">
      <alignment horizontal="left" vertical="center"/>
    </xf>
    <xf numFmtId="0" fontId="55" fillId="30" borderId="55" xfId="49" applyFont="1" applyFill="1" applyBorder="1" applyAlignment="1">
      <alignment vertical="center"/>
    </xf>
    <xf numFmtId="0" fontId="35" fillId="0" borderId="47" xfId="49" applyFont="1" applyBorder="1" applyAlignment="1">
      <alignment vertical="center"/>
    </xf>
    <xf numFmtId="0" fontId="35" fillId="0" borderId="0" xfId="49" applyFont="1" applyAlignment="1">
      <alignment horizontal="center" vertical="center"/>
    </xf>
    <xf numFmtId="0" fontId="39" fillId="0" borderId="51" xfId="42" applyFont="1" applyBorder="1" applyAlignment="1">
      <alignment horizontal="center"/>
    </xf>
    <xf numFmtId="0" fontId="39" fillId="0" borderId="42" xfId="42" applyFont="1" applyBorder="1" applyAlignment="1">
      <alignment horizontal="center"/>
    </xf>
    <xf numFmtId="0" fontId="39" fillId="0" borderId="38" xfId="42" applyFont="1" applyBorder="1" applyAlignment="1">
      <alignment horizontal="center"/>
    </xf>
    <xf numFmtId="0" fontId="35" fillId="28" borderId="37" xfId="42" applyFont="1" applyFill="1" applyBorder="1" applyAlignment="1">
      <alignment horizontal="right"/>
    </xf>
    <xf numFmtId="0" fontId="35" fillId="27" borderId="36" xfId="42" applyFont="1" applyFill="1" applyBorder="1" applyAlignment="1">
      <alignment horizontal="right" vertical="top"/>
    </xf>
    <xf numFmtId="0" fontId="35" fillId="27" borderId="35" xfId="42" applyFont="1" applyFill="1" applyBorder="1" applyAlignment="1">
      <alignment horizontal="center" vertical="top"/>
    </xf>
    <xf numFmtId="0" fontId="36" fillId="27" borderId="34" xfId="42" applyFont="1" applyFill="1" applyBorder="1" applyAlignment="1">
      <alignment horizontal="left" vertical="top"/>
    </xf>
    <xf numFmtId="0" fontId="35" fillId="27" borderId="30" xfId="42" applyFont="1" applyFill="1" applyBorder="1" applyAlignment="1">
      <alignment horizontal="right" vertical="top"/>
    </xf>
    <xf numFmtId="0" fontId="35" fillId="0" borderId="42" xfId="49" applyFont="1" applyBorder="1" applyAlignment="1">
      <alignment horizontal="center"/>
    </xf>
    <xf numFmtId="0" fontId="35" fillId="27" borderId="30" xfId="49" applyFont="1" applyFill="1" applyBorder="1" applyAlignment="1">
      <alignment horizontal="right" vertical="top"/>
    </xf>
    <xf numFmtId="0" fontId="35" fillId="27" borderId="32" xfId="49" applyFont="1" applyFill="1" applyBorder="1" applyAlignment="1">
      <alignment horizontal="right" vertical="top"/>
    </xf>
    <xf numFmtId="49" fontId="13" fillId="24" borderId="15" xfId="34" applyNumberFormat="1" applyFill="1" applyBorder="1" applyAlignment="1">
      <alignment horizontal="left" vertical="center" wrapText="1"/>
    </xf>
    <xf numFmtId="0" fontId="23" fillId="0" borderId="43" xfId="41" applyFont="1" applyBorder="1" applyAlignment="1">
      <alignment horizontal="center" vertical="center"/>
    </xf>
    <xf numFmtId="0" fontId="45" fillId="0" borderId="43" xfId="41" applyFont="1" applyBorder="1" applyAlignment="1">
      <alignment horizontal="left"/>
    </xf>
    <xf numFmtId="0" fontId="45" fillId="0" borderId="10" xfId="41" applyFont="1" applyBorder="1" applyAlignment="1">
      <alignment horizontal="left" vertical="center"/>
    </xf>
    <xf numFmtId="0" fontId="45" fillId="0" borderId="48" xfId="41" applyFont="1" applyBorder="1" applyAlignment="1">
      <alignment horizontal="left" vertical="center"/>
    </xf>
    <xf numFmtId="0" fontId="45" fillId="0" borderId="11" xfId="41" applyFont="1" applyBorder="1" applyAlignment="1">
      <alignment horizontal="left" vertical="center"/>
    </xf>
    <xf numFmtId="1" fontId="30" fillId="24" borderId="43" xfId="41" applyNumberFormat="1" applyFont="1" applyFill="1" applyBorder="1" applyAlignment="1">
      <alignment vertical="center" wrapText="1"/>
    </xf>
    <xf numFmtId="1" fontId="30" fillId="24" borderId="10" xfId="41" applyNumberFormat="1" applyFont="1" applyFill="1" applyBorder="1" applyAlignment="1"/>
    <xf numFmtId="0" fontId="45" fillId="24" borderId="10" xfId="41" applyFont="1" applyFill="1" applyBorder="1" applyAlignment="1">
      <alignment horizontal="left"/>
    </xf>
    <xf numFmtId="0" fontId="45" fillId="24" borderId="48" xfId="41" applyFont="1" applyFill="1" applyBorder="1" applyAlignment="1">
      <alignment horizontal="left"/>
    </xf>
    <xf numFmtId="0" fontId="45" fillId="24" borderId="11" xfId="41" applyFont="1" applyFill="1" applyBorder="1" applyAlignment="1">
      <alignment horizontal="left"/>
    </xf>
    <xf numFmtId="0" fontId="45" fillId="24" borderId="10" xfId="41" applyFont="1" applyFill="1" applyBorder="1" applyAlignment="1">
      <alignment horizontal="left" vertical="top" wrapText="1"/>
    </xf>
    <xf numFmtId="0" fontId="45" fillId="24" borderId="48" xfId="41" applyFont="1" applyFill="1" applyBorder="1" applyAlignment="1">
      <alignment horizontal="left" vertical="top" wrapText="1"/>
    </xf>
    <xf numFmtId="0" fontId="45" fillId="24" borderId="11" xfId="41" applyFont="1" applyFill="1" applyBorder="1" applyAlignment="1">
      <alignment horizontal="left" vertical="top" wrapText="1"/>
    </xf>
    <xf numFmtId="1" fontId="30" fillId="24" borderId="10" xfId="41" applyNumberFormat="1" applyFont="1" applyFill="1" applyBorder="1" applyAlignment="1">
      <alignment horizontal="left"/>
    </xf>
    <xf numFmtId="1" fontId="30" fillId="24" borderId="48" xfId="41" applyNumberFormat="1" applyFont="1" applyFill="1" applyBorder="1" applyAlignment="1">
      <alignment horizontal="left"/>
    </xf>
    <xf numFmtId="1" fontId="30" fillId="24" borderId="11" xfId="41" applyNumberFormat="1" applyFont="1" applyFill="1" applyBorder="1" applyAlignment="1">
      <alignment horizontal="left"/>
    </xf>
    <xf numFmtId="14" fontId="45" fillId="24" borderId="10" xfId="41" applyNumberFormat="1" applyFont="1" applyFill="1" applyBorder="1" applyAlignment="1">
      <alignment horizontal="left" vertical="top"/>
    </xf>
    <xf numFmtId="14" fontId="45" fillId="24" borderId="48" xfId="41" applyNumberFormat="1" applyFont="1" applyFill="1" applyBorder="1" applyAlignment="1">
      <alignment horizontal="left" vertical="top"/>
    </xf>
    <xf numFmtId="14" fontId="45" fillId="24" borderId="11" xfId="41" applyNumberFormat="1" applyFont="1" applyFill="1" applyBorder="1" applyAlignment="1">
      <alignment horizontal="left" vertical="top"/>
    </xf>
    <xf numFmtId="0" fontId="45" fillId="24" borderId="43" xfId="41" applyFont="1" applyFill="1" applyBorder="1" applyAlignment="1">
      <alignment horizontal="left"/>
    </xf>
    <xf numFmtId="0" fontId="30" fillId="24" borderId="43" xfId="41" applyFont="1" applyFill="1" applyBorder="1" applyAlignment="1">
      <alignment horizontal="left"/>
    </xf>
    <xf numFmtId="0" fontId="45" fillId="24" borderId="43" xfId="38" applyFont="1" applyFill="1" applyBorder="1" applyAlignment="1">
      <alignment vertical="top"/>
    </xf>
    <xf numFmtId="0" fontId="23" fillId="24" borderId="0" xfId="38" applyFont="1" applyFill="1" applyAlignment="1">
      <alignment horizontal="center"/>
    </xf>
    <xf numFmtId="0" fontId="30" fillId="24" borderId="10" xfId="41" applyFont="1" applyFill="1" applyBorder="1" applyAlignment="1">
      <alignment horizontal="center"/>
    </xf>
    <xf numFmtId="0" fontId="30" fillId="24" borderId="48" xfId="41" applyFont="1" applyFill="1" applyBorder="1" applyAlignment="1">
      <alignment horizontal="center"/>
    </xf>
    <xf numFmtId="0" fontId="30" fillId="24" borderId="11" xfId="41" applyFont="1" applyFill="1" applyBorder="1" applyAlignment="1">
      <alignment horizontal="center"/>
    </xf>
    <xf numFmtId="0" fontId="36" fillId="24" borderId="87" xfId="50" applyFont="1" applyFill="1" applyBorder="1" applyAlignment="1">
      <alignment horizontal="left" wrapText="1"/>
    </xf>
    <xf numFmtId="0" fontId="36" fillId="24" borderId="47" xfId="50" applyFont="1" applyFill="1" applyBorder="1" applyAlignment="1">
      <alignment horizontal="left" wrapText="1"/>
    </xf>
    <xf numFmtId="49" fontId="38" fillId="24" borderId="47" xfId="50" applyNumberFormat="1" applyFont="1" applyFill="1" applyBorder="1" applyAlignment="1">
      <alignment horizontal="left" wrapText="1"/>
    </xf>
    <xf numFmtId="0" fontId="56" fillId="0" borderId="47" xfId="0" applyFont="1" applyBorder="1" applyAlignment="1">
      <alignment vertical="center"/>
    </xf>
    <xf numFmtId="49" fontId="35" fillId="24" borderId="47" xfId="50" applyNumberFormat="1" applyFont="1" applyFill="1" applyBorder="1" applyAlignment="1">
      <alignment horizontal="center" wrapText="1"/>
    </xf>
    <xf numFmtId="49" fontId="35" fillId="24" borderId="88" xfId="50" applyNumberFormat="1" applyFont="1" applyFill="1" applyBorder="1" applyAlignment="1">
      <alignment horizontal="center" wrapText="1"/>
    </xf>
    <xf numFmtId="0" fontId="36" fillId="24" borderId="85" xfId="50" applyFont="1" applyFill="1" applyBorder="1" applyAlignment="1">
      <alignment horizontal="left" wrapText="1"/>
    </xf>
    <xf numFmtId="0" fontId="36" fillId="24" borderId="86" xfId="50" applyFont="1" applyFill="1" applyBorder="1" applyAlignment="1">
      <alignment horizontal="left" wrapText="1"/>
    </xf>
    <xf numFmtId="0" fontId="38" fillId="24" borderId="70" xfId="50" applyFont="1" applyFill="1" applyBorder="1" applyAlignment="1">
      <alignment horizontal="left" wrapText="1"/>
    </xf>
    <xf numFmtId="0" fontId="38" fillId="24" borderId="44" xfId="50" applyFont="1" applyFill="1" applyBorder="1" applyAlignment="1">
      <alignment horizontal="left" wrapText="1"/>
    </xf>
    <xf numFmtId="0" fontId="38" fillId="24" borderId="71" xfId="50" applyFont="1" applyFill="1" applyBorder="1" applyAlignment="1">
      <alignment horizontal="left" wrapText="1"/>
    </xf>
    <xf numFmtId="0" fontId="36" fillId="24" borderId="39" xfId="50" applyFont="1" applyFill="1" applyBorder="1" applyAlignment="1">
      <alignment horizontal="left" wrapText="1"/>
    </xf>
    <xf numFmtId="0" fontId="36" fillId="24" borderId="40" xfId="50" applyFont="1" applyFill="1" applyBorder="1" applyAlignment="1">
      <alignment horizontal="left" wrapText="1"/>
    </xf>
    <xf numFmtId="0" fontId="36" fillId="24" borderId="41" xfId="50" applyFont="1" applyFill="1" applyBorder="1" applyAlignment="1">
      <alignment horizontal="left" wrapText="1"/>
    </xf>
    <xf numFmtId="0" fontId="36" fillId="24" borderId="72" xfId="50" applyFont="1" applyFill="1" applyBorder="1" applyAlignment="1">
      <alignment horizontal="left" wrapText="1"/>
    </xf>
    <xf numFmtId="0" fontId="36" fillId="24" borderId="11" xfId="50" applyFont="1" applyFill="1" applyBorder="1" applyAlignment="1">
      <alignment horizontal="left" wrapText="1"/>
    </xf>
    <xf numFmtId="0" fontId="38" fillId="24" borderId="10" xfId="50" applyFont="1" applyFill="1" applyBorder="1" applyAlignment="1">
      <alignment horizontal="center" wrapText="1"/>
    </xf>
    <xf numFmtId="0" fontId="38" fillId="24" borderId="48" xfId="50" applyFont="1" applyFill="1" applyBorder="1" applyAlignment="1">
      <alignment horizontal="center" wrapText="1"/>
    </xf>
    <xf numFmtId="0" fontId="36" fillId="24" borderId="29" xfId="50" applyFont="1" applyFill="1" applyBorder="1" applyAlignment="1">
      <alignment horizontal="left" wrapText="1"/>
    </xf>
    <xf numFmtId="0" fontId="36" fillId="24" borderId="30" xfId="50" applyFont="1" applyFill="1" applyBorder="1" applyAlignment="1">
      <alignment horizontal="left" wrapText="1"/>
    </xf>
    <xf numFmtId="0" fontId="36" fillId="24" borderId="31" xfId="50" applyFont="1" applyFill="1" applyBorder="1" applyAlignment="1">
      <alignment horizontal="left" wrapText="1"/>
    </xf>
    <xf numFmtId="0" fontId="35" fillId="24" borderId="63" xfId="50" applyFont="1" applyFill="1" applyBorder="1" applyAlignment="1">
      <alignment horizontal="center" wrapText="1"/>
    </xf>
    <xf numFmtId="0" fontId="35" fillId="24" borderId="48" xfId="50" applyFont="1" applyFill="1" applyBorder="1" applyAlignment="1">
      <alignment horizontal="center" wrapText="1"/>
    </xf>
    <xf numFmtId="0" fontId="35" fillId="24" borderId="68" xfId="50" applyFont="1" applyFill="1" applyBorder="1" applyAlignment="1">
      <alignment horizontal="center" wrapText="1"/>
    </xf>
    <xf numFmtId="0" fontId="38" fillId="24" borderId="73" xfId="50" applyFont="1" applyFill="1" applyBorder="1" applyAlignment="1">
      <alignment horizontal="left" wrapText="1"/>
    </xf>
    <xf numFmtId="0" fontId="38" fillId="24" borderId="74" xfId="50" applyFont="1" applyFill="1" applyBorder="1" applyAlignment="1">
      <alignment horizontal="left" wrapText="1"/>
    </xf>
    <xf numFmtId="0" fontId="36" fillId="24" borderId="10" xfId="49" applyFont="1" applyFill="1" applyBorder="1" applyAlignment="1">
      <alignment horizontal="center" vertical="center" wrapText="1"/>
    </xf>
    <xf numFmtId="0" fontId="36" fillId="24" borderId="48" xfId="49" applyFont="1" applyFill="1" applyBorder="1" applyAlignment="1">
      <alignment horizontal="center" vertical="center" wrapText="1"/>
    </xf>
    <xf numFmtId="0" fontId="36" fillId="24" borderId="69" xfId="49" applyFont="1" applyFill="1" applyBorder="1" applyAlignment="1">
      <alignment horizontal="center" vertical="center" wrapText="1"/>
    </xf>
    <xf numFmtId="0" fontId="36" fillId="24" borderId="63" xfId="49" applyFont="1" applyFill="1" applyBorder="1" applyAlignment="1">
      <alignment horizontal="center" vertical="center" wrapText="1"/>
    </xf>
    <xf numFmtId="0" fontId="36" fillId="24" borderId="64" xfId="49" applyFont="1" applyFill="1" applyBorder="1" applyAlignment="1">
      <alignment horizontal="center" vertical="center" wrapText="1"/>
    </xf>
    <xf numFmtId="0" fontId="35" fillId="24" borderId="84" xfId="49" applyFont="1" applyFill="1" applyBorder="1" applyAlignment="1">
      <alignment horizontal="center" vertical="center"/>
    </xf>
    <xf numFmtId="0" fontId="35" fillId="24" borderId="83" xfId="49" applyFont="1" applyFill="1" applyBorder="1" applyAlignment="1">
      <alignment horizontal="center" vertical="center"/>
    </xf>
    <xf numFmtId="0" fontId="35" fillId="24" borderId="81" xfId="49" applyFont="1" applyFill="1" applyBorder="1" applyAlignment="1">
      <alignment horizontal="center" vertical="center"/>
    </xf>
    <xf numFmtId="0" fontId="35" fillId="24" borderId="75" xfId="49" applyFont="1" applyFill="1" applyBorder="1" applyAlignment="1">
      <alignment horizontal="center" vertical="center"/>
    </xf>
    <xf numFmtId="0" fontId="35" fillId="24" borderId="82" xfId="49" applyFont="1" applyFill="1" applyBorder="1" applyAlignment="1">
      <alignment horizontal="center" vertical="center"/>
    </xf>
    <xf numFmtId="0" fontId="35" fillId="24" borderId="46" xfId="49" applyFont="1" applyFill="1" applyBorder="1" applyAlignment="1">
      <alignment horizontal="center" vertical="center"/>
    </xf>
    <xf numFmtId="0" fontId="35" fillId="24" borderId="76" xfId="49" applyFont="1" applyFill="1" applyBorder="1" applyAlignment="1">
      <alignment horizontal="center" vertical="center"/>
    </xf>
    <xf numFmtId="0" fontId="35" fillId="0" borderId="52" xfId="49" applyFont="1" applyBorder="1" applyAlignment="1">
      <alignment horizontal="left"/>
    </xf>
    <xf numFmtId="0" fontId="35" fillId="0" borderId="33" xfId="49" applyFont="1" applyBorder="1" applyAlignment="1">
      <alignment horizontal="left"/>
    </xf>
    <xf numFmtId="0" fontId="35" fillId="0" borderId="33" xfId="49" applyFont="1" applyBorder="1" applyAlignment="1">
      <alignment horizontal="left" vertical="top"/>
    </xf>
    <xf numFmtId="0" fontId="35" fillId="0" borderId="38" xfId="49" applyFont="1" applyBorder="1" applyAlignment="1">
      <alignment horizontal="left" vertical="top"/>
    </xf>
    <xf numFmtId="0" fontId="36" fillId="24" borderId="72" xfId="49" applyFont="1" applyFill="1" applyBorder="1" applyAlignment="1">
      <alignment horizontal="center" vertical="center"/>
    </xf>
    <xf numFmtId="0" fontId="36" fillId="24" borderId="11" xfId="49" applyFont="1" applyFill="1" applyBorder="1" applyAlignment="1">
      <alignment horizontal="center" vertical="center"/>
    </xf>
    <xf numFmtId="0" fontId="36" fillId="24" borderId="11" xfId="49" applyFont="1" applyFill="1" applyBorder="1" applyAlignment="1">
      <alignment horizontal="center" vertical="center" wrapText="1"/>
    </xf>
    <xf numFmtId="0" fontId="36" fillId="24" borderId="77" xfId="39" applyFont="1" applyFill="1" applyBorder="1" applyAlignment="1">
      <alignment horizontal="left" wrapText="1"/>
    </xf>
    <xf numFmtId="0" fontId="36" fillId="24" borderId="66" xfId="39" applyFont="1" applyFill="1" applyBorder="1" applyAlignment="1">
      <alignment horizontal="left" wrapText="1"/>
    </xf>
    <xf numFmtId="49" fontId="38" fillId="24" borderId="65" xfId="39" applyNumberFormat="1" applyFont="1" applyFill="1" applyBorder="1" applyAlignment="1">
      <alignment horizontal="left" wrapText="1"/>
    </xf>
    <xf numFmtId="0" fontId="38" fillId="24" borderId="66" xfId="39" applyFont="1" applyFill="1" applyBorder="1" applyAlignment="1">
      <alignment horizontal="left" wrapText="1"/>
    </xf>
    <xf numFmtId="0" fontId="38" fillId="24" borderId="78" xfId="39" applyFont="1" applyFill="1" applyBorder="1" applyAlignment="1">
      <alignment horizontal="left" wrapText="1"/>
    </xf>
    <xf numFmtId="0" fontId="36" fillId="24" borderId="79" xfId="39" applyFont="1" applyFill="1" applyBorder="1" applyAlignment="1">
      <alignment horizontal="left" wrapText="1"/>
    </xf>
    <xf numFmtId="0" fontId="36" fillId="24" borderId="80" xfId="39" applyFont="1" applyFill="1" applyBorder="1" applyAlignment="1">
      <alignment horizontal="left" wrapText="1"/>
    </xf>
    <xf numFmtId="49" fontId="35" fillId="24" borderId="65" xfId="39" applyNumberFormat="1" applyFont="1" applyFill="1" applyBorder="1" applyAlignment="1">
      <alignment horizontal="center" wrapText="1"/>
    </xf>
    <xf numFmtId="0" fontId="35" fillId="24" borderId="66" xfId="39" applyFont="1" applyFill="1" applyBorder="1" applyAlignment="1">
      <alignment horizontal="center" wrapText="1"/>
    </xf>
    <xf numFmtId="0" fontId="35" fillId="24" borderId="67" xfId="39" applyFont="1" applyFill="1" applyBorder="1" applyAlignment="1">
      <alignment horizontal="center" wrapText="1"/>
    </xf>
    <xf numFmtId="0" fontId="36" fillId="24" borderId="72" xfId="39" applyFont="1" applyFill="1" applyBorder="1" applyAlignment="1">
      <alignment horizontal="left" wrapText="1"/>
    </xf>
    <xf numFmtId="0" fontId="36" fillId="24" borderId="11" xfId="39" applyFont="1" applyFill="1" applyBorder="1" applyAlignment="1">
      <alignment horizontal="left" wrapText="1"/>
    </xf>
    <xf numFmtId="0" fontId="38" fillId="24" borderId="70" xfId="39" applyFont="1" applyFill="1" applyBorder="1" applyAlignment="1">
      <alignment horizontal="left" wrapText="1"/>
    </xf>
    <xf numFmtId="0" fontId="38" fillId="24" borderId="44" xfId="39" applyFont="1" applyFill="1" applyBorder="1" applyAlignment="1">
      <alignment horizontal="left" wrapText="1"/>
    </xf>
    <xf numFmtId="0" fontId="38" fillId="24" borderId="71" xfId="39" applyFont="1" applyFill="1" applyBorder="1" applyAlignment="1">
      <alignment horizontal="left" wrapText="1"/>
    </xf>
    <xf numFmtId="0" fontId="36" fillId="24" borderId="29" xfId="39" applyFont="1" applyFill="1" applyBorder="1" applyAlignment="1">
      <alignment horizontal="left" wrapText="1"/>
    </xf>
    <xf numFmtId="0" fontId="36" fillId="24" borderId="30" xfId="39" applyFont="1" applyFill="1" applyBorder="1" applyAlignment="1">
      <alignment horizontal="left" wrapText="1"/>
    </xf>
    <xf numFmtId="0" fontId="36" fillId="24" borderId="31" xfId="39" applyFont="1" applyFill="1" applyBorder="1" applyAlignment="1">
      <alignment horizontal="left" wrapText="1"/>
    </xf>
    <xf numFmtId="0" fontId="38" fillId="24" borderId="10" xfId="39" applyFont="1" applyFill="1" applyBorder="1" applyAlignment="1">
      <alignment horizontal="center" wrapText="1"/>
    </xf>
    <xf numFmtId="0" fontId="38" fillId="24" borderId="48" xfId="39" applyFont="1" applyFill="1" applyBorder="1" applyAlignment="1">
      <alignment horizontal="center" wrapText="1"/>
    </xf>
    <xf numFmtId="0" fontId="35" fillId="24" borderId="63" xfId="39" applyFont="1" applyFill="1" applyBorder="1" applyAlignment="1">
      <alignment horizontal="center" wrapText="1"/>
    </xf>
    <xf numFmtId="0" fontId="35" fillId="24" borderId="48" xfId="39" applyFont="1" applyFill="1" applyBorder="1" applyAlignment="1">
      <alignment horizontal="center" wrapText="1"/>
    </xf>
    <xf numFmtId="0" fontId="35" fillId="24" borderId="68" xfId="39" applyFont="1" applyFill="1" applyBorder="1" applyAlignment="1">
      <alignment horizontal="center" wrapText="1"/>
    </xf>
    <xf numFmtId="0" fontId="38" fillId="24" borderId="73" xfId="39" applyFont="1" applyFill="1" applyBorder="1" applyAlignment="1">
      <alignment horizontal="left" wrapText="1"/>
    </xf>
    <xf numFmtId="0" fontId="38" fillId="24" borderId="74" xfId="39" applyFont="1" applyFill="1" applyBorder="1" applyAlignment="1">
      <alignment horizontal="left" wrapText="1"/>
    </xf>
    <xf numFmtId="0" fontId="36" fillId="24" borderId="10" xfId="41" applyFont="1" applyFill="1" applyBorder="1" applyAlignment="1">
      <alignment horizontal="center" vertical="center" wrapText="1"/>
    </xf>
    <xf numFmtId="0" fontId="36" fillId="24" borderId="48" xfId="41" applyFont="1" applyFill="1" applyBorder="1" applyAlignment="1">
      <alignment horizontal="center" vertical="center" wrapText="1"/>
    </xf>
    <xf numFmtId="0" fontId="36" fillId="24" borderId="69" xfId="41" applyFont="1" applyFill="1" applyBorder="1" applyAlignment="1">
      <alignment horizontal="center" vertical="center" wrapText="1"/>
    </xf>
    <xf numFmtId="0" fontId="36" fillId="24" borderId="63" xfId="41" applyFont="1" applyFill="1" applyBorder="1" applyAlignment="1">
      <alignment horizontal="center" vertical="center" wrapText="1"/>
    </xf>
    <xf numFmtId="0" fontId="36" fillId="24" borderId="64" xfId="41" applyFont="1" applyFill="1" applyBorder="1" applyAlignment="1">
      <alignment horizontal="center" vertical="center" wrapText="1"/>
    </xf>
    <xf numFmtId="0" fontId="35" fillId="24" borderId="84" xfId="41" applyFont="1" applyFill="1" applyBorder="1" applyAlignment="1">
      <alignment horizontal="center" vertical="center"/>
    </xf>
    <xf numFmtId="0" fontId="35" fillId="24" borderId="83" xfId="41" applyFont="1" applyFill="1" applyBorder="1" applyAlignment="1">
      <alignment horizontal="center" vertical="center"/>
    </xf>
    <xf numFmtId="0" fontId="35" fillId="24" borderId="81" xfId="41" applyFont="1" applyFill="1" applyBorder="1" applyAlignment="1">
      <alignment horizontal="center" vertical="center"/>
    </xf>
    <xf numFmtId="0" fontId="35" fillId="24" borderId="75" xfId="41" applyFont="1" applyFill="1" applyBorder="1" applyAlignment="1">
      <alignment horizontal="center" vertical="center"/>
    </xf>
    <xf numFmtId="0" fontId="35" fillId="24" borderId="82" xfId="41" applyFont="1" applyFill="1" applyBorder="1" applyAlignment="1">
      <alignment horizontal="center" vertical="center"/>
    </xf>
    <xf numFmtId="0" fontId="35" fillId="24" borderId="46" xfId="41" applyFont="1" applyFill="1" applyBorder="1" applyAlignment="1">
      <alignment horizontal="center" vertical="center"/>
    </xf>
    <xf numFmtId="0" fontId="35" fillId="24" borderId="76" xfId="41" applyFont="1" applyFill="1" applyBorder="1" applyAlignment="1">
      <alignment horizontal="center" vertical="center"/>
    </xf>
    <xf numFmtId="0" fontId="35" fillId="0" borderId="52" xfId="41" applyFont="1" applyBorder="1" applyAlignment="1">
      <alignment horizontal="left"/>
    </xf>
    <xf numFmtId="0" fontId="35" fillId="0" borderId="33" xfId="41" applyFont="1" applyBorder="1" applyAlignment="1">
      <alignment horizontal="left"/>
    </xf>
    <xf numFmtId="0" fontId="35" fillId="0" borderId="33" xfId="41" applyFont="1" applyBorder="1" applyAlignment="1">
      <alignment horizontal="left" vertical="top"/>
    </xf>
    <xf numFmtId="0" fontId="35" fillId="0" borderId="38" xfId="41" applyFont="1" applyBorder="1" applyAlignment="1">
      <alignment horizontal="left" vertical="top"/>
    </xf>
    <xf numFmtId="0" fontId="36" fillId="24" borderId="72" xfId="41" applyFont="1" applyFill="1" applyBorder="1" applyAlignment="1">
      <alignment horizontal="center" vertical="center"/>
    </xf>
    <xf numFmtId="0" fontId="36" fillId="24" borderId="11" xfId="41" applyFont="1" applyFill="1" applyBorder="1" applyAlignment="1">
      <alignment horizontal="center" vertical="center"/>
    </xf>
    <xf numFmtId="0" fontId="36" fillId="24" borderId="11" xfId="41" applyFont="1" applyFill="1" applyBorder="1" applyAlignment="1">
      <alignment horizontal="center" vertical="center" wrapText="1"/>
    </xf>
    <xf numFmtId="0" fontId="36" fillId="24" borderId="77" xfId="50" applyFont="1" applyFill="1" applyBorder="1" applyAlignment="1">
      <alignment horizontal="left" wrapText="1"/>
    </xf>
    <xf numFmtId="0" fontId="36" fillId="24" borderId="66" xfId="50" applyFont="1" applyFill="1" applyBorder="1" applyAlignment="1">
      <alignment horizontal="left" wrapText="1"/>
    </xf>
    <xf numFmtId="49" fontId="38" fillId="24" borderId="65" xfId="50" applyNumberFormat="1" applyFont="1" applyFill="1" applyBorder="1" applyAlignment="1">
      <alignment horizontal="left" wrapText="1"/>
    </xf>
    <xf numFmtId="0" fontId="38" fillId="24" borderId="66" xfId="50" applyFont="1" applyFill="1" applyBorder="1" applyAlignment="1">
      <alignment horizontal="left" wrapText="1"/>
    </xf>
    <xf numFmtId="0" fontId="38" fillId="24" borderId="78" xfId="50" applyFont="1" applyFill="1" applyBorder="1" applyAlignment="1">
      <alignment horizontal="left" wrapText="1"/>
    </xf>
    <xf numFmtId="0" fontId="36" fillId="24" borderId="79" xfId="50" applyFont="1" applyFill="1" applyBorder="1" applyAlignment="1">
      <alignment horizontal="left" wrapText="1"/>
    </xf>
    <xf numFmtId="0" fontId="36" fillId="24" borderId="80" xfId="50" applyFont="1" applyFill="1" applyBorder="1" applyAlignment="1">
      <alignment horizontal="left" wrapText="1"/>
    </xf>
    <xf numFmtId="49" fontId="35" fillId="24" borderId="65" xfId="50" applyNumberFormat="1" applyFont="1" applyFill="1" applyBorder="1" applyAlignment="1">
      <alignment horizontal="center" wrapText="1"/>
    </xf>
    <xf numFmtId="0" fontId="35" fillId="24" borderId="66" xfId="50" applyFont="1" applyFill="1" applyBorder="1" applyAlignment="1">
      <alignment horizontal="center" wrapText="1"/>
    </xf>
    <xf numFmtId="0" fontId="35" fillId="24" borderId="67" xfId="50" applyFont="1" applyFill="1" applyBorder="1" applyAlignment="1">
      <alignment horizontal="center" wrapText="1"/>
    </xf>
    <xf numFmtId="0" fontId="35" fillId="24" borderId="10" xfId="50" applyFont="1" applyFill="1" applyBorder="1" applyAlignment="1">
      <alignment horizontal="center" wrapText="1"/>
    </xf>
    <xf numFmtId="0" fontId="35" fillId="0" borderId="33" xfId="49" applyFont="1" applyBorder="1" applyAlignment="1">
      <alignment horizontal="left" vertical="center"/>
    </xf>
    <xf numFmtId="49" fontId="35" fillId="24" borderId="66" xfId="50" applyNumberFormat="1" applyFont="1" applyFill="1" applyBorder="1" applyAlignment="1">
      <alignment horizontal="center" wrapText="1"/>
    </xf>
    <xf numFmtId="49" fontId="35" fillId="24" borderId="67" xfId="50" applyNumberFormat="1" applyFont="1" applyFill="1" applyBorder="1" applyAlignment="1">
      <alignment horizontal="center" wrapText="1"/>
    </xf>
    <xf numFmtId="49" fontId="35" fillId="24" borderId="65" xfId="50" applyNumberFormat="1" applyFont="1" applyFill="1" applyBorder="1" applyAlignment="1">
      <alignment horizontal="left" wrapText="1"/>
    </xf>
    <xf numFmtId="0" fontId="35" fillId="24" borderId="66" xfId="50" applyFont="1" applyFill="1" applyBorder="1" applyAlignment="1">
      <alignment horizontal="left" wrapText="1"/>
    </xf>
    <xf numFmtId="0" fontId="35" fillId="24" borderId="67" xfId="50" applyFont="1" applyFill="1" applyBorder="1" applyAlignment="1">
      <alignment horizontal="left" wrapText="1"/>
    </xf>
    <xf numFmtId="49" fontId="38" fillId="24" borderId="65" xfId="39" applyNumberFormat="1" applyFont="1" applyFill="1" applyBorder="1" applyAlignment="1">
      <alignment horizontal="left" vertical="center" wrapText="1"/>
    </xf>
    <xf numFmtId="0" fontId="38" fillId="24" borderId="66" xfId="39" applyFont="1" applyFill="1" applyBorder="1" applyAlignment="1">
      <alignment horizontal="left" vertical="center" wrapText="1"/>
    </xf>
    <xf numFmtId="0" fontId="38" fillId="24" borderId="78" xfId="39" applyFont="1" applyFill="1" applyBorder="1" applyAlignment="1">
      <alignment horizontal="left" vertical="center" wrapText="1"/>
    </xf>
    <xf numFmtId="0" fontId="35" fillId="0" borderId="33" xfId="41" applyFont="1" applyBorder="1" applyAlignment="1">
      <alignment horizontal="left" vertical="center"/>
    </xf>
    <xf numFmtId="0" fontId="35" fillId="0" borderId="0" xfId="41" applyFont="1" applyAlignment="1">
      <alignment horizontal="right" vertical="center"/>
    </xf>
    <xf numFmtId="49" fontId="35" fillId="24" borderId="65" xfId="39" applyNumberFormat="1" applyFont="1" applyFill="1" applyBorder="1" applyAlignment="1">
      <alignment horizontal="center" vertical="center" wrapText="1"/>
    </xf>
    <xf numFmtId="0" fontId="35" fillId="24" borderId="66" xfId="39" applyFont="1" applyFill="1" applyBorder="1" applyAlignment="1">
      <alignment horizontal="center" vertical="center" wrapText="1"/>
    </xf>
    <xf numFmtId="0" fontId="35" fillId="24" borderId="67" xfId="39" applyFont="1" applyFill="1" applyBorder="1" applyAlignment="1">
      <alignment horizontal="center" vertical="center" wrapText="1"/>
    </xf>
    <xf numFmtId="0" fontId="36" fillId="24" borderId="87" xfId="39" applyFont="1" applyFill="1" applyBorder="1" applyAlignment="1">
      <alignment horizontal="left" wrapText="1"/>
    </xf>
    <xf numFmtId="0" fontId="36" fillId="24" borderId="47" xfId="39" applyFont="1" applyFill="1" applyBorder="1" applyAlignment="1">
      <alignment horizontal="left" wrapText="1"/>
    </xf>
    <xf numFmtId="49" fontId="35" fillId="24" borderId="47" xfId="39" applyNumberFormat="1" applyFont="1" applyFill="1" applyBorder="1" applyAlignment="1">
      <alignment horizontal="center" wrapText="1"/>
    </xf>
    <xf numFmtId="49" fontId="35" fillId="24" borderId="88" xfId="39" applyNumberFormat="1" applyFont="1" applyFill="1" applyBorder="1" applyAlignment="1">
      <alignment horizontal="center" wrapText="1"/>
    </xf>
    <xf numFmtId="49" fontId="38" fillId="24" borderId="47" xfId="39" applyNumberFormat="1" applyFont="1" applyFill="1" applyBorder="1" applyAlignment="1">
      <alignment horizontal="left" wrapText="1"/>
    </xf>
    <xf numFmtId="0" fontId="34" fillId="0" borderId="47" xfId="0" applyFont="1" applyBorder="1" applyAlignment="1">
      <alignment vertical="center"/>
    </xf>
    <xf numFmtId="0" fontId="36" fillId="24" borderId="39" xfId="39" applyFont="1" applyFill="1" applyBorder="1" applyAlignment="1">
      <alignment horizontal="left" wrapText="1"/>
    </xf>
    <xf numFmtId="0" fontId="36" fillId="24" borderId="40" xfId="39" applyFont="1" applyFill="1" applyBorder="1" applyAlignment="1">
      <alignment horizontal="left" wrapText="1"/>
    </xf>
    <xf numFmtId="0" fontId="36" fillId="24" borderId="41" xfId="39" applyFont="1" applyFill="1" applyBorder="1" applyAlignment="1">
      <alignment horizontal="left" wrapText="1"/>
    </xf>
    <xf numFmtId="0" fontId="36" fillId="24" borderId="85" xfId="39" applyFont="1" applyFill="1" applyBorder="1" applyAlignment="1">
      <alignment horizontal="left" wrapText="1"/>
    </xf>
    <xf numFmtId="0" fontId="36" fillId="24" borderId="86" xfId="39" applyFont="1" applyFill="1" applyBorder="1" applyAlignment="1">
      <alignment horizontal="left" wrapText="1"/>
    </xf>
    <xf numFmtId="49" fontId="35" fillId="24" borderId="89" xfId="39" applyNumberFormat="1" applyFont="1" applyFill="1" applyBorder="1" applyAlignment="1">
      <alignment horizontal="center" wrapText="1"/>
    </xf>
    <xf numFmtId="49" fontId="35" fillId="24" borderId="90" xfId="39" applyNumberFormat="1" applyFont="1" applyFill="1" applyBorder="1" applyAlignment="1">
      <alignment horizontal="center" wrapText="1"/>
    </xf>
    <xf numFmtId="49" fontId="35" fillId="24" borderId="91" xfId="39" applyNumberFormat="1" applyFont="1" applyFill="1" applyBorder="1" applyAlignment="1">
      <alignment horizontal="center" wrapText="1"/>
    </xf>
    <xf numFmtId="0" fontId="36" fillId="24" borderId="10" xfId="42" applyFont="1" applyFill="1" applyBorder="1" applyAlignment="1">
      <alignment horizontal="center" vertical="center" wrapText="1"/>
    </xf>
    <xf numFmtId="0" fontId="36" fillId="24" borderId="48" xfId="42" applyFont="1" applyFill="1" applyBorder="1" applyAlignment="1">
      <alignment horizontal="center" vertical="center" wrapText="1"/>
    </xf>
    <xf numFmtId="0" fontId="36" fillId="24" borderId="69" xfId="42" applyFont="1" applyFill="1" applyBorder="1" applyAlignment="1">
      <alignment horizontal="center" vertical="center" wrapText="1"/>
    </xf>
    <xf numFmtId="0" fontId="36" fillId="24" borderId="29" xfId="40" applyFont="1" applyFill="1" applyBorder="1" applyAlignment="1">
      <alignment horizontal="left" wrapText="1"/>
    </xf>
    <xf numFmtId="0" fontId="36" fillId="24" borderId="30" xfId="40" applyFont="1" applyFill="1" applyBorder="1" applyAlignment="1">
      <alignment horizontal="left" wrapText="1"/>
    </xf>
    <xf numFmtId="0" fontId="36" fillId="24" borderId="31" xfId="40" applyFont="1" applyFill="1" applyBorder="1" applyAlignment="1">
      <alignment horizontal="left" wrapText="1"/>
    </xf>
    <xf numFmtId="0" fontId="36" fillId="24" borderId="63" xfId="42" applyFont="1" applyFill="1" applyBorder="1" applyAlignment="1">
      <alignment horizontal="center" vertical="center" wrapText="1"/>
    </xf>
    <xf numFmtId="0" fontId="36" fillId="24" borderId="64" xfId="42" applyFont="1" applyFill="1" applyBorder="1" applyAlignment="1">
      <alignment horizontal="center" vertical="center" wrapText="1"/>
    </xf>
    <xf numFmtId="0" fontId="38" fillId="24" borderId="44" xfId="40" applyFont="1" applyFill="1" applyBorder="1" applyAlignment="1">
      <alignment horizontal="left" wrapText="1"/>
    </xf>
    <xf numFmtId="0" fontId="35" fillId="24" borderId="63" xfId="40" applyFont="1" applyFill="1" applyBorder="1" applyAlignment="1">
      <alignment horizontal="center" wrapText="1"/>
    </xf>
    <xf numFmtId="0" fontId="35" fillId="24" borderId="48" xfId="40" applyFont="1" applyFill="1" applyBorder="1" applyAlignment="1">
      <alignment horizontal="center" wrapText="1"/>
    </xf>
    <xf numFmtId="0" fontId="35" fillId="24" borderId="68" xfId="40" applyFont="1" applyFill="1" applyBorder="1" applyAlignment="1">
      <alignment horizontal="center" wrapText="1"/>
    </xf>
    <xf numFmtId="0" fontId="38" fillId="24" borderId="10" xfId="40" applyFont="1" applyFill="1" applyBorder="1" applyAlignment="1">
      <alignment horizontal="center" wrapText="1"/>
    </xf>
    <xf numFmtId="0" fontId="38" fillId="24" borderId="48" xfId="40" applyFont="1" applyFill="1" applyBorder="1" applyAlignment="1">
      <alignment horizontal="center" wrapText="1"/>
    </xf>
    <xf numFmtId="0" fontId="35" fillId="0" borderId="33" xfId="42" applyFont="1" applyBorder="1" applyAlignment="1">
      <alignment horizontal="left"/>
    </xf>
    <xf numFmtId="0" fontId="35" fillId="0" borderId="33" xfId="42" applyFont="1" applyBorder="1" applyAlignment="1">
      <alignment horizontal="left" vertical="top"/>
    </xf>
    <xf numFmtId="0" fontId="35" fillId="24" borderId="81" xfId="42" applyFont="1" applyFill="1" applyBorder="1" applyAlignment="1">
      <alignment horizontal="center" vertical="center"/>
    </xf>
    <xf numFmtId="0" fontId="35" fillId="24" borderId="75" xfId="42" applyFont="1" applyFill="1" applyBorder="1" applyAlignment="1">
      <alignment horizontal="center" vertical="center"/>
    </xf>
    <xf numFmtId="0" fontId="35" fillId="24" borderId="83" xfId="42" applyFont="1" applyFill="1" applyBorder="1" applyAlignment="1">
      <alignment horizontal="center" vertical="center"/>
    </xf>
    <xf numFmtId="0" fontId="35" fillId="24" borderId="84" xfId="42" applyFont="1" applyFill="1" applyBorder="1" applyAlignment="1">
      <alignment horizontal="center" vertical="center"/>
    </xf>
    <xf numFmtId="0" fontId="36" fillId="24" borderId="11" xfId="42" applyFont="1" applyFill="1" applyBorder="1" applyAlignment="1">
      <alignment horizontal="center" vertical="center" wrapText="1"/>
    </xf>
    <xf numFmtId="0" fontId="36" fillId="24" borderId="72" xfId="40" applyFont="1" applyFill="1" applyBorder="1" applyAlignment="1">
      <alignment horizontal="left" wrapText="1"/>
    </xf>
    <xf numFmtId="0" fontId="36" fillId="24" borderId="11" xfId="40" applyFont="1" applyFill="1" applyBorder="1" applyAlignment="1">
      <alignment horizontal="left" wrapText="1"/>
    </xf>
    <xf numFmtId="0" fontId="35" fillId="0" borderId="38" xfId="42" applyFont="1" applyBorder="1" applyAlignment="1">
      <alignment horizontal="left" vertical="top"/>
    </xf>
    <xf numFmtId="0" fontId="35" fillId="0" borderId="52" xfId="42" applyFont="1" applyBorder="1" applyAlignment="1">
      <alignment horizontal="left"/>
    </xf>
    <xf numFmtId="0" fontId="38" fillId="24" borderId="70" xfId="40" applyFont="1" applyFill="1" applyBorder="1" applyAlignment="1">
      <alignment horizontal="left" wrapText="1"/>
    </xf>
    <xf numFmtId="0" fontId="38" fillId="24" borderId="71" xfId="40" applyFont="1" applyFill="1" applyBorder="1" applyAlignment="1">
      <alignment horizontal="left" wrapText="1"/>
    </xf>
    <xf numFmtId="0" fontId="36" fillId="24" borderId="72" xfId="42" applyFont="1" applyFill="1" applyBorder="1" applyAlignment="1">
      <alignment horizontal="center" vertical="center"/>
    </xf>
    <xf numFmtId="0" fontId="36" fillId="24" borderId="11" xfId="42" applyFont="1" applyFill="1" applyBorder="1" applyAlignment="1">
      <alignment horizontal="center" vertical="center"/>
    </xf>
    <xf numFmtId="0" fontId="38" fillId="24" borderId="73" xfId="40" applyFont="1" applyFill="1" applyBorder="1" applyAlignment="1">
      <alignment horizontal="left" wrapText="1"/>
    </xf>
    <xf numFmtId="0" fontId="38" fillId="24" borderId="74" xfId="40" applyFont="1" applyFill="1" applyBorder="1" applyAlignment="1">
      <alignment horizontal="left" wrapText="1"/>
    </xf>
    <xf numFmtId="0" fontId="35" fillId="24" borderId="46" xfId="42" applyFont="1" applyFill="1" applyBorder="1" applyAlignment="1">
      <alignment horizontal="center" vertical="center"/>
    </xf>
    <xf numFmtId="0" fontId="35" fillId="24" borderId="76" xfId="42" applyFont="1" applyFill="1" applyBorder="1" applyAlignment="1">
      <alignment horizontal="center" vertical="center"/>
    </xf>
    <xf numFmtId="0" fontId="35" fillId="24" borderId="82" xfId="42" applyFont="1" applyFill="1" applyBorder="1" applyAlignment="1">
      <alignment horizontal="center" vertical="center"/>
    </xf>
    <xf numFmtId="0" fontId="36" fillId="24" borderId="77" xfId="39" applyFont="1" applyFill="1" applyBorder="1" applyAlignment="1">
      <alignment horizontal="left" vertical="center" wrapText="1"/>
    </xf>
    <xf numFmtId="0" fontId="36" fillId="24" borderId="66" xfId="39" applyFont="1" applyFill="1" applyBorder="1" applyAlignment="1">
      <alignment horizontal="left" vertical="center" wrapText="1"/>
    </xf>
    <xf numFmtId="0" fontId="36" fillId="24" borderId="79" xfId="39" applyFont="1" applyFill="1" applyBorder="1" applyAlignment="1">
      <alignment horizontal="left" vertical="center" wrapText="1"/>
    </xf>
    <xf numFmtId="0" fontId="36" fillId="24" borderId="80" xfId="39" applyFont="1" applyFill="1" applyBorder="1" applyAlignment="1">
      <alignment horizontal="left" vertical="center" wrapText="1"/>
    </xf>
    <xf numFmtId="0" fontId="36" fillId="24" borderId="72" xfId="39" applyFont="1" applyFill="1" applyBorder="1" applyAlignment="1">
      <alignment horizontal="left" vertical="center" wrapText="1"/>
    </xf>
    <xf numFmtId="0" fontId="36" fillId="24" borderId="11" xfId="39" applyFont="1" applyFill="1" applyBorder="1" applyAlignment="1">
      <alignment horizontal="left" vertical="center" wrapText="1"/>
    </xf>
    <xf numFmtId="0" fontId="38" fillId="24" borderId="70" xfId="39" applyFont="1" applyFill="1" applyBorder="1" applyAlignment="1">
      <alignment horizontal="left" vertical="center" wrapText="1"/>
    </xf>
    <xf numFmtId="0" fontId="38" fillId="24" borderId="44" xfId="39" applyFont="1" applyFill="1" applyBorder="1" applyAlignment="1">
      <alignment horizontal="left" vertical="center" wrapText="1"/>
    </xf>
    <xf numFmtId="0" fontId="38" fillId="24" borderId="71" xfId="39" applyFont="1" applyFill="1" applyBorder="1" applyAlignment="1">
      <alignment horizontal="left" vertical="center" wrapText="1"/>
    </xf>
    <xf numFmtId="0" fontId="36" fillId="24" borderId="29" xfId="39" applyFont="1" applyFill="1" applyBorder="1" applyAlignment="1">
      <alignment horizontal="left" vertical="center" wrapText="1"/>
    </xf>
    <xf numFmtId="0" fontId="36" fillId="24" borderId="30" xfId="39" applyFont="1" applyFill="1" applyBorder="1" applyAlignment="1">
      <alignment horizontal="left" vertical="center" wrapText="1"/>
    </xf>
    <xf numFmtId="0" fontId="36" fillId="24" borderId="31" xfId="39" applyFont="1" applyFill="1" applyBorder="1" applyAlignment="1">
      <alignment horizontal="left" vertical="center" wrapText="1"/>
    </xf>
    <xf numFmtId="0" fontId="38" fillId="24" borderId="10" xfId="39" applyFont="1" applyFill="1" applyBorder="1" applyAlignment="1">
      <alignment horizontal="center" vertical="center" wrapText="1"/>
    </xf>
    <xf numFmtId="0" fontId="38" fillId="24" borderId="48" xfId="39" applyFont="1" applyFill="1" applyBorder="1" applyAlignment="1">
      <alignment horizontal="center" vertical="center" wrapText="1"/>
    </xf>
    <xf numFmtId="0" fontId="35" fillId="24" borderId="63" xfId="39" applyFont="1" applyFill="1" applyBorder="1" applyAlignment="1">
      <alignment horizontal="center" vertical="center" wrapText="1"/>
    </xf>
    <xf numFmtId="0" fontId="35" fillId="24" borderId="48" xfId="39" applyFont="1" applyFill="1" applyBorder="1" applyAlignment="1">
      <alignment horizontal="center" vertical="center" wrapText="1"/>
    </xf>
    <xf numFmtId="0" fontId="35" fillId="24" borderId="68" xfId="39" applyFont="1" applyFill="1" applyBorder="1" applyAlignment="1">
      <alignment horizontal="center" vertical="center" wrapText="1"/>
    </xf>
    <xf numFmtId="0" fontId="38" fillId="24" borderId="73" xfId="39" applyFont="1" applyFill="1" applyBorder="1" applyAlignment="1">
      <alignment horizontal="left" vertical="center" wrapText="1"/>
    </xf>
    <xf numFmtId="0" fontId="38" fillId="24" borderId="74" xfId="39" applyFont="1" applyFill="1" applyBorder="1" applyAlignment="1">
      <alignment horizontal="left" vertical="center" wrapText="1"/>
    </xf>
    <xf numFmtId="0" fontId="35" fillId="0" borderId="38" xfId="41" applyFont="1" applyBorder="1" applyAlignment="1">
      <alignment horizontal="left" vertical="center"/>
    </xf>
    <xf numFmtId="0" fontId="35" fillId="0" borderId="52" xfId="41" applyFont="1" applyBorder="1" applyAlignment="1">
      <alignment horizontal="left" vertical="center"/>
    </xf>
    <xf numFmtId="49" fontId="38" fillId="24" borderId="88" xfId="50" applyNumberFormat="1" applyFont="1" applyFill="1" applyBorder="1" applyAlignment="1">
      <alignment horizontal="left" wrapText="1"/>
    </xf>
    <xf numFmtId="0" fontId="36" fillId="24" borderId="10" xfId="49" applyFont="1" applyFill="1" applyBorder="1" applyAlignment="1">
      <alignment horizontal="center" wrapText="1"/>
    </xf>
    <xf numFmtId="0" fontId="36" fillId="24" borderId="48" xfId="49" applyFont="1" applyFill="1" applyBorder="1" applyAlignment="1">
      <alignment horizontal="center" wrapText="1"/>
    </xf>
    <xf numFmtId="0" fontId="36" fillId="24" borderId="69" xfId="49" applyFont="1" applyFill="1" applyBorder="1" applyAlignment="1">
      <alignment horizontal="center" wrapText="1"/>
    </xf>
    <xf numFmtId="0" fontId="36" fillId="24" borderId="63" xfId="49" applyFont="1" applyFill="1" applyBorder="1" applyAlignment="1">
      <alignment horizontal="center" wrapText="1"/>
    </xf>
    <xf numFmtId="0" fontId="36" fillId="24" borderId="64" xfId="49" applyFont="1" applyFill="1" applyBorder="1" applyAlignment="1">
      <alignment horizontal="center" wrapText="1"/>
    </xf>
    <xf numFmtId="0" fontId="35" fillId="24" borderId="84" xfId="49" applyFont="1" applyFill="1" applyBorder="1" applyAlignment="1">
      <alignment horizontal="center"/>
    </xf>
    <xf numFmtId="0" fontId="35" fillId="24" borderId="83" xfId="49" applyFont="1" applyFill="1" applyBorder="1" applyAlignment="1">
      <alignment horizontal="center"/>
    </xf>
    <xf numFmtId="0" fontId="35" fillId="24" borderId="81" xfId="49" applyFont="1" applyFill="1" applyBorder="1" applyAlignment="1">
      <alignment horizontal="center"/>
    </xf>
    <xf numFmtId="0" fontId="35" fillId="24" borderId="75" xfId="49" applyFont="1" applyFill="1" applyBorder="1" applyAlignment="1">
      <alignment horizontal="center"/>
    </xf>
    <xf numFmtId="0" fontId="35" fillId="24" borderId="82" xfId="49" applyFont="1" applyFill="1" applyBorder="1" applyAlignment="1">
      <alignment horizontal="center"/>
    </xf>
    <xf numFmtId="0" fontId="35" fillId="24" borderId="46" xfId="49" applyFont="1" applyFill="1" applyBorder="1" applyAlignment="1">
      <alignment horizontal="center"/>
    </xf>
    <xf numFmtId="0" fontId="35" fillId="24" borderId="76" xfId="49" applyFont="1" applyFill="1" applyBorder="1" applyAlignment="1">
      <alignment horizontal="center"/>
    </xf>
    <xf numFmtId="0" fontId="35" fillId="0" borderId="38" xfId="49" applyFont="1" applyBorder="1" applyAlignment="1">
      <alignment horizontal="left"/>
    </xf>
    <xf numFmtId="0" fontId="36" fillId="24" borderId="72" xfId="49" applyFont="1" applyFill="1" applyBorder="1" applyAlignment="1">
      <alignment horizontal="center"/>
    </xf>
    <xf numFmtId="0" fontId="36" fillId="24" borderId="11" xfId="49" applyFont="1" applyFill="1" applyBorder="1" applyAlignment="1">
      <alignment horizontal="center"/>
    </xf>
    <xf numFmtId="0" fontId="36" fillId="24" borderId="11" xfId="49" applyFont="1" applyFill="1" applyBorder="1" applyAlignment="1">
      <alignment horizontal="center" wrapText="1"/>
    </xf>
    <xf numFmtId="49" fontId="35" fillId="24" borderId="65" xfId="50" applyNumberFormat="1" applyFont="1" applyFill="1" applyBorder="1" applyAlignment="1">
      <alignment horizontal="center" vertical="center" wrapText="1"/>
    </xf>
    <xf numFmtId="0" fontId="35" fillId="24" borderId="66" xfId="50" applyFont="1" applyFill="1" applyBorder="1" applyAlignment="1">
      <alignment horizontal="center" vertical="center" wrapText="1"/>
    </xf>
    <xf numFmtId="0" fontId="35" fillId="24" borderId="67" xfId="50" applyFont="1" applyFill="1" applyBorder="1" applyAlignment="1">
      <alignment horizontal="center" vertical="center" wrapText="1"/>
    </xf>
    <xf numFmtId="0" fontId="38" fillId="24" borderId="44" xfId="50" applyFont="1" applyFill="1" applyBorder="1" applyAlignment="1">
      <alignment horizontal="left" vertical="center" wrapText="1"/>
    </xf>
    <xf numFmtId="0" fontId="36" fillId="24" borderId="29" xfId="50" applyFont="1" applyFill="1" applyBorder="1" applyAlignment="1">
      <alignment horizontal="left" vertical="center" wrapText="1"/>
    </xf>
    <xf numFmtId="0" fontId="36" fillId="24" borderId="30" xfId="50" applyFont="1" applyFill="1" applyBorder="1" applyAlignment="1">
      <alignment horizontal="left" vertical="center" wrapText="1"/>
    </xf>
    <xf numFmtId="0" fontId="36" fillId="24" borderId="31" xfId="50" applyFont="1" applyFill="1" applyBorder="1" applyAlignment="1">
      <alignment horizontal="left" vertical="center" wrapText="1"/>
    </xf>
    <xf numFmtId="0" fontId="35" fillId="24" borderId="63" xfId="50" applyFont="1" applyFill="1" applyBorder="1" applyAlignment="1">
      <alignment horizontal="center" vertical="center" wrapText="1"/>
    </xf>
    <xf numFmtId="0" fontId="35" fillId="24" borderId="48" xfId="50" applyFont="1" applyFill="1" applyBorder="1" applyAlignment="1">
      <alignment horizontal="center" vertical="center" wrapText="1"/>
    </xf>
    <xf numFmtId="0" fontId="35" fillId="24" borderId="68" xfId="50" applyFont="1" applyFill="1" applyBorder="1" applyAlignment="1">
      <alignment horizontal="center" vertical="center" wrapText="1"/>
    </xf>
    <xf numFmtId="0" fontId="38" fillId="24" borderId="70" xfId="50" applyFont="1" applyFill="1" applyBorder="1" applyAlignment="1">
      <alignment horizontal="left" vertical="center" wrapText="1"/>
    </xf>
    <xf numFmtId="0" fontId="38" fillId="24" borderId="71" xfId="50" applyFont="1" applyFill="1" applyBorder="1" applyAlignment="1">
      <alignment horizontal="left" vertical="center" wrapText="1"/>
    </xf>
    <xf numFmtId="0" fontId="36" fillId="24" borderId="72" xfId="50" applyFont="1" applyFill="1" applyBorder="1" applyAlignment="1">
      <alignment horizontal="left" vertical="center" wrapText="1"/>
    </xf>
    <xf numFmtId="0" fontId="36" fillId="24" borderId="11" xfId="50" applyFont="1" applyFill="1" applyBorder="1" applyAlignment="1">
      <alignment horizontal="left" vertical="center" wrapText="1"/>
    </xf>
    <xf numFmtId="0" fontId="38" fillId="24" borderId="73" xfId="50" applyFont="1" applyFill="1" applyBorder="1" applyAlignment="1">
      <alignment horizontal="left" vertical="center" wrapText="1"/>
    </xf>
    <xf numFmtId="0" fontId="38" fillId="24" borderId="74" xfId="50" applyFont="1" applyFill="1" applyBorder="1" applyAlignment="1">
      <alignment horizontal="left" vertical="center" wrapText="1"/>
    </xf>
    <xf numFmtId="0" fontId="36" fillId="24" borderId="77" xfId="50" applyFont="1" applyFill="1" applyBorder="1" applyAlignment="1">
      <alignment horizontal="left" vertical="center" wrapText="1"/>
    </xf>
    <xf numFmtId="0" fontId="36" fillId="24" borderId="66" xfId="50" applyFont="1" applyFill="1" applyBorder="1" applyAlignment="1">
      <alignment horizontal="left" vertical="center" wrapText="1"/>
    </xf>
    <xf numFmtId="49" fontId="38" fillId="24" borderId="65" xfId="50" applyNumberFormat="1" applyFont="1" applyFill="1" applyBorder="1" applyAlignment="1">
      <alignment horizontal="left" vertical="center" wrapText="1"/>
    </xf>
    <xf numFmtId="0" fontId="38" fillId="24" borderId="66" xfId="50" applyFont="1" applyFill="1" applyBorder="1" applyAlignment="1">
      <alignment horizontal="left" vertical="center" wrapText="1"/>
    </xf>
    <xf numFmtId="0" fontId="38" fillId="24" borderId="78" xfId="50" applyFont="1" applyFill="1" applyBorder="1" applyAlignment="1">
      <alignment horizontal="left" vertical="center" wrapText="1"/>
    </xf>
    <xf numFmtId="0" fontId="36" fillId="24" borderId="79" xfId="50" applyFont="1" applyFill="1" applyBorder="1" applyAlignment="1">
      <alignment horizontal="left" vertical="center" wrapText="1"/>
    </xf>
    <xf numFmtId="0" fontId="36" fillId="24" borderId="80" xfId="50" applyFont="1" applyFill="1" applyBorder="1" applyAlignment="1">
      <alignment horizontal="left" vertical="center" wrapText="1"/>
    </xf>
    <xf numFmtId="0" fontId="38" fillId="24" borderId="10" xfId="50" applyFont="1" applyFill="1" applyBorder="1" applyAlignment="1">
      <alignment horizontal="center" vertical="center" wrapText="1"/>
    </xf>
    <xf numFmtId="0" fontId="38" fillId="24" borderId="48" xfId="50" applyFont="1" applyFill="1" applyBorder="1" applyAlignment="1">
      <alignment horizontal="center" vertical="center" wrapText="1"/>
    </xf>
    <xf numFmtId="0" fontId="35" fillId="0" borderId="52" xfId="49" applyFont="1" applyBorder="1" applyAlignment="1">
      <alignment horizontal="left" vertical="center"/>
    </xf>
    <xf numFmtId="0" fontId="35" fillId="0" borderId="38" xfId="49" applyFont="1" applyBorder="1" applyAlignment="1">
      <alignment horizontal="left" vertical="center"/>
    </xf>
    <xf numFmtId="0" fontId="36" fillId="24" borderId="87" xfId="50" applyFont="1" applyFill="1" applyBorder="1" applyAlignment="1">
      <alignment horizontal="left" vertical="center" wrapText="1"/>
    </xf>
    <xf numFmtId="0" fontId="36" fillId="24" borderId="47" xfId="50" applyFont="1" applyFill="1" applyBorder="1" applyAlignment="1">
      <alignment horizontal="left" vertical="center" wrapText="1"/>
    </xf>
    <xf numFmtId="49" fontId="35" fillId="24" borderId="47" xfId="50" applyNumberFormat="1" applyFont="1" applyFill="1" applyBorder="1" applyAlignment="1">
      <alignment horizontal="center" vertical="center" wrapText="1"/>
    </xf>
    <xf numFmtId="49" fontId="35" fillId="24" borderId="88" xfId="50" applyNumberFormat="1" applyFont="1" applyFill="1" applyBorder="1" applyAlignment="1">
      <alignment horizontal="center" vertical="center" wrapText="1"/>
    </xf>
    <xf numFmtId="49" fontId="38" fillId="24" borderId="47" xfId="50" applyNumberFormat="1" applyFont="1" applyFill="1" applyBorder="1" applyAlignment="1">
      <alignment horizontal="left" vertical="center" wrapText="1"/>
    </xf>
    <xf numFmtId="0" fontId="36" fillId="24" borderId="39" xfId="50" applyFont="1" applyFill="1" applyBorder="1" applyAlignment="1">
      <alignment horizontal="left" vertical="center" wrapText="1"/>
    </xf>
    <xf numFmtId="0" fontId="36" fillId="24" borderId="40" xfId="50" applyFont="1" applyFill="1" applyBorder="1" applyAlignment="1">
      <alignment horizontal="left" vertical="center" wrapText="1"/>
    </xf>
    <xf numFmtId="0" fontId="36" fillId="24" borderId="41" xfId="50" applyFont="1" applyFill="1" applyBorder="1" applyAlignment="1">
      <alignment horizontal="left" vertical="center" wrapText="1"/>
    </xf>
    <xf numFmtId="0" fontId="36" fillId="24" borderId="85" xfId="50" applyFont="1" applyFill="1" applyBorder="1" applyAlignment="1">
      <alignment horizontal="left" vertical="center" wrapText="1"/>
    </xf>
    <xf numFmtId="0" fontId="36" fillId="24" borderId="86" xfId="50" applyFont="1" applyFill="1" applyBorder="1" applyAlignment="1">
      <alignment horizontal="left" vertical="center" wrapText="1"/>
    </xf>
    <xf numFmtId="49" fontId="35" fillId="24" borderId="89" xfId="50" applyNumberFormat="1" applyFont="1" applyFill="1" applyBorder="1" applyAlignment="1">
      <alignment horizontal="center" vertical="center" wrapText="1"/>
    </xf>
    <xf numFmtId="49" fontId="35" fillId="24" borderId="90" xfId="50" applyNumberFormat="1" applyFont="1" applyFill="1" applyBorder="1" applyAlignment="1">
      <alignment horizontal="center" vertical="center" wrapText="1"/>
    </xf>
    <xf numFmtId="49" fontId="35" fillId="24" borderId="91" xfId="50" applyNumberFormat="1" applyFont="1" applyFill="1" applyBorder="1" applyAlignment="1">
      <alignment horizontal="center" vertical="center" wrapText="1"/>
    </xf>
    <xf numFmtId="165" fontId="35" fillId="0" borderId="0" xfId="49" applyNumberFormat="1" applyFont="1" applyBorder="1" applyAlignment="1">
      <alignment vertical="center" textRotation="255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ình thường" xfId="0" builtinId="0"/>
    <cellStyle name="Đầu đề 1" xfId="30" builtinId="16" customBuiltin="1"/>
    <cellStyle name="Đầu đề 2" xfId="31" builtinId="17" customBuiltin="1"/>
    <cellStyle name="Đầu đề 3" xfId="32" builtinId="18" customBuiltin="1"/>
    <cellStyle name="Đầu đề 4" xfId="33" builtinId="19" customBuiltin="1"/>
    <cellStyle name="Đầu ra" xfId="44" builtinId="21" customBuiltin="1"/>
    <cellStyle name="Đầu vào" xfId="35" builtinId="20" customBuiltin="1"/>
    <cellStyle name="Ghi chú" xfId="43" builtinId="10" customBuiltin="1"/>
    <cellStyle name="Kiểm tra Ô" xfId="27" builtinId="23" customBuiltin="1"/>
    <cellStyle name="Normal_Functional Test Case v1.0" xfId="38" xr:uid="{00000000-0005-0000-0000-000026000000}"/>
    <cellStyle name="Normal_Sheet1" xfId="39" xr:uid="{00000000-0005-0000-0000-000027000000}"/>
    <cellStyle name="Normal_Sheet1 2" xfId="50" xr:uid="{68B9EB5E-9D95-4E98-AF08-C9D4763C9630}"/>
    <cellStyle name="Normal_Sheet1_Template_UnitTest Case_v0.9" xfId="40" xr:uid="{00000000-0005-0000-0000-000028000000}"/>
    <cellStyle name="Normal_Template_UnitTest Case_v0.9" xfId="41" xr:uid="{00000000-0005-0000-0000-000029000000}"/>
    <cellStyle name="Normal_Template_UnitTest Case_v0.9 2" xfId="49" xr:uid="{B3EB3F0A-5578-45C4-9E69-29F7FC758281}"/>
    <cellStyle name="Normal_Template_UnitTest Case_v0.9_Template_UnitTest Case_v0.9" xfId="42" xr:uid="{00000000-0005-0000-0000-00002A000000}"/>
    <cellStyle name="Ô được Nối kết" xfId="36" builtinId="24" customBuiltin="1"/>
    <cellStyle name="Siêu kết nối" xfId="34" builtinId="8"/>
    <cellStyle name="Tiêu đề" xfId="45" builtinId="15" customBuiltin="1"/>
    <cellStyle name="Tính toán" xfId="26" builtinId="22" customBuiltin="1"/>
    <cellStyle name="Tổng" xfId="46" builtinId="25" customBuiltin="1"/>
    <cellStyle name="Tốt" xfId="29" builtinId="26" customBuiltin="1"/>
    <cellStyle name="Trung lập" xfId="37" builtinId="28" customBuiltin="1"/>
    <cellStyle name="Văn bản Cảnh báo" xfId="47" builtinId="11" customBuiltin="1"/>
    <cellStyle name="Văn bản Giải thích" xfId="28" builtinId="53" customBuiltin="1"/>
    <cellStyle name="Xấu" xfId="25" builtinId="27" customBuiltin="1"/>
    <cellStyle name="標準_結合試験(AllOvertheWorld)" xfId="48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Test Type</a:t>
            </a:r>
          </a:p>
        </c:rich>
      </c:tx>
      <c:layout>
        <c:manualLayout>
          <c:xMode val="edge"/>
          <c:yMode val="edge"/>
          <c:x val="0.41836731946968164"/>
          <c:y val="3.9062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153061224489796"/>
          <c:y val="0.26562550664044693"/>
          <c:w val="0.39795918367346939"/>
          <c:h val="0.60937616229279001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AEA-47E4-A7CC-B3B372E5CAB3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3AEA-47E4-A7CC-B3B372E5CAB3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AEA-47E4-A7CC-B3B372E5CAB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vi-V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Statistics!$F$59:$H$59</c:f>
              <c:numCache>
                <c:formatCode>General</c:formatCode>
                <c:ptCount val="3"/>
                <c:pt idx="0">
                  <c:v>77</c:v>
                </c:pt>
                <c:pt idx="1">
                  <c:v>183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EA-47E4-A7CC-B3B372E5CAB3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3AEA-47E4-A7CC-B3B372E5CAB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5-3AEA-47E4-A7CC-B3B372E5CAB3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3AEA-47E4-A7CC-B3B372E5CA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vi-V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Statistics!#REF!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AEA-47E4-A7CC-B3B372E5CAB3}"/>
            </c:ext>
          </c:extLst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3AEA-47E4-A7CC-B3B372E5CAB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9-3AEA-47E4-A7CC-B3B372E5CAB3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A-3AEA-47E4-A7CC-B3B372E5CA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vi-V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Statistics!#REF!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AEA-47E4-A7CC-B3B372E5CAB3}"/>
            </c:ext>
          </c:extLst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3AEA-47E4-A7CC-B3B372E5CAB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3AEA-47E4-A7CC-B3B372E5CAB3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E-3AEA-47E4-A7CC-B3B372E5CA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vi-V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Statistics!#REF!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AEA-47E4-A7CC-B3B372E5CAB3}"/>
            </c:ext>
          </c:extLst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3AEA-47E4-A7CC-B3B372E5CAB3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3AEA-47E4-A7CC-B3B372E5CAB3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3AEA-47E4-A7CC-B3B372E5CAB3}"/>
              </c:ext>
            </c:extLst>
          </c:dPt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vi-V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Statistics!$F$59:$H$59</c:f>
              <c:numCache>
                <c:formatCode>General</c:formatCode>
                <c:ptCount val="3"/>
                <c:pt idx="0">
                  <c:v>77</c:v>
                </c:pt>
                <c:pt idx="1">
                  <c:v>183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AEA-47E4-A7CC-B3B372E5C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000018843798371"/>
          <c:y val="0.39453207020997372"/>
          <c:w val="8.4615653812504243E-2"/>
          <c:h val="0.316406660104986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3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vi-VN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vi-VN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r>
              <a:rPr lang="en-US"/>
              <a:t>Passed Percent</a:t>
            </a:r>
          </a:p>
        </c:rich>
      </c:tx>
      <c:layout>
        <c:manualLayout>
          <c:xMode val="edge"/>
          <c:yMode val="edge"/>
          <c:x val="0.36547085201793722"/>
          <c:y val="3.9525892596758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3094170403587444"/>
          <c:y val="0.28063295267908667"/>
          <c:w val="0.33856502242152464"/>
          <c:h val="0.5968390965428462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BC96-47E8-8DBA-1513B764C103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BC96-47E8-8DBA-1513B764C103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BC96-47E8-8DBA-1513B764C10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vi-V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Statistics!$C$59:$E$59</c:f>
              <c:numCache>
                <c:formatCode>General</c:formatCode>
                <c:ptCount val="3"/>
                <c:pt idx="0">
                  <c:v>260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96-47E8-8DBA-1513B764C103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BC96-47E8-8DBA-1513B764C10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5-BC96-47E8-8DBA-1513B764C103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BC96-47E8-8DBA-1513B764C10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vi-V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Statistics!#REF!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96-47E8-8DBA-1513B764C103}"/>
            </c:ext>
          </c:extLst>
        </c:ser>
        <c:ser>
          <c:idx val="2"/>
          <c:order val="2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BC96-47E8-8DBA-1513B764C10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9-BC96-47E8-8DBA-1513B764C103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A-BC96-47E8-8DBA-1513B764C10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vi-V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Statistics!#REF!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C96-47E8-8DBA-1513B764C103}"/>
            </c:ext>
          </c:extLst>
        </c:ser>
        <c:ser>
          <c:idx val="3"/>
          <c:order val="3"/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C-BC96-47E8-8DBA-1513B764C103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D-BC96-47E8-8DBA-1513B764C103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E-BC96-47E8-8DBA-1513B764C10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vi-V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Statistics!#REF!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C96-47E8-8DBA-1513B764C103}"/>
            </c:ext>
          </c:extLst>
        </c:ser>
        <c:ser>
          <c:idx val="4"/>
          <c:order val="4"/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BC96-47E8-8DBA-1513B764C103}"/>
              </c:ext>
            </c:extLst>
          </c:dPt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BC96-47E8-8DBA-1513B764C103}"/>
              </c:ext>
            </c:extLst>
          </c:dPt>
          <c:dPt>
            <c:idx val="2"/>
            <c:bubble3D val="0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2-BC96-47E8-8DBA-1513B764C103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endParaRPr lang="vi-V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Statistics!$C$11:$E$11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Statistics!$C$59:$E$59</c:f>
              <c:numCache>
                <c:formatCode>General</c:formatCode>
                <c:ptCount val="3"/>
                <c:pt idx="0">
                  <c:v>260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C96-47E8-8DBA-1513B764C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026905829596416"/>
          <c:y val="0.43650960296629587"/>
          <c:w val="0.1905829596412556"/>
          <c:h val="0.301588551431071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defRPr>
          </a:pPr>
          <a:endParaRPr lang="vi-VN"/>
        </a:p>
      </c:txPr>
    </c:legend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vi-VN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85725</xdr:rowOff>
    </xdr:from>
    <xdr:to>
      <xdr:col>0</xdr:col>
      <xdr:colOff>2133600</xdr:colOff>
      <xdr:row>1</xdr:row>
      <xdr:rowOff>781050</xdr:rowOff>
    </xdr:to>
    <xdr:pic>
      <xdr:nvPicPr>
        <xdr:cNvPr id="1111" name="Picture 1">
          <a:extLst>
            <a:ext uri="{FF2B5EF4-FFF2-40B4-BE49-F238E27FC236}">
              <a16:creationId xmlns:a16="http://schemas.microsoft.com/office/drawing/2014/main" id="{DAD16DF1-DCFC-471D-82B9-B100619C0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650"/>
          <a:ext cx="213360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542925</xdr:colOff>
      <xdr:row>66</xdr:row>
      <xdr:rowOff>0</xdr:rowOff>
    </xdr:from>
    <xdr:to>
      <xdr:col>9</xdr:col>
      <xdr:colOff>0</xdr:colOff>
      <xdr:row>81</xdr:row>
      <xdr:rowOff>9525</xdr:rowOff>
    </xdr:to>
    <xdr:graphicFrame macro="">
      <xdr:nvGraphicFramePr>
        <xdr:cNvPr id="2219" name="Chart 16">
          <a:extLst>
            <a:ext uri="{FF2B5EF4-FFF2-40B4-BE49-F238E27FC236}">
              <a16:creationId xmlns:a16="http://schemas.microsoft.com/office/drawing/2014/main" id="{9C9BBAF6-783D-4894-882D-29F89A61D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66</xdr:row>
      <xdr:rowOff>28575</xdr:rowOff>
    </xdr:from>
    <xdr:to>
      <xdr:col>3</xdr:col>
      <xdr:colOff>238125</xdr:colOff>
      <xdr:row>81</xdr:row>
      <xdr:rowOff>0</xdr:rowOff>
    </xdr:to>
    <xdr:graphicFrame macro="">
      <xdr:nvGraphicFramePr>
        <xdr:cNvPr id="2220" name="Chart 17">
          <a:extLst>
            <a:ext uri="{FF2B5EF4-FFF2-40B4-BE49-F238E27FC236}">
              <a16:creationId xmlns:a16="http://schemas.microsoft.com/office/drawing/2014/main" id="{8B2E3DBA-A2E7-455C-9304-6DE2D570555E}"/>
            </a:ext>
            <a:ext uri="{147F2762-F138-4A5C-976F-8EAC2B608ADB}">
              <a16:predDERef xmlns:a16="http://schemas.microsoft.com/office/drawing/2014/main" pred="{9C9BBAF6-783D-4894-882D-29F89A61D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7.xml"/><Relationship Id="rId1" Type="http://schemas.openxmlformats.org/officeDocument/2006/relationships/vmlDrawing" Target="../drawings/vmlDrawing27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8.xml"/><Relationship Id="rId1" Type="http://schemas.openxmlformats.org/officeDocument/2006/relationships/vmlDrawing" Target="../drawings/vmlDrawing28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9.xml"/><Relationship Id="rId1" Type="http://schemas.openxmlformats.org/officeDocument/2006/relationships/vmlDrawing" Target="../drawings/vmlDrawing29.v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7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1.xml"/><Relationship Id="rId1" Type="http://schemas.openxmlformats.org/officeDocument/2006/relationships/vmlDrawing" Target="../drawings/vmlDrawing31.v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8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haihungphandao@gmail.com" TargetMode="External"/><Relationship Id="rId4" Type="http://schemas.openxmlformats.org/officeDocument/2006/relationships/comments" Target="../comments33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4.xml"/><Relationship Id="rId1" Type="http://schemas.openxmlformats.org/officeDocument/2006/relationships/vmlDrawing" Target="../drawings/vmlDrawing34.v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5.xml"/><Relationship Id="rId1" Type="http://schemas.openxmlformats.org/officeDocument/2006/relationships/vmlDrawing" Target="../drawings/vmlDrawing35.v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10.bin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8.xml"/><Relationship Id="rId1" Type="http://schemas.openxmlformats.org/officeDocument/2006/relationships/vmlDrawing" Target="../drawings/vmlDrawing38.v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9.xml"/><Relationship Id="rId2" Type="http://schemas.openxmlformats.org/officeDocument/2006/relationships/vmlDrawing" Target="../drawings/vmlDrawing39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9"/>
  <sheetViews>
    <sheetView tabSelected="1" zoomScaleNormal="100" workbookViewId="0"/>
  </sheetViews>
  <sheetFormatPr defaultColWidth="11" defaultRowHeight="14.25"/>
  <cols>
    <col min="1" max="1" width="119.375" style="142" customWidth="1"/>
    <col min="2" max="16384" width="11" style="142"/>
  </cols>
  <sheetData>
    <row r="1" spans="1:1" s="139" customFormat="1" ht="22.5">
      <c r="A1" s="138" t="s">
        <v>0</v>
      </c>
    </row>
    <row r="2" spans="1:1" s="139" customFormat="1" ht="22.5">
      <c r="A2" s="138"/>
    </row>
    <row r="3" spans="1:1" s="140" customFormat="1" ht="18">
      <c r="A3" s="143" t="s">
        <v>1</v>
      </c>
    </row>
    <row r="4" spans="1:1" ht="15" customHeight="1">
      <c r="A4" s="146" t="s">
        <v>2</v>
      </c>
    </row>
    <row r="5" spans="1:1" ht="15" customHeight="1">
      <c r="A5" s="146" t="s">
        <v>3</v>
      </c>
    </row>
    <row r="6" spans="1:1" ht="38.25">
      <c r="A6" s="147" t="s">
        <v>4</v>
      </c>
    </row>
    <row r="7" spans="1:1" ht="29.25" customHeight="1">
      <c r="A7" s="147" t="s">
        <v>5</v>
      </c>
    </row>
    <row r="8" spans="1:1" ht="30" customHeight="1">
      <c r="A8" s="148" t="s">
        <v>6</v>
      </c>
    </row>
    <row r="9" spans="1:1" s="151" customFormat="1" ht="16.5" customHeight="1">
      <c r="A9" s="150" t="s">
        <v>7</v>
      </c>
    </row>
    <row r="10" spans="1:1" ht="16.5" customHeight="1">
      <c r="A10" s="141"/>
    </row>
    <row r="11" spans="1:1" s="140" customFormat="1" ht="18">
      <c r="A11" s="143" t="s">
        <v>8</v>
      </c>
    </row>
    <row r="12" spans="1:1" s="144" customFormat="1" ht="15">
      <c r="A12" s="149" t="s">
        <v>9</v>
      </c>
    </row>
    <row r="13" spans="1:1" ht="25.5">
      <c r="A13" s="146" t="s">
        <v>10</v>
      </c>
    </row>
    <row r="14" spans="1:1">
      <c r="A14" s="146" t="s">
        <v>11</v>
      </c>
    </row>
    <row r="15" spans="1:1">
      <c r="A15" s="147" t="s">
        <v>12</v>
      </c>
    </row>
    <row r="16" spans="1:1">
      <c r="A16" s="141"/>
    </row>
    <row r="17" spans="1:4" s="144" customFormat="1" ht="15">
      <c r="A17" s="149" t="s">
        <v>13</v>
      </c>
    </row>
    <row r="18" spans="1:4">
      <c r="A18" s="146" t="s">
        <v>14</v>
      </c>
      <c r="B18" s="141"/>
    </row>
    <row r="19" spans="1:4">
      <c r="A19" s="149" t="s">
        <v>15</v>
      </c>
    </row>
    <row r="20" spans="1:4">
      <c r="A20" s="146" t="s">
        <v>16</v>
      </c>
      <c r="B20" s="141"/>
    </row>
    <row r="21" spans="1:4" ht="25.5">
      <c r="A21" s="147" t="s">
        <v>17</v>
      </c>
    </row>
    <row r="22" spans="1:4">
      <c r="A22" s="146" t="s">
        <v>18</v>
      </c>
      <c r="B22" s="145"/>
    </row>
    <row r="23" spans="1:4">
      <c r="A23" s="146" t="s">
        <v>19</v>
      </c>
      <c r="B23" s="141"/>
    </row>
    <row r="24" spans="1:4">
      <c r="A24" s="146" t="s">
        <v>20</v>
      </c>
      <c r="B24" s="141"/>
    </row>
    <row r="25" spans="1:4">
      <c r="A25" s="146" t="s">
        <v>21</v>
      </c>
      <c r="B25" s="141"/>
      <c r="C25" s="141" t="s">
        <v>22</v>
      </c>
      <c r="D25" s="141" t="s">
        <v>22</v>
      </c>
    </row>
    <row r="26" spans="1:4">
      <c r="A26" s="146" t="s">
        <v>23</v>
      </c>
    </row>
    <row r="27" spans="1:4">
      <c r="A27" s="146" t="s">
        <v>24</v>
      </c>
      <c r="B27" s="141"/>
    </row>
    <row r="28" spans="1:4">
      <c r="A28" s="146" t="s">
        <v>25</v>
      </c>
    </row>
    <row r="29" spans="1:4">
      <c r="A29" s="146" t="s">
        <v>26</v>
      </c>
    </row>
    <row r="30" spans="1:4">
      <c r="A30" s="146" t="s">
        <v>27</v>
      </c>
      <c r="B30" s="141"/>
      <c r="C30" s="141" t="s">
        <v>22</v>
      </c>
    </row>
    <row r="31" spans="1:4">
      <c r="A31" s="149" t="s">
        <v>28</v>
      </c>
    </row>
    <row r="32" spans="1:4" ht="30" customHeight="1">
      <c r="A32" s="147" t="s">
        <v>29</v>
      </c>
    </row>
    <row r="33" spans="1:2">
      <c r="A33" s="146" t="s">
        <v>30</v>
      </c>
    </row>
    <row r="34" spans="1:2">
      <c r="A34" s="146" t="s">
        <v>31</v>
      </c>
    </row>
    <row r="35" spans="1:2">
      <c r="A35" s="146" t="s">
        <v>32</v>
      </c>
      <c r="B35" s="141"/>
    </row>
    <row r="36" spans="1:2">
      <c r="A36" s="146" t="s">
        <v>33</v>
      </c>
      <c r="B36" s="141"/>
    </row>
    <row r="37" spans="1:2">
      <c r="A37" s="149" t="s">
        <v>34</v>
      </c>
    </row>
    <row r="38" spans="1:2">
      <c r="A38" s="146" t="s">
        <v>35</v>
      </c>
    </row>
    <row r="39" spans="1:2" ht="38.25">
      <c r="A39" s="148" t="s">
        <v>36</v>
      </c>
      <c r="B39" s="141"/>
    </row>
    <row r="40" spans="1:2">
      <c r="A40" s="148"/>
      <c r="B40" s="141"/>
    </row>
    <row r="41" spans="1:2" s="144" customFormat="1" ht="15">
      <c r="A41" s="149" t="s">
        <v>37</v>
      </c>
    </row>
    <row r="42" spans="1:2">
      <c r="A42" s="146" t="s">
        <v>38</v>
      </c>
    </row>
    <row r="43" spans="1:2">
      <c r="A43" s="146" t="s">
        <v>39</v>
      </c>
    </row>
    <row r="44" spans="1:2">
      <c r="A44" s="146" t="s">
        <v>40</v>
      </c>
    </row>
    <row r="45" spans="1:2">
      <c r="A45" s="146" t="s">
        <v>41</v>
      </c>
    </row>
    <row r="46" spans="1:2">
      <c r="A46" s="146" t="s">
        <v>42</v>
      </c>
    </row>
    <row r="47" spans="1:2">
      <c r="A47" s="146" t="s">
        <v>43</v>
      </c>
    </row>
    <row r="48" spans="1:2">
      <c r="A48" s="141" t="s">
        <v>44</v>
      </c>
    </row>
    <row r="49" spans="1:1">
      <c r="A49" s="141"/>
    </row>
  </sheetData>
  <phoneticPr fontId="44"/>
  <pageMargins left="0.75" right="0.75" top="0.7" bottom="0.65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F21"/>
  <sheetViews>
    <sheetView showGridLines="0" workbookViewId="0"/>
  </sheetViews>
  <sheetFormatPr defaultColWidth="11" defaultRowHeight="12.75"/>
  <cols>
    <col min="1" max="1" width="28.125" style="23" customWidth="1"/>
    <col min="2" max="2" width="10" style="3" customWidth="1"/>
    <col min="3" max="3" width="80.25" style="3" customWidth="1"/>
    <col min="4" max="4" width="8" style="3" customWidth="1"/>
    <col min="5" max="5" width="38" style="3" customWidth="1"/>
    <col min="6" max="6" width="48.125" style="3" customWidth="1"/>
    <col min="7" max="16384" width="11" style="3"/>
  </cols>
  <sheetData>
    <row r="2" spans="1:6" s="2" customFormat="1" ht="75.75" customHeight="1">
      <c r="A2" s="1"/>
      <c r="B2" s="508" t="s">
        <v>45</v>
      </c>
      <c r="C2" s="508"/>
      <c r="D2" s="508"/>
      <c r="E2" s="508"/>
      <c r="F2" s="508"/>
    </row>
    <row r="3" spans="1:6">
      <c r="A3" s="4"/>
      <c r="B3" s="5"/>
      <c r="E3" s="6"/>
    </row>
    <row r="4" spans="1:6" ht="14.25" customHeight="1">
      <c r="A4" s="152" t="s">
        <v>46</v>
      </c>
      <c r="B4" s="509" t="s">
        <v>47</v>
      </c>
      <c r="C4" s="509"/>
      <c r="D4" s="509"/>
      <c r="E4" s="152" t="s">
        <v>48</v>
      </c>
      <c r="F4" s="7" t="s">
        <v>49</v>
      </c>
    </row>
    <row r="5" spans="1:6" ht="14.25" customHeight="1">
      <c r="A5" s="152" t="s">
        <v>50</v>
      </c>
      <c r="B5" s="509" t="s">
        <v>47</v>
      </c>
      <c r="C5" s="509"/>
      <c r="D5" s="509"/>
      <c r="E5" s="152" t="s">
        <v>51</v>
      </c>
      <c r="F5" s="404">
        <v>44652</v>
      </c>
    </row>
    <row r="6" spans="1:6" ht="15.75" customHeight="1">
      <c r="A6" s="172" t="s">
        <v>52</v>
      </c>
      <c r="B6" s="510" t="str">
        <f>B5&amp;"_"&amp;"UTC"&amp;"_"&amp;"v1.0"</f>
        <v>Potoro_UTC_v1.0</v>
      </c>
      <c r="C6" s="511"/>
      <c r="D6" s="512"/>
      <c r="E6" s="152" t="s">
        <v>53</v>
      </c>
      <c r="F6" s="135" t="s">
        <v>54</v>
      </c>
    </row>
    <row r="7" spans="1:6">
      <c r="A7" s="153"/>
      <c r="B7" s="8"/>
      <c r="E7" s="9"/>
      <c r="F7" s="5"/>
    </row>
    <row r="8" spans="1:6">
      <c r="A8" s="3"/>
    </row>
    <row r="9" spans="1:6">
      <c r="A9" s="154" t="s">
        <v>55</v>
      </c>
    </row>
    <row r="10" spans="1:6" s="10" customFormat="1">
      <c r="A10" s="11" t="s">
        <v>56</v>
      </c>
      <c r="B10" s="12" t="s">
        <v>53</v>
      </c>
      <c r="C10" s="12" t="s">
        <v>57</v>
      </c>
      <c r="D10" s="12" t="s">
        <v>58</v>
      </c>
      <c r="E10" s="12" t="s">
        <v>59</v>
      </c>
      <c r="F10" s="13" t="s">
        <v>60</v>
      </c>
    </row>
    <row r="11" spans="1:6" s="14" customFormat="1" ht="21.75" customHeight="1">
      <c r="A11" s="17">
        <v>44652</v>
      </c>
      <c r="B11" s="15" t="s">
        <v>61</v>
      </c>
      <c r="C11" s="16" t="s">
        <v>62</v>
      </c>
      <c r="D11" s="16" t="s">
        <v>63</v>
      </c>
      <c r="E11" s="16" t="s">
        <v>64</v>
      </c>
      <c r="F11" s="18"/>
    </row>
    <row r="12" spans="1:6" s="14" customFormat="1" ht="19.5" customHeight="1">
      <c r="A12" s="17">
        <v>44653</v>
      </c>
      <c r="B12" s="15" t="s">
        <v>65</v>
      </c>
      <c r="C12" s="16" t="s">
        <v>66</v>
      </c>
      <c r="D12" s="16" t="s">
        <v>63</v>
      </c>
      <c r="E12" s="16" t="s">
        <v>67</v>
      </c>
      <c r="F12" s="18"/>
    </row>
    <row r="13" spans="1:6" s="14" customFormat="1" ht="21.75" customHeight="1">
      <c r="A13" s="17">
        <v>44654</v>
      </c>
      <c r="B13" s="15" t="s">
        <v>68</v>
      </c>
      <c r="C13" s="16" t="s">
        <v>69</v>
      </c>
      <c r="D13" s="16" t="s">
        <v>63</v>
      </c>
      <c r="E13" s="16" t="s">
        <v>70</v>
      </c>
      <c r="F13" s="18"/>
    </row>
    <row r="14" spans="1:6" s="14" customFormat="1" ht="19.5" customHeight="1">
      <c r="A14" s="17">
        <v>44655</v>
      </c>
      <c r="B14" s="15" t="s">
        <v>71</v>
      </c>
      <c r="C14" s="16" t="s">
        <v>72</v>
      </c>
      <c r="D14" s="16" t="s">
        <v>63</v>
      </c>
      <c r="E14" s="16" t="s">
        <v>73</v>
      </c>
      <c r="F14" s="18"/>
    </row>
    <row r="15" spans="1:6" s="14" customFormat="1" ht="21.75" customHeight="1">
      <c r="A15" s="17">
        <v>44656</v>
      </c>
      <c r="B15" s="15" t="s">
        <v>74</v>
      </c>
      <c r="C15" s="16" t="s">
        <v>75</v>
      </c>
      <c r="D15" s="16" t="s">
        <v>63</v>
      </c>
      <c r="E15" s="16" t="s">
        <v>76</v>
      </c>
      <c r="F15" s="18"/>
    </row>
    <row r="16" spans="1:6" s="14" customFormat="1" ht="21.75" customHeight="1">
      <c r="A16" s="405">
        <v>44657</v>
      </c>
      <c r="B16" s="406" t="s">
        <v>77</v>
      </c>
      <c r="C16" s="407" t="s">
        <v>78</v>
      </c>
      <c r="D16" s="407" t="s">
        <v>63</v>
      </c>
      <c r="E16" s="16" t="s">
        <v>76</v>
      </c>
      <c r="F16" s="408"/>
    </row>
    <row r="17" spans="1:6" s="14" customFormat="1" ht="21.75" customHeight="1">
      <c r="A17" s="405">
        <v>44658</v>
      </c>
      <c r="B17" s="406" t="s">
        <v>79</v>
      </c>
      <c r="C17" s="407" t="s">
        <v>80</v>
      </c>
      <c r="D17" s="407" t="s">
        <v>63</v>
      </c>
      <c r="E17" s="16" t="s">
        <v>76</v>
      </c>
      <c r="F17" s="408"/>
    </row>
    <row r="18" spans="1:6" s="14" customFormat="1" ht="21.75" customHeight="1">
      <c r="A18" s="405">
        <v>44659</v>
      </c>
      <c r="B18" s="406" t="s">
        <v>81</v>
      </c>
      <c r="C18" s="407" t="s">
        <v>82</v>
      </c>
      <c r="D18" s="407" t="s">
        <v>63</v>
      </c>
      <c r="E18" s="16" t="s">
        <v>76</v>
      </c>
      <c r="F18" s="408"/>
    </row>
    <row r="19" spans="1:6" s="14" customFormat="1" ht="21.75" customHeight="1">
      <c r="A19" s="405">
        <v>44660</v>
      </c>
      <c r="B19" s="406" t="s">
        <v>83</v>
      </c>
      <c r="C19" s="407" t="s">
        <v>84</v>
      </c>
      <c r="D19" s="407" t="s">
        <v>63</v>
      </c>
      <c r="E19" s="16" t="s">
        <v>76</v>
      </c>
      <c r="F19" s="408"/>
    </row>
    <row r="20" spans="1:6" s="14" customFormat="1" ht="21.75" customHeight="1">
      <c r="A20" s="405">
        <v>44661</v>
      </c>
      <c r="B20" s="406" t="s">
        <v>85</v>
      </c>
      <c r="C20" s="407" t="s">
        <v>86</v>
      </c>
      <c r="D20" s="407" t="s">
        <v>63</v>
      </c>
      <c r="E20" s="16" t="s">
        <v>76</v>
      </c>
      <c r="F20" s="408"/>
    </row>
    <row r="21" spans="1:6" s="14" customFormat="1" ht="19.5" customHeight="1">
      <c r="A21" s="19">
        <v>44899</v>
      </c>
      <c r="B21" s="20" t="s">
        <v>87</v>
      </c>
      <c r="C21" s="21" t="s">
        <v>88</v>
      </c>
      <c r="D21" s="21" t="s">
        <v>63</v>
      </c>
      <c r="E21" s="21" t="s">
        <v>89</v>
      </c>
      <c r="F21" s="22"/>
    </row>
  </sheetData>
  <mergeCells count="4">
    <mergeCell ref="B2:F2"/>
    <mergeCell ref="B4:D4"/>
    <mergeCell ref="B5:D5"/>
    <mergeCell ref="B6:D6"/>
  </mergeCells>
  <phoneticPr fontId="0" type="noConversion"/>
  <pageMargins left="0.47013888888888888" right="0.47013888888888888" top="0.5" bottom="0.35138888888888886" header="0.51180555555555562" footer="0.1701388888888889"/>
  <pageSetup paperSize="9" firstPageNumber="0" orientation="landscape" horizontalDpi="300" verticalDpi="300"/>
  <headerFooter alignWithMargins="0">
    <oddFooter>&amp;L&amp;"Tahoma,Regular"&amp;8 02ae-BM/PM/HDCV/FSOFT v2/1&amp;C&amp;"Tahoma,Regular"&amp;8Internal use&amp;R&amp;"tahomaTahoma,Regular"&amp;8&amp;P/&amp;N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H64"/>
  <sheetViews>
    <sheetView zoomScaleNormal="100" workbookViewId="0"/>
  </sheetViews>
  <sheetFormatPr defaultColWidth="11" defaultRowHeight="12.75"/>
  <cols>
    <col min="1" max="1" width="7.125" style="55" customWidth="1"/>
    <col min="2" max="2" width="14.875" style="55" customWidth="1"/>
    <col min="3" max="3" width="17.875" style="55" customWidth="1"/>
    <col min="4" max="4" width="26.375" style="25" customWidth="1"/>
    <col min="5" max="5" width="30" style="26" customWidth="1"/>
    <col min="6" max="6" width="25.75" style="25" customWidth="1"/>
    <col min="7" max="7" width="41.875" style="25" customWidth="1"/>
    <col min="8" max="8" width="51.375" style="25" customWidth="1"/>
    <col min="9" max="16384" width="11" style="6"/>
  </cols>
  <sheetData>
    <row r="2" spans="1:8" ht="25.5">
      <c r="A2" s="24"/>
      <c r="B2" s="24"/>
      <c r="C2" s="24"/>
      <c r="E2" s="27" t="s">
        <v>90</v>
      </c>
      <c r="F2" s="27"/>
      <c r="G2" s="28"/>
    </row>
    <row r="3" spans="1:8" ht="13.5" customHeight="1">
      <c r="A3" s="24"/>
      <c r="B3" s="24"/>
      <c r="C3" s="24"/>
      <c r="F3" s="29"/>
      <c r="G3" s="29"/>
    </row>
    <row r="4" spans="1:8" ht="14.25" customHeight="1">
      <c r="A4" s="514" t="s">
        <v>46</v>
      </c>
      <c r="B4" s="514"/>
      <c r="C4" s="514"/>
      <c r="D4" s="514"/>
      <c r="E4" s="515" t="str">
        <f>Cover!B4</f>
        <v>Potoro</v>
      </c>
      <c r="F4" s="516"/>
      <c r="G4" s="516"/>
      <c r="H4" s="517"/>
    </row>
    <row r="5" spans="1:8" ht="14.25" customHeight="1">
      <c r="A5" s="514" t="s">
        <v>50</v>
      </c>
      <c r="B5" s="514"/>
      <c r="C5" s="514"/>
      <c r="D5" s="514"/>
      <c r="E5" s="515" t="str">
        <f>Cover!B5</f>
        <v>Potoro</v>
      </c>
      <c r="F5" s="516"/>
      <c r="G5" s="516"/>
      <c r="H5" s="517"/>
    </row>
    <row r="6" spans="1:8" ht="14.25" customHeight="1">
      <c r="A6" s="521" t="s">
        <v>91</v>
      </c>
      <c r="B6" s="522"/>
      <c r="C6" s="522"/>
      <c r="D6" s="523"/>
      <c r="E6" s="169">
        <v>260</v>
      </c>
      <c r="F6" s="170"/>
      <c r="G6" s="170"/>
      <c r="H6" s="171"/>
    </row>
    <row r="7" spans="1:8" s="30" customFormat="1" ht="12.75" customHeight="1">
      <c r="A7" s="513" t="s">
        <v>92</v>
      </c>
      <c r="B7" s="513"/>
      <c r="C7" s="513"/>
      <c r="D7" s="513"/>
      <c r="E7" s="518" t="s">
        <v>93</v>
      </c>
      <c r="F7" s="519"/>
      <c r="G7" s="519"/>
      <c r="H7" s="520"/>
    </row>
    <row r="8" spans="1:8">
      <c r="A8" s="31"/>
      <c r="B8" s="31"/>
      <c r="C8" s="31"/>
      <c r="D8" s="6"/>
      <c r="E8" s="30"/>
      <c r="F8" s="6"/>
      <c r="G8" s="6"/>
      <c r="H8" s="6"/>
    </row>
    <row r="9" spans="1:8" s="35" customFormat="1">
      <c r="A9" s="32"/>
      <c r="B9" s="32"/>
      <c r="C9" s="32"/>
      <c r="D9" s="33"/>
      <c r="E9" s="34"/>
      <c r="F9" s="33"/>
      <c r="G9" s="33"/>
      <c r="H9" s="33"/>
    </row>
    <row r="10" spans="1:8" s="43" customFormat="1" ht="24" customHeight="1">
      <c r="A10" s="36" t="s">
        <v>94</v>
      </c>
      <c r="B10" s="37" t="s">
        <v>95</v>
      </c>
      <c r="C10" s="38" t="s">
        <v>96</v>
      </c>
      <c r="D10" s="39" t="s">
        <v>97</v>
      </c>
      <c r="E10" s="40" t="s">
        <v>98</v>
      </c>
      <c r="F10" s="39" t="s">
        <v>99</v>
      </c>
      <c r="G10" s="41" t="s">
        <v>100</v>
      </c>
      <c r="H10" s="42" t="s">
        <v>101</v>
      </c>
    </row>
    <row r="11" spans="1:8" ht="13.5" customHeight="1">
      <c r="A11" s="136">
        <v>1</v>
      </c>
      <c r="B11" s="44"/>
      <c r="C11" s="44" t="s">
        <v>102</v>
      </c>
      <c r="D11" s="45" t="s">
        <v>103</v>
      </c>
      <c r="E11" s="46" t="s">
        <v>104</v>
      </c>
      <c r="F11" s="403" t="s">
        <v>105</v>
      </c>
      <c r="G11" s="47"/>
      <c r="H11" s="48"/>
    </row>
    <row r="12" spans="1:8" ht="13.5">
      <c r="A12" s="136">
        <v>2</v>
      </c>
      <c r="B12" s="44"/>
      <c r="C12" s="44" t="s">
        <v>106</v>
      </c>
      <c r="D12" s="45" t="s">
        <v>107</v>
      </c>
      <c r="E12" s="46" t="s">
        <v>108</v>
      </c>
      <c r="F12" s="403" t="s">
        <v>107</v>
      </c>
      <c r="G12" s="47"/>
      <c r="H12" s="48"/>
    </row>
    <row r="13" spans="1:8" ht="13.5">
      <c r="A13" s="136">
        <v>3</v>
      </c>
      <c r="B13" s="44"/>
      <c r="C13" s="44" t="s">
        <v>106</v>
      </c>
      <c r="D13" s="45" t="s">
        <v>109</v>
      </c>
      <c r="E13" s="46" t="s">
        <v>110</v>
      </c>
      <c r="F13" s="403" t="s">
        <v>109</v>
      </c>
      <c r="G13" s="47"/>
      <c r="H13" s="48"/>
    </row>
    <row r="14" spans="1:8" ht="13.5">
      <c r="A14" s="136">
        <v>4</v>
      </c>
      <c r="B14" s="44"/>
      <c r="C14" s="44" t="s">
        <v>106</v>
      </c>
      <c r="D14" s="45" t="s">
        <v>111</v>
      </c>
      <c r="E14" s="46" t="s">
        <v>112</v>
      </c>
      <c r="F14" s="403" t="s">
        <v>111</v>
      </c>
      <c r="G14" s="47"/>
      <c r="H14" s="48"/>
    </row>
    <row r="15" spans="1:8" ht="13.5">
      <c r="A15" s="136">
        <v>5</v>
      </c>
      <c r="B15" s="44"/>
      <c r="C15" s="44" t="s">
        <v>113</v>
      </c>
      <c r="D15" s="45" t="s">
        <v>114</v>
      </c>
      <c r="E15" s="46" t="s">
        <v>115</v>
      </c>
      <c r="F15" s="403" t="s">
        <v>114</v>
      </c>
      <c r="G15" s="47"/>
      <c r="H15" s="48"/>
    </row>
    <row r="16" spans="1:8" ht="13.5">
      <c r="A16" s="136">
        <v>6</v>
      </c>
      <c r="B16" s="44"/>
      <c r="C16" s="44" t="s">
        <v>113</v>
      </c>
      <c r="D16" s="45" t="s">
        <v>116</v>
      </c>
      <c r="E16" s="46" t="s">
        <v>117</v>
      </c>
      <c r="F16" s="403" t="s">
        <v>116</v>
      </c>
      <c r="G16" s="49"/>
      <c r="H16" s="48"/>
    </row>
    <row r="17" spans="1:8" ht="13.5">
      <c r="A17" s="136">
        <v>7</v>
      </c>
      <c r="B17" s="44"/>
      <c r="C17" s="44" t="s">
        <v>113</v>
      </c>
      <c r="D17" s="45" t="s">
        <v>118</v>
      </c>
      <c r="E17" s="46" t="s">
        <v>119</v>
      </c>
      <c r="F17" s="403" t="s">
        <v>118</v>
      </c>
      <c r="G17" s="49"/>
      <c r="H17" s="48"/>
    </row>
    <row r="18" spans="1:8" ht="13.5">
      <c r="A18" s="136">
        <v>8</v>
      </c>
      <c r="B18" s="44"/>
      <c r="C18" s="44" t="s">
        <v>102</v>
      </c>
      <c r="D18" s="45" t="s">
        <v>120</v>
      </c>
      <c r="E18" s="46" t="s">
        <v>121</v>
      </c>
      <c r="F18" s="403" t="s">
        <v>120</v>
      </c>
      <c r="G18" s="49"/>
      <c r="H18" s="48"/>
    </row>
    <row r="19" spans="1:8" ht="13.5">
      <c r="A19" s="136">
        <v>9</v>
      </c>
      <c r="B19" s="44"/>
      <c r="C19" s="44" t="s">
        <v>122</v>
      </c>
      <c r="D19" s="45" t="s">
        <v>123</v>
      </c>
      <c r="E19" s="46" t="s">
        <v>124</v>
      </c>
      <c r="F19" s="403" t="s">
        <v>123</v>
      </c>
      <c r="G19" s="49"/>
      <c r="H19" s="48"/>
    </row>
    <row r="20" spans="1:8" ht="13.5">
      <c r="A20" s="136">
        <v>10</v>
      </c>
      <c r="B20" s="44"/>
      <c r="C20" s="44" t="s">
        <v>122</v>
      </c>
      <c r="D20" s="45" t="s">
        <v>125</v>
      </c>
      <c r="E20" s="46" t="s">
        <v>126</v>
      </c>
      <c r="F20" s="403" t="s">
        <v>125</v>
      </c>
      <c r="G20" s="49"/>
      <c r="H20" s="48"/>
    </row>
    <row r="21" spans="1:8" ht="13.5">
      <c r="A21" s="136">
        <v>11</v>
      </c>
      <c r="B21" s="44"/>
      <c r="C21" s="44" t="s">
        <v>127</v>
      </c>
      <c r="D21" s="45" t="s">
        <v>128</v>
      </c>
      <c r="E21" s="46" t="s">
        <v>129</v>
      </c>
      <c r="F21" s="403" t="s">
        <v>130</v>
      </c>
      <c r="G21" s="49"/>
      <c r="H21" s="48"/>
    </row>
    <row r="22" spans="1:8" ht="13.5">
      <c r="A22" s="136">
        <v>12</v>
      </c>
      <c r="B22" s="44"/>
      <c r="C22" s="44" t="s">
        <v>127</v>
      </c>
      <c r="D22" s="45" t="s">
        <v>131</v>
      </c>
      <c r="E22" s="46" t="s">
        <v>132</v>
      </c>
      <c r="F22" s="403" t="s">
        <v>131</v>
      </c>
      <c r="G22" s="49"/>
      <c r="H22" s="48"/>
    </row>
    <row r="23" spans="1:8" ht="13.5">
      <c r="A23" s="136">
        <v>13</v>
      </c>
      <c r="B23" s="44"/>
      <c r="C23" s="44" t="s">
        <v>127</v>
      </c>
      <c r="D23" s="45" t="s">
        <v>133</v>
      </c>
      <c r="E23" s="46" t="s">
        <v>134</v>
      </c>
      <c r="F23" s="403" t="s">
        <v>133</v>
      </c>
      <c r="G23" s="49" t="s">
        <v>22</v>
      </c>
      <c r="H23" s="48"/>
    </row>
    <row r="24" spans="1:8" ht="13.5">
      <c r="A24" s="136">
        <v>14</v>
      </c>
      <c r="B24" s="44"/>
      <c r="C24" s="44" t="s">
        <v>127</v>
      </c>
      <c r="D24" s="45" t="s">
        <v>135</v>
      </c>
      <c r="E24" s="46" t="s">
        <v>136</v>
      </c>
      <c r="F24" s="403" t="s">
        <v>135</v>
      </c>
      <c r="G24" s="49"/>
      <c r="H24" s="48"/>
    </row>
    <row r="25" spans="1:8" ht="13.5">
      <c r="A25" s="136">
        <v>15</v>
      </c>
      <c r="B25" s="44"/>
      <c r="C25" s="44" t="s">
        <v>127</v>
      </c>
      <c r="D25" s="45" t="s">
        <v>137</v>
      </c>
      <c r="E25" s="46" t="s">
        <v>138</v>
      </c>
      <c r="F25" s="403" t="s">
        <v>139</v>
      </c>
      <c r="G25" s="49"/>
      <c r="H25" s="48"/>
    </row>
    <row r="26" spans="1:8" ht="13.5">
      <c r="A26" s="136">
        <v>16</v>
      </c>
      <c r="B26" s="44"/>
      <c r="C26" s="44" t="s">
        <v>127</v>
      </c>
      <c r="D26" s="45" t="s">
        <v>140</v>
      </c>
      <c r="E26" s="46" t="s">
        <v>141</v>
      </c>
      <c r="F26" s="403" t="s">
        <v>140</v>
      </c>
      <c r="G26" s="49"/>
      <c r="H26" s="48"/>
    </row>
    <row r="27" spans="1:8" ht="13.5">
      <c r="A27" s="136">
        <v>17</v>
      </c>
      <c r="B27" s="44"/>
      <c r="C27" s="44" t="s">
        <v>127</v>
      </c>
      <c r="D27" s="45" t="s">
        <v>142</v>
      </c>
      <c r="E27" s="46" t="s">
        <v>143</v>
      </c>
      <c r="F27" s="403" t="s">
        <v>144</v>
      </c>
      <c r="G27" s="49"/>
      <c r="H27" s="48"/>
    </row>
    <row r="28" spans="1:8" ht="13.5">
      <c r="A28" s="136">
        <v>18</v>
      </c>
      <c r="B28" s="44"/>
      <c r="C28" s="44" t="s">
        <v>127</v>
      </c>
      <c r="D28" s="45" t="s">
        <v>145</v>
      </c>
      <c r="E28" s="46" t="s">
        <v>146</v>
      </c>
      <c r="F28" s="403" t="s">
        <v>147</v>
      </c>
      <c r="G28" s="49"/>
      <c r="H28" s="48"/>
    </row>
    <row r="29" spans="1:8" ht="13.5" customHeight="1">
      <c r="A29" s="136">
        <v>20</v>
      </c>
      <c r="B29" s="44"/>
      <c r="C29" s="44" t="s">
        <v>122</v>
      </c>
      <c r="D29" s="45" t="s">
        <v>148</v>
      </c>
      <c r="E29" s="46" t="s">
        <v>149</v>
      </c>
      <c r="F29" s="403" t="s">
        <v>148</v>
      </c>
      <c r="G29" s="49"/>
      <c r="H29" s="48"/>
    </row>
    <row r="30" spans="1:8" ht="13.5">
      <c r="A30" s="136">
        <v>21</v>
      </c>
      <c r="B30" s="44"/>
      <c r="C30" s="44" t="s">
        <v>150</v>
      </c>
      <c r="D30" s="45" t="s">
        <v>151</v>
      </c>
      <c r="E30" s="46" t="s">
        <v>152</v>
      </c>
      <c r="F30" s="403" t="s">
        <v>151</v>
      </c>
      <c r="G30" s="49"/>
      <c r="H30" s="48"/>
    </row>
    <row r="31" spans="1:8" ht="13.5">
      <c r="A31" s="136">
        <v>22</v>
      </c>
      <c r="B31" s="44"/>
      <c r="C31" s="44" t="s">
        <v>153</v>
      </c>
      <c r="D31" s="45" t="s">
        <v>154</v>
      </c>
      <c r="E31" s="46" t="s">
        <v>155</v>
      </c>
      <c r="F31" s="403" t="s">
        <v>154</v>
      </c>
      <c r="G31" s="49"/>
      <c r="H31" s="48"/>
    </row>
    <row r="32" spans="1:8" ht="13.5">
      <c r="A32" s="136">
        <v>23</v>
      </c>
      <c r="B32" s="44"/>
      <c r="C32" s="44" t="s">
        <v>153</v>
      </c>
      <c r="D32" s="45" t="s">
        <v>156</v>
      </c>
      <c r="E32" s="46" t="s">
        <v>157</v>
      </c>
      <c r="F32" s="403" t="s">
        <v>158</v>
      </c>
      <c r="G32" s="49"/>
      <c r="H32" s="48"/>
    </row>
    <row r="33" spans="1:8" ht="13.5">
      <c r="A33" s="136">
        <v>24</v>
      </c>
      <c r="B33" s="44"/>
      <c r="C33" s="44" t="s">
        <v>150</v>
      </c>
      <c r="D33" s="45" t="s">
        <v>159</v>
      </c>
      <c r="E33" s="46" t="s">
        <v>160</v>
      </c>
      <c r="F33" s="403" t="s">
        <v>159</v>
      </c>
      <c r="G33" s="49"/>
      <c r="H33" s="48"/>
    </row>
    <row r="34" spans="1:8" ht="13.5" customHeight="1">
      <c r="A34" s="136">
        <v>25</v>
      </c>
      <c r="B34" s="44"/>
      <c r="C34" s="44" t="s">
        <v>153</v>
      </c>
      <c r="D34" s="45" t="s">
        <v>161</v>
      </c>
      <c r="E34" s="46" t="s">
        <v>162</v>
      </c>
      <c r="F34" s="403" t="s">
        <v>163</v>
      </c>
      <c r="G34" s="49"/>
      <c r="H34" s="48"/>
    </row>
    <row r="35" spans="1:8" ht="13.5">
      <c r="A35" s="136">
        <v>26</v>
      </c>
      <c r="B35" s="44"/>
      <c r="C35" s="44" t="s">
        <v>153</v>
      </c>
      <c r="D35" s="46" t="s">
        <v>164</v>
      </c>
      <c r="E35" s="45" t="s">
        <v>165</v>
      </c>
      <c r="F35" s="403" t="s">
        <v>166</v>
      </c>
      <c r="G35" s="49"/>
      <c r="H35" s="48"/>
    </row>
    <row r="36" spans="1:8" ht="13.5">
      <c r="A36" s="136">
        <v>27</v>
      </c>
      <c r="B36" s="44"/>
      <c r="C36" s="44" t="s">
        <v>153</v>
      </c>
      <c r="D36" s="46" t="s">
        <v>167</v>
      </c>
      <c r="E36" s="45" t="s">
        <v>168</v>
      </c>
      <c r="F36" s="403" t="s">
        <v>169</v>
      </c>
      <c r="G36" s="49"/>
      <c r="H36" s="48"/>
    </row>
    <row r="37" spans="1:8" ht="13.5">
      <c r="A37" s="136">
        <v>28</v>
      </c>
      <c r="B37" s="44"/>
      <c r="C37" s="44" t="s">
        <v>106</v>
      </c>
      <c r="D37" s="46" t="s">
        <v>170</v>
      </c>
      <c r="E37" s="45" t="s">
        <v>171</v>
      </c>
      <c r="F37" s="403" t="s">
        <v>172</v>
      </c>
      <c r="G37" s="49"/>
      <c r="H37" s="48"/>
    </row>
    <row r="38" spans="1:8" ht="13.5">
      <c r="A38" s="136">
        <v>29</v>
      </c>
      <c r="B38" s="44"/>
      <c r="C38" s="44" t="s">
        <v>106</v>
      </c>
      <c r="D38" s="46" t="s">
        <v>173</v>
      </c>
      <c r="E38" s="45" t="s">
        <v>174</v>
      </c>
      <c r="F38" s="403" t="s">
        <v>173</v>
      </c>
      <c r="G38" s="49"/>
      <c r="H38" s="48"/>
    </row>
    <row r="39" spans="1:8" ht="13.5">
      <c r="A39" s="136">
        <v>30</v>
      </c>
      <c r="B39" s="44"/>
      <c r="C39" s="44" t="s">
        <v>113</v>
      </c>
      <c r="D39" s="46" t="s">
        <v>175</v>
      </c>
      <c r="E39" s="45" t="s">
        <v>176</v>
      </c>
      <c r="F39" s="403" t="s">
        <v>177</v>
      </c>
      <c r="G39" s="49"/>
      <c r="H39" s="48"/>
    </row>
    <row r="40" spans="1:8" ht="13.5">
      <c r="A40" s="136">
        <v>31</v>
      </c>
      <c r="B40" s="44"/>
      <c r="C40" s="44" t="s">
        <v>113</v>
      </c>
      <c r="D40" s="46" t="s">
        <v>178</v>
      </c>
      <c r="E40" s="45" t="s">
        <v>179</v>
      </c>
      <c r="F40" s="403" t="s">
        <v>180</v>
      </c>
      <c r="G40" s="49"/>
      <c r="H40" s="48"/>
    </row>
    <row r="41" spans="1:8" ht="13.5">
      <c r="A41" s="136">
        <v>32</v>
      </c>
      <c r="B41" s="44"/>
      <c r="C41" s="44" t="s">
        <v>181</v>
      </c>
      <c r="D41" s="45" t="s">
        <v>182</v>
      </c>
      <c r="E41" s="46" t="s">
        <v>182</v>
      </c>
      <c r="F41" s="430" t="s">
        <v>182</v>
      </c>
      <c r="G41" s="49"/>
      <c r="H41" s="48"/>
    </row>
    <row r="42" spans="1:8" ht="13.5">
      <c r="A42" s="136">
        <v>33</v>
      </c>
      <c r="B42" s="44"/>
      <c r="C42" s="44" t="s">
        <v>181</v>
      </c>
      <c r="D42" s="45" t="s">
        <v>183</v>
      </c>
      <c r="E42" s="45" t="s">
        <v>183</v>
      </c>
      <c r="F42" s="431" t="s">
        <v>183</v>
      </c>
      <c r="G42" s="49"/>
      <c r="H42" s="48"/>
    </row>
    <row r="43" spans="1:8" ht="13.5">
      <c r="A43" s="136">
        <v>34</v>
      </c>
      <c r="B43" s="44"/>
      <c r="C43" s="44" t="s">
        <v>184</v>
      </c>
      <c r="D43" s="45" t="s">
        <v>185</v>
      </c>
      <c r="E43" s="46" t="s">
        <v>186</v>
      </c>
      <c r="F43" s="507" t="s">
        <v>186</v>
      </c>
      <c r="G43" s="49"/>
      <c r="H43" s="48"/>
    </row>
    <row r="44" spans="1:8" ht="13.5">
      <c r="A44" s="136">
        <v>35</v>
      </c>
      <c r="B44" s="44"/>
      <c r="C44" s="44" t="s">
        <v>184</v>
      </c>
      <c r="D44" s="45" t="s">
        <v>187</v>
      </c>
      <c r="E44" s="46" t="s">
        <v>188</v>
      </c>
      <c r="F44" s="507" t="s">
        <v>188</v>
      </c>
      <c r="G44" s="49"/>
      <c r="H44" s="48"/>
    </row>
    <row r="45" spans="1:8" ht="13.5">
      <c r="A45" s="136">
        <v>36</v>
      </c>
      <c r="B45" s="44"/>
      <c r="C45" s="44" t="s">
        <v>184</v>
      </c>
      <c r="D45" s="45" t="s">
        <v>189</v>
      </c>
      <c r="E45" s="46" t="s">
        <v>190</v>
      </c>
      <c r="F45" s="507" t="s">
        <v>190</v>
      </c>
      <c r="G45" s="49"/>
      <c r="H45" s="48"/>
    </row>
    <row r="46" spans="1:8" ht="13.5">
      <c r="A46" s="136">
        <v>37</v>
      </c>
      <c r="B46" s="44"/>
      <c r="C46" s="44" t="s">
        <v>184</v>
      </c>
      <c r="D46" s="45" t="s">
        <v>191</v>
      </c>
      <c r="E46" s="46" t="s">
        <v>192</v>
      </c>
      <c r="F46" s="507" t="s">
        <v>192</v>
      </c>
      <c r="G46" s="49"/>
      <c r="H46" s="48"/>
    </row>
    <row r="47" spans="1:8" ht="13.5">
      <c r="A47" s="136">
        <v>38</v>
      </c>
      <c r="B47" s="44"/>
      <c r="C47" s="44" t="s">
        <v>184</v>
      </c>
      <c r="D47" s="45" t="s">
        <v>193</v>
      </c>
      <c r="E47" s="46" t="s">
        <v>194</v>
      </c>
      <c r="F47" s="507" t="s">
        <v>194</v>
      </c>
      <c r="G47" s="49"/>
      <c r="H47" s="48"/>
    </row>
    <row r="48" spans="1:8">
      <c r="A48" s="136"/>
      <c r="B48" s="44"/>
      <c r="C48" s="44"/>
      <c r="D48" s="45"/>
      <c r="E48" s="46"/>
      <c r="F48" s="49"/>
      <c r="G48" s="49"/>
      <c r="H48" s="48"/>
    </row>
    <row r="49" spans="1:8">
      <c r="A49" s="136"/>
      <c r="B49" s="44"/>
      <c r="C49" s="44"/>
      <c r="D49" s="45"/>
      <c r="E49" s="46"/>
      <c r="F49" s="49"/>
      <c r="G49" s="49"/>
      <c r="H49" s="48"/>
    </row>
    <row r="50" spans="1:8">
      <c r="A50" s="136"/>
      <c r="B50" s="44"/>
      <c r="C50" s="44"/>
      <c r="D50" s="45"/>
      <c r="E50" s="46"/>
      <c r="F50" s="49"/>
      <c r="G50" s="49"/>
      <c r="H50" s="48"/>
    </row>
    <row r="51" spans="1:8">
      <c r="A51" s="136"/>
      <c r="B51" s="44"/>
      <c r="C51" s="44"/>
      <c r="D51" s="45"/>
      <c r="E51" s="46"/>
      <c r="F51" s="49"/>
      <c r="G51" s="49"/>
      <c r="H51" s="48"/>
    </row>
    <row r="52" spans="1:8">
      <c r="A52" s="136"/>
      <c r="B52" s="44"/>
      <c r="C52" s="44"/>
      <c r="D52" s="45"/>
      <c r="E52" s="46"/>
      <c r="F52" s="49"/>
      <c r="G52" s="49"/>
      <c r="H52" s="48"/>
    </row>
    <row r="53" spans="1:8">
      <c r="A53" s="136"/>
      <c r="B53" s="44"/>
      <c r="C53" s="44"/>
      <c r="D53" s="45"/>
      <c r="E53" s="46"/>
      <c r="F53" s="49"/>
      <c r="G53" s="49"/>
      <c r="H53" s="48"/>
    </row>
    <row r="54" spans="1:8">
      <c r="A54" s="136"/>
      <c r="B54" s="44"/>
      <c r="C54" s="44"/>
      <c r="D54" s="45"/>
      <c r="E54" s="46"/>
      <c r="F54" s="49"/>
      <c r="G54" s="49"/>
      <c r="H54" s="48"/>
    </row>
    <row r="55" spans="1:8">
      <c r="A55" s="136"/>
      <c r="B55" s="44"/>
      <c r="C55" s="44"/>
      <c r="D55" s="45"/>
      <c r="E55" s="46"/>
      <c r="F55" s="49"/>
      <c r="G55" s="49"/>
      <c r="H55" s="48"/>
    </row>
    <row r="56" spans="1:8">
      <c r="A56" s="136"/>
      <c r="B56" s="44"/>
      <c r="C56" s="44"/>
      <c r="D56" s="45"/>
      <c r="E56" s="46"/>
      <c r="F56" s="49"/>
      <c r="G56" s="49"/>
      <c r="H56" s="48"/>
    </row>
    <row r="57" spans="1:8">
      <c r="A57" s="136"/>
      <c r="B57" s="44"/>
      <c r="C57" s="44"/>
      <c r="D57" s="45"/>
      <c r="E57" s="46"/>
      <c r="F57" s="49"/>
      <c r="G57" s="49"/>
      <c r="H57" s="48"/>
    </row>
    <row r="58" spans="1:8">
      <c r="A58" s="136"/>
      <c r="B58" s="44"/>
      <c r="C58" s="44"/>
      <c r="D58" s="45"/>
      <c r="E58" s="46"/>
      <c r="F58" s="49"/>
      <c r="G58" s="49"/>
      <c r="H58" s="48"/>
    </row>
    <row r="59" spans="1:8">
      <c r="A59" s="136"/>
      <c r="B59" s="44"/>
      <c r="C59" s="44"/>
      <c r="D59" s="45"/>
      <c r="E59" s="46"/>
      <c r="F59" s="49"/>
      <c r="G59" s="49"/>
      <c r="H59" s="48"/>
    </row>
    <row r="60" spans="1:8">
      <c r="A60" s="136"/>
      <c r="B60" s="44"/>
      <c r="C60" s="44"/>
      <c r="D60" s="45"/>
      <c r="E60" s="46"/>
      <c r="F60" s="49"/>
      <c r="G60" s="49"/>
      <c r="H60" s="48"/>
    </row>
    <row r="61" spans="1:8">
      <c r="A61" s="136"/>
      <c r="B61" s="44"/>
      <c r="C61" s="44"/>
      <c r="D61" s="45"/>
      <c r="E61" s="46"/>
      <c r="F61" s="49"/>
      <c r="G61" s="49"/>
      <c r="H61" s="48"/>
    </row>
    <row r="62" spans="1:8">
      <c r="A62" s="136"/>
      <c r="B62" s="44"/>
      <c r="C62" s="44"/>
      <c r="D62" s="45"/>
      <c r="E62" s="46"/>
      <c r="F62" s="49"/>
      <c r="G62" s="49"/>
      <c r="H62" s="48"/>
    </row>
    <row r="63" spans="1:8">
      <c r="A63" s="136"/>
      <c r="B63" s="44"/>
      <c r="C63" s="44"/>
      <c r="D63" s="45"/>
      <c r="E63" s="46"/>
      <c r="F63" s="49"/>
      <c r="G63" s="49"/>
      <c r="H63" s="48"/>
    </row>
    <row r="64" spans="1:8">
      <c r="A64" s="137"/>
      <c r="B64" s="50"/>
      <c r="C64" s="50"/>
      <c r="D64" s="51"/>
      <c r="E64" s="52"/>
      <c r="F64" s="53"/>
      <c r="G64" s="53"/>
      <c r="H64" s="54"/>
    </row>
  </sheetData>
  <mergeCells count="7">
    <mergeCell ref="A7:D7"/>
    <mergeCell ref="A4:D4"/>
    <mergeCell ref="A5:D5"/>
    <mergeCell ref="E4:H4"/>
    <mergeCell ref="E5:H5"/>
    <mergeCell ref="E7:H7"/>
    <mergeCell ref="A6:D6"/>
  </mergeCells>
  <phoneticPr fontId="0" type="noConversion"/>
  <hyperlinks>
    <hyperlink ref="F11" location="Search!A1" display="Search" xr:uid="{00000000-0004-0000-0200-000000000000}"/>
    <hyperlink ref="F13" location="'Update Hostel'!A1" display="Update Hostel" xr:uid="{00000000-0004-0000-0200-000002000000}"/>
    <hyperlink ref="F14" location="'Delete Hostel'!A1" display="Delete Hostel" xr:uid="{DAEF5850-02B5-4DD9-A68A-23D8A1524746}"/>
    <hyperlink ref="F15" location="'Add New Room'!A1" display="Add New Room" xr:uid="{1986A6AD-B07B-4923-A2CE-97F03EE30B00}"/>
    <hyperlink ref="F16" location="'Update Room'!A1" display="Update Room" xr:uid="{BAB00133-CFBD-4E34-8DBB-CF03E8159318}"/>
    <hyperlink ref="F17" location="'Delete Room'!A1" display="Delete Room" xr:uid="{DCDDCB04-CB21-4BB9-B8D3-D13730195D03}"/>
    <hyperlink ref="F18" location="'Get Filter'!A1" display="Get Filter" xr:uid="{286BC926-64C5-42D3-B668-006DFABAF91F}"/>
    <hyperlink ref="F19" location="'Create Payment'!A1" display="Create Payment" xr:uid="{F1BB4C71-8D4A-4E28-BBA2-B2CB752D311F}"/>
    <hyperlink ref="F20" location="'Execute Payment'!A1" display="Execute Payment" xr:uid="{26E5A1F9-790D-4407-ACF8-968F08C0C4CB}"/>
    <hyperlink ref="F21" location="'Add New Bill'!A1" display="Add New Bill" xr:uid="{8AA5AF30-9999-4049-B608-85F4C4F23748}"/>
    <hyperlink ref="F22" location="'Update Bill'!A1" display="Update Bill" xr:uid="{945EFE22-F874-4794-BAF6-E26331C58ED9}"/>
    <hyperlink ref="F23" location="'Delete Bill'!A1" display="Delete Bill" xr:uid="{4E80D9AA-0A5B-4617-A96D-1189543EC839}"/>
    <hyperlink ref="F24" location="'Get Bill Detail'!A1" display="Get Bill Detail" xr:uid="{6B0E2AB6-16E5-41F3-A0A1-F30250BF4AE4}"/>
    <hyperlink ref="F25" location="'Get Bill by Hostel Owner'!A1" display="Get Bill by Hostel Owner" xr:uid="{3F3076F1-9917-4942-B37B-F03A2F4E84D2}"/>
    <hyperlink ref="F26" location="'Get Bill by Renter'!A1" display="Get Bill By Renter" xr:uid="{94ED62D7-9B26-4CFF-90C5-D8160A90F73D}"/>
    <hyperlink ref="F27" location="'Get Bill by Room ID'!A1" display="Get Bill by Room ID" xr:uid="{EB8569D0-A1B5-4A4B-A653-64C6AE893EAF}"/>
    <hyperlink ref="F28" location="'Get Bill Item by Bill ID'!A1" display="Get Bill Item by Bill ID" xr:uid="{CCD83AF5-CFDD-49DF-AFA3-323128398817}"/>
    <hyperlink ref="F29" location="'Send Remind Payment'!A1" display="Send Remind Payment" xr:uid="{79C57A6A-3E22-40F0-922B-417A9FC0076A}"/>
    <hyperlink ref="F30" location="'Get Favorite by Current User'!A1" display="Get Favorite by Current User" xr:uid="{684AB8E3-136F-47E0-B247-820B9F9D4A2A}"/>
    <hyperlink ref="F31" location="'Add New Favorite'!A1" display="Add New Favorite" xr:uid="{6EA13DED-A27B-4CE6-8E92-3C61CC304E02}"/>
    <hyperlink ref="F32" location="'Update Feedback'!A1" display="Update Feedback" xr:uid="{5BB52534-608F-40C4-980F-8120C8311104}"/>
    <hyperlink ref="F33" location="'Delete Favorite'!A1" display="Delete Favorite" xr:uid="{832EDA47-D87E-45AA-9E44-60633DA7142C}"/>
    <hyperlink ref="F34" location="'Get Feedback by Hostel ID'!A1" display="Get Feeback by Hostel ID" xr:uid="{BE2CB842-D6A3-4A9D-B50B-7FFF3347C6A8}"/>
    <hyperlink ref="F35" location="'Get Feedback by UserName'!A1" display="Get Feeback by UserName" xr:uid="{D13836E1-1887-405B-B6B1-5BDC6E5954CB}"/>
    <hyperlink ref="F36" location="'Add New Feeback'!A1" display="Add New Feeback" xr:uid="{C8298E88-3C3B-41A1-A8F5-990CF656D9E9}"/>
    <hyperlink ref="F37" location="'Delete Feeback'!A1" display="Delete Feeback" xr:uid="{7D78C704-0C8F-4DB6-A1FA-BD2E7CC63A5F}"/>
    <hyperlink ref="F38" location="'Get Hostel Detail'!A1" display="Get Hostel Detail" xr:uid="{B5410C92-9439-4140-B66C-8D79DB2A8599}"/>
    <hyperlink ref="F39" location="'Get Room Detail by Room ID'!A1" display="Get Room Detail by Room ID" xr:uid="{3FDD9483-D16E-4ADB-8FBB-954A52948DBA}"/>
    <hyperlink ref="F40" location="'Get Room by Hostel ID'!A1" display="Get Room by Hostel ID" xr:uid="{5416E06C-758A-4A3C-9396-B73C3C88A618}"/>
    <hyperlink ref="F12" location="'Add New Hostel'!A1" display="Add New Hostel" xr:uid="{00000000-0004-0000-0200-000001000000}"/>
    <hyperlink ref="F41" location="Login!A1" display="Login" xr:uid="{97C9569F-6DE4-4DE7-88A1-C34E6F17640C}"/>
    <hyperlink ref="F42" location="Register!A1" display="Register" xr:uid="{0B12A3BB-7C54-490B-8A51-71201D51D7D9}"/>
    <hyperlink ref="F43" location="'Cancel Request'!A1" display="CancelRequestCommand" xr:uid="{74791F5E-95AB-4E37-A777-2B6A3D1210BF}"/>
    <hyperlink ref="F44" location="'User Filter Request'!A1" display="UserFilterRequestQuery" xr:uid="{35839637-069D-4F4D-B81A-A89401870AED}"/>
    <hyperlink ref="F45" location="'User Make Request'!A1" display="UserMakeRequestCommand" xr:uid="{47542B5D-4D13-4326-937C-131566A1BE39}"/>
    <hyperlink ref="F46" location="'Owner Filter Request'!A1" display="OwnerFilterRequestQuery" xr:uid="{08B9C9BE-7B3B-4005-B5B2-DD7AF88A32DC}"/>
    <hyperlink ref="F47" location="'Owen Review Request'!A1" display="OwnerReviewRequestQuery" xr:uid="{008F23B6-3FDD-49D0-8C44-26D57715ACA5}"/>
  </hyperlinks>
  <pageMargins left="0.65" right="0.65" top="0.75" bottom="0.75" header="0.5" footer="0.5"/>
  <pageSetup paperSize="9" firstPageNumber="0" orientation="landscape" horizontalDpi="300" verticalDpi="300"/>
  <headerFooter alignWithMargins="0">
    <oddFooter>&amp;L&amp;"Tahoma,Regular"&amp;8 02ae-BM/PM/HDCV/FSOFT v2/1&amp;C&amp;"Tahoma,Regular"&amp;8Internal use&amp;R&amp;"Tahoma,Regular"&amp;8&amp;P/&amp;N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I65"/>
  <sheetViews>
    <sheetView workbookViewId="0"/>
  </sheetViews>
  <sheetFormatPr defaultColWidth="11" defaultRowHeight="12.75"/>
  <cols>
    <col min="1" max="1" width="15.375" style="6" customWidth="1"/>
    <col min="2" max="2" width="26.625" style="6" customWidth="1"/>
    <col min="3" max="3" width="12.125" style="6" customWidth="1"/>
    <col min="4" max="4" width="9.625" style="6" customWidth="1"/>
    <col min="5" max="5" width="9.875" style="6" customWidth="1"/>
    <col min="6" max="8" width="5.125" style="6" customWidth="1"/>
    <col min="9" max="9" width="21" style="6" customWidth="1"/>
    <col min="10" max="10" width="33.125" style="6" customWidth="1"/>
    <col min="11" max="16384" width="11" style="6"/>
  </cols>
  <sheetData>
    <row r="2" spans="1:9" ht="25.5" customHeight="1">
      <c r="A2" s="530" t="s">
        <v>195</v>
      </c>
      <c r="B2" s="530"/>
      <c r="C2" s="530"/>
      <c r="D2" s="530"/>
      <c r="E2" s="530"/>
      <c r="F2" s="530"/>
      <c r="G2" s="530"/>
      <c r="H2" s="530"/>
      <c r="I2" s="530"/>
    </row>
    <row r="3" spans="1:9" ht="14.25" customHeight="1">
      <c r="A3" s="56"/>
      <c r="B3" s="57"/>
      <c r="C3" s="57"/>
      <c r="D3" s="57"/>
      <c r="E3" s="57"/>
      <c r="F3" s="57"/>
      <c r="G3" s="57"/>
      <c r="H3" s="57"/>
      <c r="I3" s="58"/>
    </row>
    <row r="4" spans="1:9" ht="13.5" customHeight="1">
      <c r="A4" s="168" t="s">
        <v>46</v>
      </c>
      <c r="B4" s="527" t="str">
        <f>Cover!B4</f>
        <v>Potoro</v>
      </c>
      <c r="C4" s="527"/>
      <c r="D4" s="528" t="s">
        <v>48</v>
      </c>
      <c r="E4" s="528"/>
      <c r="F4" s="531" t="s">
        <v>485</v>
      </c>
      <c r="G4" s="532"/>
      <c r="H4" s="532"/>
      <c r="I4" s="533"/>
    </row>
    <row r="5" spans="1:9" ht="13.5" customHeight="1">
      <c r="A5" s="168" t="s">
        <v>50</v>
      </c>
      <c r="B5" s="527" t="str">
        <f>Cover!B5</f>
        <v>Potoro</v>
      </c>
      <c r="C5" s="527"/>
      <c r="D5" s="528" t="s">
        <v>196</v>
      </c>
      <c r="E5" s="528"/>
      <c r="F5" s="531" t="s">
        <v>197</v>
      </c>
      <c r="G5" s="532"/>
      <c r="H5" s="532"/>
      <c r="I5" s="533"/>
    </row>
    <row r="6" spans="1:9" ht="12.75" customHeight="1">
      <c r="A6" s="172" t="s">
        <v>52</v>
      </c>
      <c r="B6" s="527" t="str">
        <f>B5&amp;"_"&amp;"Test Report"&amp;"_"&amp;"vx.x"</f>
        <v>Potoro_Test Report_vx.x</v>
      </c>
      <c r="C6" s="527"/>
      <c r="D6" s="528" t="s">
        <v>51</v>
      </c>
      <c r="E6" s="528"/>
      <c r="F6" s="524">
        <v>44652</v>
      </c>
      <c r="G6" s="525"/>
      <c r="H6" s="525"/>
      <c r="I6" s="526"/>
    </row>
    <row r="7" spans="1:9" ht="15.75" customHeight="1">
      <c r="A7" s="172" t="s">
        <v>198</v>
      </c>
      <c r="B7" s="529" t="s">
        <v>199</v>
      </c>
      <c r="C7" s="529"/>
      <c r="D7" s="529"/>
      <c r="E7" s="529"/>
      <c r="F7" s="529"/>
      <c r="G7" s="529"/>
      <c r="H7" s="529"/>
      <c r="I7" s="529"/>
    </row>
    <row r="8" spans="1:9" ht="14.25" customHeight="1">
      <c r="A8" s="59"/>
      <c r="B8" s="60"/>
      <c r="C8" s="57"/>
      <c r="D8" s="57"/>
      <c r="E8" s="57"/>
      <c r="F8" s="57"/>
      <c r="G8" s="57"/>
      <c r="H8" s="57"/>
      <c r="I8" s="58"/>
    </row>
    <row r="9" spans="1:9">
      <c r="A9" s="59"/>
      <c r="B9" s="60"/>
      <c r="C9" s="57"/>
      <c r="D9" s="57"/>
      <c r="E9" s="57"/>
      <c r="F9" s="57"/>
      <c r="G9" s="57"/>
      <c r="H9" s="57"/>
      <c r="I9" s="58"/>
    </row>
    <row r="11" spans="1:9" ht="14.25" customHeight="1">
      <c r="A11" s="61" t="s">
        <v>94</v>
      </c>
      <c r="B11" s="62" t="s">
        <v>200</v>
      </c>
      <c r="C11" s="63" t="s">
        <v>201</v>
      </c>
      <c r="D11" s="62" t="s">
        <v>202</v>
      </c>
      <c r="E11" s="64" t="s">
        <v>203</v>
      </c>
      <c r="F11" s="64" t="s">
        <v>204</v>
      </c>
      <c r="G11" s="64" t="s">
        <v>63</v>
      </c>
      <c r="H11" s="64" t="s">
        <v>205</v>
      </c>
      <c r="I11" s="65" t="s">
        <v>206</v>
      </c>
    </row>
    <row r="12" spans="1:9" ht="13.5">
      <c r="A12" s="66">
        <v>1</v>
      </c>
      <c r="B12" s="403" t="s">
        <v>105</v>
      </c>
      <c r="C12" s="67">
        <v>17</v>
      </c>
      <c r="D12" s="67">
        <f>'Get Favorite by Current User'!C7</f>
        <v>0</v>
      </c>
      <c r="E12" s="67">
        <f>'Get Favorite by Current User'!F7</f>
        <v>0</v>
      </c>
      <c r="F12" s="68">
        <v>9</v>
      </c>
      <c r="G12" s="67">
        <v>8</v>
      </c>
      <c r="H12" s="67">
        <f>'Get Favorite by Current User'!N7</f>
        <v>0</v>
      </c>
      <c r="I12" s="67">
        <v>17</v>
      </c>
    </row>
    <row r="13" spans="1:9" ht="13.5">
      <c r="A13" s="66">
        <v>2</v>
      </c>
      <c r="B13" s="403" t="s">
        <v>107</v>
      </c>
      <c r="C13" s="67">
        <v>17</v>
      </c>
      <c r="D13" s="67">
        <f>'Add New Favorite'!C7</f>
        <v>0</v>
      </c>
      <c r="E13" s="67">
        <f>'Add New Favorite'!F7</f>
        <v>0</v>
      </c>
      <c r="F13" s="68">
        <v>3</v>
      </c>
      <c r="G13" s="67">
        <v>14</v>
      </c>
      <c r="H13" s="67">
        <f>'Add New Favorite'!P7</f>
        <v>0</v>
      </c>
      <c r="I13" s="67">
        <v>17</v>
      </c>
    </row>
    <row r="14" spans="1:9" ht="13.5">
      <c r="A14" s="66">
        <v>3</v>
      </c>
      <c r="B14" s="403" t="s">
        <v>109</v>
      </c>
      <c r="C14" s="67">
        <v>19</v>
      </c>
      <c r="D14" s="67">
        <f>'Delete Favorite'!C7</f>
        <v>0</v>
      </c>
      <c r="E14" s="67">
        <f>'Delete Favorite'!F7</f>
        <v>0</v>
      </c>
      <c r="F14" s="68">
        <v>3</v>
      </c>
      <c r="G14" s="67">
        <v>16</v>
      </c>
      <c r="H14" s="67">
        <f>'Delete Favorite'!O7</f>
        <v>0</v>
      </c>
      <c r="I14" s="67">
        <v>19</v>
      </c>
    </row>
    <row r="15" spans="1:9" ht="13.5">
      <c r="A15" s="66">
        <v>4</v>
      </c>
      <c r="B15" s="403" t="s">
        <v>111</v>
      </c>
      <c r="C15" s="67">
        <v>6</v>
      </c>
      <c r="D15" s="67">
        <v>0</v>
      </c>
      <c r="E15" s="67">
        <v>0</v>
      </c>
      <c r="F15" s="68">
        <v>2</v>
      </c>
      <c r="G15" s="67">
        <v>4</v>
      </c>
      <c r="H15" s="67">
        <v>0</v>
      </c>
      <c r="I15" s="67">
        <v>6</v>
      </c>
    </row>
    <row r="16" spans="1:9" ht="13.5">
      <c r="A16" s="66">
        <v>5</v>
      </c>
      <c r="B16" s="403" t="s">
        <v>114</v>
      </c>
      <c r="C16" s="67">
        <v>13</v>
      </c>
      <c r="D16" s="67">
        <v>0</v>
      </c>
      <c r="E16" s="67">
        <v>0</v>
      </c>
      <c r="F16" s="68">
        <v>5</v>
      </c>
      <c r="G16" s="67">
        <v>8</v>
      </c>
      <c r="H16" s="67">
        <v>0</v>
      </c>
      <c r="I16" s="67">
        <v>13</v>
      </c>
    </row>
    <row r="17" spans="1:9" ht="13.5">
      <c r="A17" s="66">
        <v>6</v>
      </c>
      <c r="B17" s="403" t="s">
        <v>116</v>
      </c>
      <c r="C17" s="67">
        <v>13</v>
      </c>
      <c r="D17" s="67">
        <v>0</v>
      </c>
      <c r="E17" s="67">
        <v>0</v>
      </c>
      <c r="F17" s="68">
        <v>5</v>
      </c>
      <c r="G17" s="67">
        <v>8</v>
      </c>
      <c r="H17" s="67">
        <v>0</v>
      </c>
      <c r="I17" s="67">
        <v>13</v>
      </c>
    </row>
    <row r="18" spans="1:9" ht="13.5">
      <c r="A18" s="66">
        <v>7</v>
      </c>
      <c r="B18" s="403" t="s">
        <v>118</v>
      </c>
      <c r="C18" s="67">
        <v>4</v>
      </c>
      <c r="D18" s="67">
        <v>0</v>
      </c>
      <c r="E18" s="67">
        <v>0</v>
      </c>
      <c r="F18" s="68">
        <v>1</v>
      </c>
      <c r="G18" s="67">
        <v>3</v>
      </c>
      <c r="H18" s="67">
        <v>0</v>
      </c>
      <c r="I18" s="67">
        <v>4</v>
      </c>
    </row>
    <row r="19" spans="1:9" ht="13.5">
      <c r="A19" s="66">
        <v>8</v>
      </c>
      <c r="B19" s="403" t="s">
        <v>120</v>
      </c>
      <c r="C19" s="67">
        <v>4</v>
      </c>
      <c r="D19" s="67">
        <v>0</v>
      </c>
      <c r="E19" s="67">
        <v>0</v>
      </c>
      <c r="F19" s="68">
        <v>2</v>
      </c>
      <c r="G19" s="67">
        <v>2</v>
      </c>
      <c r="H19" s="67">
        <v>0</v>
      </c>
      <c r="I19" s="67">
        <v>4</v>
      </c>
    </row>
    <row r="20" spans="1:9" ht="13.5">
      <c r="A20" s="66">
        <v>9</v>
      </c>
      <c r="B20" s="403" t="s">
        <v>123</v>
      </c>
      <c r="C20" s="67">
        <v>8</v>
      </c>
      <c r="D20" s="67">
        <v>0</v>
      </c>
      <c r="E20" s="67">
        <v>0</v>
      </c>
      <c r="F20" s="68">
        <v>2</v>
      </c>
      <c r="G20" s="67">
        <v>6</v>
      </c>
      <c r="H20" s="67">
        <v>0</v>
      </c>
      <c r="I20" s="67">
        <v>8</v>
      </c>
    </row>
    <row r="21" spans="1:9" ht="13.5">
      <c r="A21" s="66">
        <v>10</v>
      </c>
      <c r="B21" s="403" t="s">
        <v>125</v>
      </c>
      <c r="C21" s="67">
        <v>4</v>
      </c>
      <c r="D21" s="67">
        <v>0</v>
      </c>
      <c r="E21" s="67">
        <v>0</v>
      </c>
      <c r="F21" s="68">
        <v>2</v>
      </c>
      <c r="G21" s="67">
        <v>2</v>
      </c>
      <c r="H21" s="67">
        <v>0</v>
      </c>
      <c r="I21" s="67">
        <v>4</v>
      </c>
    </row>
    <row r="22" spans="1:9" ht="13.5">
      <c r="A22" s="66">
        <v>11</v>
      </c>
      <c r="B22" s="403" t="s">
        <v>130</v>
      </c>
      <c r="C22" s="67">
        <v>7</v>
      </c>
      <c r="D22" s="67">
        <v>0</v>
      </c>
      <c r="E22" s="67">
        <v>0</v>
      </c>
      <c r="F22" s="68">
        <v>2</v>
      </c>
      <c r="G22" s="67">
        <v>5</v>
      </c>
      <c r="H22" s="67">
        <v>0</v>
      </c>
      <c r="I22" s="67">
        <v>7</v>
      </c>
    </row>
    <row r="23" spans="1:9" ht="13.5">
      <c r="A23" s="66">
        <v>12</v>
      </c>
      <c r="B23" s="403" t="s">
        <v>131</v>
      </c>
      <c r="C23" s="67">
        <v>9</v>
      </c>
      <c r="D23" s="67">
        <v>0</v>
      </c>
      <c r="E23" s="67">
        <v>0</v>
      </c>
      <c r="F23" s="68">
        <v>2</v>
      </c>
      <c r="G23" s="67">
        <v>7</v>
      </c>
      <c r="H23" s="67">
        <v>0</v>
      </c>
      <c r="I23" s="67">
        <v>9</v>
      </c>
    </row>
    <row r="24" spans="1:9" ht="13.5">
      <c r="A24" s="66">
        <v>13</v>
      </c>
      <c r="B24" s="403" t="s">
        <v>133</v>
      </c>
      <c r="C24" s="67">
        <v>6</v>
      </c>
      <c r="D24" s="67">
        <v>0</v>
      </c>
      <c r="E24" s="67">
        <v>0</v>
      </c>
      <c r="F24" s="68">
        <v>2</v>
      </c>
      <c r="G24" s="67">
        <v>4</v>
      </c>
      <c r="H24" s="67">
        <v>0</v>
      </c>
      <c r="I24" s="67">
        <v>6</v>
      </c>
    </row>
    <row r="25" spans="1:9" ht="13.5">
      <c r="A25" s="66">
        <v>14</v>
      </c>
      <c r="B25" s="403" t="s">
        <v>135</v>
      </c>
      <c r="C25" s="67">
        <v>6</v>
      </c>
      <c r="D25" s="67">
        <v>0</v>
      </c>
      <c r="E25" s="67">
        <v>0</v>
      </c>
      <c r="F25" s="68">
        <v>2</v>
      </c>
      <c r="G25" s="67">
        <v>4</v>
      </c>
      <c r="H25" s="67">
        <v>0</v>
      </c>
      <c r="I25" s="67">
        <v>6</v>
      </c>
    </row>
    <row r="26" spans="1:9" ht="13.5">
      <c r="A26" s="66">
        <v>15</v>
      </c>
      <c r="B26" s="403" t="s">
        <v>139</v>
      </c>
      <c r="C26" s="67">
        <v>7</v>
      </c>
      <c r="D26" s="67">
        <v>0</v>
      </c>
      <c r="E26" s="67">
        <v>0</v>
      </c>
      <c r="F26" s="68">
        <v>2</v>
      </c>
      <c r="G26" s="67">
        <v>5</v>
      </c>
      <c r="H26" s="67">
        <v>0</v>
      </c>
      <c r="I26" s="67">
        <v>7</v>
      </c>
    </row>
    <row r="27" spans="1:9" ht="13.5">
      <c r="A27" s="66">
        <v>16</v>
      </c>
      <c r="B27" s="403" t="s">
        <v>140</v>
      </c>
      <c r="C27" s="67">
        <v>7</v>
      </c>
      <c r="D27" s="67">
        <v>0</v>
      </c>
      <c r="E27" s="67">
        <v>0</v>
      </c>
      <c r="F27" s="68">
        <v>3</v>
      </c>
      <c r="G27" s="67">
        <v>4</v>
      </c>
      <c r="H27" s="67">
        <v>0</v>
      </c>
      <c r="I27" s="67">
        <v>7</v>
      </c>
    </row>
    <row r="28" spans="1:9" ht="13.5">
      <c r="A28" s="66">
        <v>17</v>
      </c>
      <c r="B28" s="403" t="s">
        <v>144</v>
      </c>
      <c r="C28" s="67">
        <v>10</v>
      </c>
      <c r="D28" s="67">
        <v>0</v>
      </c>
      <c r="E28" s="67">
        <v>0</v>
      </c>
      <c r="F28" s="68">
        <v>3</v>
      </c>
      <c r="G28" s="67">
        <v>7</v>
      </c>
      <c r="H28" s="67">
        <v>0</v>
      </c>
      <c r="I28" s="67">
        <v>10</v>
      </c>
    </row>
    <row r="29" spans="1:9" ht="13.5">
      <c r="A29" s="66">
        <v>18</v>
      </c>
      <c r="B29" s="403" t="s">
        <v>147</v>
      </c>
      <c r="C29" s="67">
        <v>5</v>
      </c>
      <c r="D29" s="67">
        <v>0</v>
      </c>
      <c r="E29" s="67">
        <v>0</v>
      </c>
      <c r="F29" s="68">
        <v>2</v>
      </c>
      <c r="G29" s="67">
        <v>3</v>
      </c>
      <c r="H29" s="67">
        <v>0</v>
      </c>
      <c r="I29" s="67">
        <v>5</v>
      </c>
    </row>
    <row r="30" spans="1:9" ht="13.5">
      <c r="A30" s="66">
        <v>20</v>
      </c>
      <c r="B30" s="403" t="s">
        <v>148</v>
      </c>
      <c r="C30" s="67">
        <v>5</v>
      </c>
      <c r="D30" s="67">
        <v>0</v>
      </c>
      <c r="E30" s="67">
        <v>0</v>
      </c>
      <c r="F30" s="68">
        <v>2</v>
      </c>
      <c r="G30" s="67">
        <v>3</v>
      </c>
      <c r="H30" s="67">
        <v>0</v>
      </c>
      <c r="I30" s="67">
        <v>5</v>
      </c>
    </row>
    <row r="31" spans="1:9" ht="13.5">
      <c r="A31" s="66">
        <v>21</v>
      </c>
      <c r="B31" s="403" t="s">
        <v>151</v>
      </c>
      <c r="C31" s="67">
        <v>4</v>
      </c>
      <c r="D31" s="67">
        <v>0</v>
      </c>
      <c r="E31" s="67">
        <v>0</v>
      </c>
      <c r="F31" s="68">
        <v>1</v>
      </c>
      <c r="G31" s="67">
        <v>3</v>
      </c>
      <c r="H31" s="67">
        <v>0</v>
      </c>
      <c r="I31" s="67">
        <v>4</v>
      </c>
    </row>
    <row r="32" spans="1:9" ht="13.5">
      <c r="A32" s="66">
        <v>22</v>
      </c>
      <c r="B32" s="403" t="s">
        <v>154</v>
      </c>
      <c r="C32" s="67">
        <v>5</v>
      </c>
      <c r="D32" s="67">
        <v>0</v>
      </c>
      <c r="E32" s="67">
        <v>0</v>
      </c>
      <c r="F32" s="68">
        <v>1</v>
      </c>
      <c r="G32" s="67">
        <v>4</v>
      </c>
      <c r="H32" s="67">
        <v>0</v>
      </c>
      <c r="I32" s="67">
        <v>5</v>
      </c>
    </row>
    <row r="33" spans="1:9" ht="13.5">
      <c r="A33" s="66">
        <v>23</v>
      </c>
      <c r="B33" s="403" t="s">
        <v>158</v>
      </c>
      <c r="C33" s="67">
        <v>6</v>
      </c>
      <c r="D33" s="67">
        <v>0</v>
      </c>
      <c r="E33" s="67">
        <v>0</v>
      </c>
      <c r="F33" s="68">
        <v>2</v>
      </c>
      <c r="G33" s="67">
        <v>4</v>
      </c>
      <c r="H33" s="67">
        <v>0</v>
      </c>
      <c r="I33" s="67">
        <v>6</v>
      </c>
    </row>
    <row r="34" spans="1:9" ht="13.5">
      <c r="A34" s="66">
        <v>24</v>
      </c>
      <c r="B34" s="403" t="s">
        <v>159</v>
      </c>
      <c r="C34" s="67">
        <v>3</v>
      </c>
      <c r="D34" s="67">
        <v>0</v>
      </c>
      <c r="E34" s="67">
        <v>0</v>
      </c>
      <c r="F34" s="68">
        <v>1</v>
      </c>
      <c r="G34" s="67">
        <v>2</v>
      </c>
      <c r="H34" s="67">
        <v>0</v>
      </c>
      <c r="I34" s="67">
        <v>3</v>
      </c>
    </row>
    <row r="35" spans="1:9" ht="13.5">
      <c r="A35" s="66">
        <v>25</v>
      </c>
      <c r="B35" s="403" t="s">
        <v>163</v>
      </c>
      <c r="C35" s="67">
        <v>7</v>
      </c>
      <c r="D35" s="67">
        <v>0</v>
      </c>
      <c r="E35" s="67">
        <v>0</v>
      </c>
      <c r="F35" s="68">
        <v>1</v>
      </c>
      <c r="G35" s="67">
        <v>6</v>
      </c>
      <c r="H35" s="67">
        <v>0</v>
      </c>
      <c r="I35" s="67">
        <v>7</v>
      </c>
    </row>
    <row r="36" spans="1:9" ht="13.5">
      <c r="A36" s="66">
        <v>26</v>
      </c>
      <c r="B36" s="403" t="s">
        <v>166</v>
      </c>
      <c r="C36" s="67">
        <v>6</v>
      </c>
      <c r="D36" s="67">
        <v>0</v>
      </c>
      <c r="E36" s="67">
        <v>0</v>
      </c>
      <c r="F36" s="68">
        <v>1</v>
      </c>
      <c r="G36" s="67">
        <v>5</v>
      </c>
      <c r="H36" s="67">
        <v>0</v>
      </c>
      <c r="I36" s="67">
        <v>6</v>
      </c>
    </row>
    <row r="37" spans="1:9" ht="13.5">
      <c r="A37" s="66">
        <v>27</v>
      </c>
      <c r="B37" s="403" t="s">
        <v>169</v>
      </c>
      <c r="C37" s="67">
        <v>6</v>
      </c>
      <c r="D37" s="67">
        <v>0</v>
      </c>
      <c r="E37" s="67">
        <v>0</v>
      </c>
      <c r="F37" s="68">
        <v>1</v>
      </c>
      <c r="G37" s="67">
        <v>5</v>
      </c>
      <c r="H37" s="67">
        <v>0</v>
      </c>
      <c r="I37" s="67">
        <v>6</v>
      </c>
    </row>
    <row r="38" spans="1:9" ht="13.5">
      <c r="A38" s="66">
        <v>28</v>
      </c>
      <c r="B38" s="403" t="s">
        <v>172</v>
      </c>
      <c r="C38" s="67">
        <v>3</v>
      </c>
      <c r="D38" s="67">
        <v>0</v>
      </c>
      <c r="E38" s="67">
        <v>0</v>
      </c>
      <c r="F38" s="68">
        <v>1</v>
      </c>
      <c r="G38" s="67">
        <v>2</v>
      </c>
      <c r="H38" s="67">
        <v>0</v>
      </c>
      <c r="I38" s="67">
        <v>3</v>
      </c>
    </row>
    <row r="39" spans="1:9" ht="13.5">
      <c r="A39" s="66">
        <v>29</v>
      </c>
      <c r="B39" s="403" t="s">
        <v>173</v>
      </c>
      <c r="C39" s="67">
        <v>3</v>
      </c>
      <c r="D39" s="67">
        <v>0</v>
      </c>
      <c r="E39" s="67">
        <v>0</v>
      </c>
      <c r="F39" s="68">
        <v>1</v>
      </c>
      <c r="G39" s="67">
        <v>2</v>
      </c>
      <c r="H39" s="67">
        <v>0</v>
      </c>
      <c r="I39" s="67">
        <v>3</v>
      </c>
    </row>
    <row r="40" spans="1:9" ht="13.5">
      <c r="A40" s="66">
        <v>30</v>
      </c>
      <c r="B40" s="403" t="s">
        <v>177</v>
      </c>
      <c r="C40" s="67">
        <v>3</v>
      </c>
      <c r="D40" s="67">
        <v>0</v>
      </c>
      <c r="E40" s="67">
        <v>0</v>
      </c>
      <c r="F40" s="68">
        <v>1</v>
      </c>
      <c r="G40" s="67">
        <v>2</v>
      </c>
      <c r="H40" s="67">
        <v>0</v>
      </c>
      <c r="I40" s="67">
        <v>3</v>
      </c>
    </row>
    <row r="41" spans="1:9" ht="13.5">
      <c r="A41" s="66">
        <v>31</v>
      </c>
      <c r="B41" s="403" t="s">
        <v>180</v>
      </c>
      <c r="C41" s="67">
        <v>5</v>
      </c>
      <c r="D41" s="67">
        <v>0</v>
      </c>
      <c r="E41" s="67">
        <v>0</v>
      </c>
      <c r="F41" s="68">
        <v>1</v>
      </c>
      <c r="G41" s="67">
        <v>4</v>
      </c>
      <c r="H41" s="67">
        <v>0</v>
      </c>
      <c r="I41" s="67">
        <v>5</v>
      </c>
    </row>
    <row r="42" spans="1:9" ht="14.25">
      <c r="A42" s="66">
        <v>32</v>
      </c>
      <c r="B42" s="429" t="s">
        <v>182</v>
      </c>
      <c r="C42" s="67">
        <v>7</v>
      </c>
      <c r="D42" s="67">
        <v>0</v>
      </c>
      <c r="E42" s="67">
        <v>0</v>
      </c>
      <c r="F42" s="68">
        <v>3</v>
      </c>
      <c r="G42" s="67">
        <v>4</v>
      </c>
      <c r="H42" s="67">
        <v>0</v>
      </c>
      <c r="I42" s="67">
        <v>7</v>
      </c>
    </row>
    <row r="43" spans="1:9" ht="14.25">
      <c r="A43" s="66">
        <v>33</v>
      </c>
      <c r="B43" s="429" t="s">
        <v>183</v>
      </c>
      <c r="C43" s="67">
        <v>5</v>
      </c>
      <c r="D43" s="67">
        <v>0</v>
      </c>
      <c r="E43" s="67">
        <v>0</v>
      </c>
      <c r="F43" s="68">
        <v>2</v>
      </c>
      <c r="G43" s="67">
        <v>3</v>
      </c>
      <c r="H43" s="67">
        <v>0</v>
      </c>
      <c r="I43" s="67">
        <v>5</v>
      </c>
    </row>
    <row r="44" spans="1:9" ht="13.5">
      <c r="A44" s="66">
        <v>34</v>
      </c>
      <c r="B44" s="507" t="s">
        <v>186</v>
      </c>
      <c r="C44" s="67">
        <v>4</v>
      </c>
      <c r="D44" s="67">
        <v>0</v>
      </c>
      <c r="E44" s="67">
        <v>0</v>
      </c>
      <c r="F44" s="68">
        <v>1</v>
      </c>
      <c r="G44" s="67">
        <v>3</v>
      </c>
      <c r="H44" s="67">
        <v>0</v>
      </c>
      <c r="I44" s="67">
        <v>4</v>
      </c>
    </row>
    <row r="45" spans="1:9" ht="13.5">
      <c r="A45" s="66">
        <v>35</v>
      </c>
      <c r="B45" s="507" t="s">
        <v>188</v>
      </c>
      <c r="C45" s="67">
        <v>7</v>
      </c>
      <c r="D45" s="67">
        <v>0</v>
      </c>
      <c r="E45" s="67">
        <v>0</v>
      </c>
      <c r="F45" s="68">
        <v>1</v>
      </c>
      <c r="G45" s="67">
        <v>6</v>
      </c>
      <c r="H45" s="67">
        <v>0</v>
      </c>
      <c r="I45" s="67">
        <v>7</v>
      </c>
    </row>
    <row r="46" spans="1:9" ht="13.5">
      <c r="A46" s="66">
        <v>36</v>
      </c>
      <c r="B46" s="507" t="s">
        <v>190</v>
      </c>
      <c r="C46" s="67">
        <v>6</v>
      </c>
      <c r="D46" s="67">
        <v>0</v>
      </c>
      <c r="E46" s="67">
        <v>0</v>
      </c>
      <c r="F46" s="68">
        <v>1</v>
      </c>
      <c r="G46" s="67">
        <v>5</v>
      </c>
      <c r="H46" s="67">
        <v>0</v>
      </c>
      <c r="I46" s="67">
        <v>6</v>
      </c>
    </row>
    <row r="47" spans="1:9" ht="13.5">
      <c r="A47" s="66">
        <v>37</v>
      </c>
      <c r="B47" s="507" t="s">
        <v>192</v>
      </c>
      <c r="C47" s="67">
        <v>7</v>
      </c>
      <c r="D47" s="67">
        <v>0</v>
      </c>
      <c r="E47" s="67">
        <v>0</v>
      </c>
      <c r="F47" s="68">
        <v>1</v>
      </c>
      <c r="G47" s="67">
        <v>6</v>
      </c>
      <c r="H47" s="67">
        <v>0</v>
      </c>
      <c r="I47" s="67">
        <v>7</v>
      </c>
    </row>
    <row r="48" spans="1:9" ht="13.5">
      <c r="A48" s="66">
        <v>38</v>
      </c>
      <c r="B48" s="507" t="s">
        <v>194</v>
      </c>
      <c r="C48" s="67">
        <v>6</v>
      </c>
      <c r="D48" s="67">
        <v>0</v>
      </c>
      <c r="E48" s="67">
        <v>0</v>
      </c>
      <c r="F48" s="68">
        <v>2</v>
      </c>
      <c r="G48" s="67">
        <v>4</v>
      </c>
      <c r="H48" s="67">
        <v>0</v>
      </c>
      <c r="I48" s="67">
        <v>6</v>
      </c>
    </row>
    <row r="49" spans="1:9">
      <c r="A49" s="66">
        <v>39</v>
      </c>
      <c r="B49" s="156"/>
      <c r="C49" s="67"/>
      <c r="D49" s="67"/>
      <c r="E49" s="67"/>
      <c r="F49" s="68"/>
      <c r="G49" s="67"/>
      <c r="H49" s="67"/>
      <c r="I49" s="67"/>
    </row>
    <row r="50" spans="1:9">
      <c r="A50" s="66">
        <v>40</v>
      </c>
      <c r="B50" s="156"/>
      <c r="C50" s="67"/>
      <c r="D50" s="67"/>
      <c r="E50" s="67"/>
      <c r="F50" s="68"/>
      <c r="G50" s="67"/>
      <c r="H50" s="67"/>
      <c r="I50" s="67"/>
    </row>
    <row r="51" spans="1:9">
      <c r="A51" s="66">
        <v>41</v>
      </c>
      <c r="B51" s="156"/>
      <c r="C51" s="67"/>
      <c r="D51" s="67"/>
      <c r="E51" s="67"/>
      <c r="F51" s="68"/>
      <c r="G51" s="67"/>
      <c r="H51" s="67"/>
      <c r="I51" s="67"/>
    </row>
    <row r="52" spans="1:9">
      <c r="A52" s="66">
        <v>42</v>
      </c>
      <c r="B52" s="156"/>
      <c r="C52" s="67"/>
      <c r="D52" s="67"/>
      <c r="E52" s="67"/>
      <c r="F52" s="68"/>
      <c r="G52" s="67"/>
      <c r="H52" s="67"/>
      <c r="I52" s="67"/>
    </row>
    <row r="53" spans="1:9">
      <c r="A53" s="66">
        <v>43</v>
      </c>
      <c r="B53" s="156"/>
      <c r="C53" s="67"/>
      <c r="D53" s="67"/>
      <c r="E53" s="67"/>
      <c r="F53" s="68"/>
      <c r="G53" s="67"/>
      <c r="H53" s="67"/>
      <c r="I53" s="67"/>
    </row>
    <row r="54" spans="1:9">
      <c r="A54" s="66">
        <v>44</v>
      </c>
      <c r="B54" s="156"/>
      <c r="C54" s="67"/>
      <c r="D54" s="67"/>
      <c r="E54" s="67"/>
      <c r="F54" s="68"/>
      <c r="G54" s="67"/>
      <c r="H54" s="67"/>
      <c r="I54" s="67"/>
    </row>
    <row r="55" spans="1:9">
      <c r="A55" s="66">
        <v>45</v>
      </c>
      <c r="B55" s="156"/>
      <c r="C55" s="67"/>
      <c r="D55" s="67"/>
      <c r="E55" s="67"/>
      <c r="F55" s="68"/>
      <c r="G55" s="67"/>
      <c r="H55" s="67"/>
      <c r="I55" s="67"/>
    </row>
    <row r="56" spans="1:9">
      <c r="A56" s="66">
        <v>46</v>
      </c>
      <c r="B56" s="156"/>
      <c r="C56" s="67"/>
      <c r="D56" s="67"/>
      <c r="E56" s="67"/>
      <c r="F56" s="68"/>
      <c r="G56" s="67"/>
      <c r="H56" s="67"/>
      <c r="I56" s="67"/>
    </row>
    <row r="57" spans="1:9">
      <c r="A57" s="66">
        <v>47</v>
      </c>
      <c r="B57" s="156"/>
      <c r="C57" s="67"/>
      <c r="D57" s="67"/>
      <c r="E57" s="67"/>
      <c r="F57" s="68"/>
      <c r="G57" s="67"/>
      <c r="H57" s="67"/>
      <c r="I57" s="67"/>
    </row>
    <row r="58" spans="1:9">
      <c r="A58" s="66">
        <v>48</v>
      </c>
      <c r="B58" s="156"/>
      <c r="C58" s="67"/>
      <c r="D58" s="67"/>
      <c r="E58" s="67"/>
      <c r="F58" s="68"/>
      <c r="G58" s="67"/>
      <c r="H58" s="67"/>
      <c r="I58" s="67"/>
    </row>
    <row r="59" spans="1:9" ht="14.25">
      <c r="A59" s="69"/>
      <c r="B59" s="155" t="s">
        <v>207</v>
      </c>
      <c r="C59" s="70">
        <f t="shared" ref="C59:I59" si="0">SUM(C10:C58)</f>
        <v>260</v>
      </c>
      <c r="D59" s="70">
        <f t="shared" si="0"/>
        <v>0</v>
      </c>
      <c r="E59" s="70">
        <f t="shared" si="0"/>
        <v>0</v>
      </c>
      <c r="F59" s="70">
        <f t="shared" si="0"/>
        <v>77</v>
      </c>
      <c r="G59" s="70">
        <f t="shared" si="0"/>
        <v>183</v>
      </c>
      <c r="H59" s="70">
        <f t="shared" si="0"/>
        <v>0</v>
      </c>
      <c r="I59" s="70">
        <f t="shared" si="0"/>
        <v>260</v>
      </c>
    </row>
    <row r="60" spans="1:9">
      <c r="A60" s="71"/>
      <c r="C60" s="72"/>
      <c r="D60" s="73"/>
      <c r="E60" s="73"/>
      <c r="F60" s="73"/>
      <c r="G60" s="73"/>
      <c r="H60" s="73"/>
      <c r="I60" s="73"/>
    </row>
    <row r="61" spans="1:9">
      <c r="B61" s="173" t="s">
        <v>208</v>
      </c>
      <c r="D61" s="174">
        <f>(C59+D59)*100/(I59)</f>
        <v>100</v>
      </c>
      <c r="E61" s="6" t="s">
        <v>209</v>
      </c>
      <c r="I61" s="74"/>
    </row>
    <row r="62" spans="1:9">
      <c r="B62" s="173" t="s">
        <v>210</v>
      </c>
      <c r="D62" s="174">
        <f>C59*100/(I59)</f>
        <v>100</v>
      </c>
      <c r="E62" s="6" t="s">
        <v>209</v>
      </c>
      <c r="I62" s="74"/>
    </row>
    <row r="63" spans="1:9">
      <c r="B63" s="173" t="s">
        <v>211</v>
      </c>
      <c r="D63" s="174">
        <f>F59*100/I59</f>
        <v>29.615384615384617</v>
      </c>
      <c r="E63" s="6" t="s">
        <v>209</v>
      </c>
    </row>
    <row r="64" spans="1:9">
      <c r="B64" s="173" t="s">
        <v>212</v>
      </c>
      <c r="D64" s="174">
        <f>G59*100/I59</f>
        <v>70.384615384615387</v>
      </c>
      <c r="E64" s="6" t="s">
        <v>209</v>
      </c>
    </row>
    <row r="65" spans="2:5">
      <c r="B65" s="173" t="s">
        <v>213</v>
      </c>
      <c r="D65" s="174">
        <f>H59*100/I59</f>
        <v>0</v>
      </c>
      <c r="E65" s="6" t="s">
        <v>209</v>
      </c>
    </row>
  </sheetData>
  <mergeCells count="11">
    <mergeCell ref="F6:I6"/>
    <mergeCell ref="B6:C6"/>
    <mergeCell ref="D6:E6"/>
    <mergeCell ref="B7:I7"/>
    <mergeCell ref="A2:I2"/>
    <mergeCell ref="B4:C4"/>
    <mergeCell ref="D4:E4"/>
    <mergeCell ref="B5:C5"/>
    <mergeCell ref="D5:E5"/>
    <mergeCell ref="F4:I4"/>
    <mergeCell ref="F5:I5"/>
  </mergeCells>
  <phoneticPr fontId="0" type="noConversion"/>
  <hyperlinks>
    <hyperlink ref="B12" location="Search!A1" display="Search" xr:uid="{4998EAC9-582D-4343-9FAE-9C905930B4B2}"/>
    <hyperlink ref="B13" location="'Add New Hostel'!A1" display="Add New Hostel" xr:uid="{8DA1A7EA-1FDD-4AF6-973B-019226ADCD13}"/>
    <hyperlink ref="B14" location="'Update Hostel'!A1" display="Update Hostel" xr:uid="{27FDD84D-9A3D-401C-AE0B-780D33EB3CA6}"/>
    <hyperlink ref="B15" location="'Delete Hostel'!A1" display="Delete Hostel" xr:uid="{A6702879-B292-4186-8B9E-839FA14A914E}"/>
    <hyperlink ref="B16" location="'Add New Room'!A1" display="Add New Room" xr:uid="{4B65EAEE-3C25-4F6E-B6CC-917849D227A5}"/>
    <hyperlink ref="B17" location="'Update Room'!A1" display="Update Room" xr:uid="{9FC4FBC2-4123-4328-879A-BF2E60FB9ED6}"/>
    <hyperlink ref="B18" location="'Delete Room'!A1" display="Delete Room" xr:uid="{B295B4B4-905B-4749-BCF7-C9ECEA707EE0}"/>
    <hyperlink ref="B19" location="'Get Filter'!A1" display="Get Filter" xr:uid="{E55A66A8-EFFC-4721-8C41-976BFBA9640D}"/>
    <hyperlink ref="B20" location="'Create Payment'!A1" display="Create Payment" xr:uid="{2F5DA71F-FBDA-46F1-8D45-D62457A661D0}"/>
    <hyperlink ref="B21" location="'Execute Payment'!A1" display="Execute Payment" xr:uid="{1771D0C2-9A55-4FAD-A44C-1EDE35AB44F1}"/>
    <hyperlink ref="B22" location="'Add New Bill'!A1" display="Add New Bill" xr:uid="{87F92C7B-5F23-4ED2-8B18-8B05D7FC2580}"/>
    <hyperlink ref="B23" location="'Update Bill'!A1" display="Update Bill" xr:uid="{03BA8C6F-8AB0-49CC-9C95-C8C8DA83B465}"/>
    <hyperlink ref="B24" location="'Delete Bill'!A1" display="Delete Bill" xr:uid="{9D23E4FB-CE32-42A0-99ED-A8AD1D271562}"/>
    <hyperlink ref="B25" location="'Get Bill Detail'!A1" display="Get Bill Detail" xr:uid="{10DF2ED5-F91D-4325-A302-165FD82FB8E5}"/>
    <hyperlink ref="B26" location="'Get Bill by Hostel Owner'!A1" display="Get Bill by Hostel Owner" xr:uid="{A3B2FFB7-FA17-4017-826E-010F26DFDC62}"/>
    <hyperlink ref="B27" location="'Get Bill by Renter'!A1" display="Get Bill By Renter" xr:uid="{E39D64AB-39AB-4244-9F48-9F7F83156699}"/>
    <hyperlink ref="B28" location="'Get Bill by Room ID'!A1" display="Get Bill by Room ID" xr:uid="{5CECB442-2D9B-4DC0-9B61-135A259AA997}"/>
    <hyperlink ref="B29" location="'Get Bill Item by Bill ID'!A1" display="Get Bill Item by Bill ID" xr:uid="{5801093F-9FCD-4DF3-AABE-BC657E402554}"/>
    <hyperlink ref="B30" location="'Send Remind Payment'!A1" display="Send Remind Payment" xr:uid="{12E0A3A9-EE50-4258-9BF5-DE283387E269}"/>
    <hyperlink ref="B31" location="'Get Favorite by Current User'!A1" display="Get Favorite by Current User" xr:uid="{0E1D3414-89B0-4187-B559-E29E61B50701}"/>
    <hyperlink ref="B32" location="'Add New Favorite'!A1" display="Add New Favorite" xr:uid="{8A31812B-2F54-468F-9CF7-FD2A44B1EED8}"/>
    <hyperlink ref="B33" location="'Update Feedback'!A1" display="Update Feedback" xr:uid="{DB8330FE-BACB-4CB2-B6FE-E1AE73937897}"/>
    <hyperlink ref="B34" location="'Delete Favorite'!A1" display="Delete Favorite" xr:uid="{F1F4418A-5CA2-4B0D-99B1-427A267ECA07}"/>
    <hyperlink ref="B35" location="'Get Feedback by Hostel ID'!A1" display="Get Feeback by Hostel ID" xr:uid="{F008C82D-5BD0-4AE8-904C-7D38311C7273}"/>
    <hyperlink ref="B36" location="'Get Feedback by UserName'!A1" display="Get Feeback by UserName" xr:uid="{FCD3EA69-39C6-4450-AF0C-B6BC340C6B5F}"/>
    <hyperlink ref="B37" location="'Add New Feeback'!A1" display="Add New Feeback" xr:uid="{10DC0B91-3B8E-4814-8485-713E4D9A8DAA}"/>
    <hyperlink ref="B38" location="'Delete Feeback'!A1" display="Delete Feeback" xr:uid="{F09912CA-0EFF-492B-950F-4C5CB618FF61}"/>
    <hyperlink ref="B39" location="'Get Hostel Detail'!A1" display="Get Hostel Detail" xr:uid="{F11A7E6D-656B-47D1-8E29-221F5C363392}"/>
    <hyperlink ref="B40" location="'Get Room Detail by Room ID'!A1" display="Get Room Detail by Room ID" xr:uid="{EBACE0CD-587F-4940-AE1D-7F555CB25584}"/>
    <hyperlink ref="B41" location="'Get Room by Hostel ID'!A1" display="Get Room by Hostel ID" xr:uid="{E85F8FFC-21C3-429E-8EA6-B1E875F4BC5A}"/>
    <hyperlink ref="B42" location="Login!A1" display="Login" xr:uid="{B17CCCC6-DFA7-46F1-9468-8DA96B075FE0}"/>
    <hyperlink ref="B43" location="Register!A1" display="Register" xr:uid="{16B522B4-EB0F-4AD9-A333-DEEBC0EEC426}"/>
    <hyperlink ref="B44" location="'Cancel Request'!A1" display="CancelRequestCommand" xr:uid="{00AF8A5C-C491-4512-8366-F3EC40C57BEF}"/>
    <hyperlink ref="B45" location="'User Filter Request'!A1" display="UserFilterRequestQuery" xr:uid="{E15913A5-13D0-420D-BA93-B9FB5CBF0F88}"/>
    <hyperlink ref="B46" location="'User Make Request'!A1" display="UserMakeRequestCommand" xr:uid="{E49234FC-4816-4C47-AACF-DC252F32CF1A}"/>
    <hyperlink ref="B47" location="'Owner Filter Request'!A1" display="OwnerFilterRequestQuery" xr:uid="{B2781AA7-EF46-4C57-B2E0-7CE514A7857A}"/>
    <hyperlink ref="B48" location="'Owen Review Request'!A1" display="OwnerReviewRequestQuery" xr:uid="{6237C311-73C1-4CE4-9BAF-96F727896FEA}"/>
  </hyperlinks>
  <pageMargins left="0.65" right="0.65" top="0.75" bottom="0.75" header="0.5" footer="0.5"/>
  <pageSetup firstPageNumber="0" orientation="landscape" horizontalDpi="300" verticalDpi="300"/>
  <headerFooter alignWithMargins="0">
    <oddFooter>&amp;L&amp;"Tahoma,Regular"&amp;8 02ae-BM/PM/HDCV/FSOFT v2/1&amp;C&amp;"Tahoma,Regular"&amp;8Internal use&amp;R&amp;"Tahoma,Regular"&amp;8&amp;P/&amp;N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3C5D-6A0D-435C-BC84-A6C92F691F79}">
  <dimension ref="A1:AI77"/>
  <sheetViews>
    <sheetView workbookViewId="0">
      <pane ySplit="9" topLeftCell="A10" activePane="bottomLeft" state="frozen"/>
      <selection activeCell="J29" sqref="J29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4.25" style="291" customWidth="1"/>
    <col min="6" max="7" width="2.875" style="291" bestFit="1" customWidth="1"/>
    <col min="8" max="22" width="2.875" style="291" customWidth="1"/>
    <col min="23" max="23" width="2.875" style="291" bestFit="1" customWidth="1"/>
    <col min="24" max="32" width="2.875" style="291" customWidth="1"/>
    <col min="33" max="33" width="2.875" style="291" bestFit="1" customWidth="1"/>
    <col min="34" max="34" width="2.875" style="291" customWidth="1"/>
    <col min="35" max="16384" width="11" style="291"/>
  </cols>
  <sheetData>
    <row r="1" spans="1:35" ht="22.5" customHeight="1" thickBot="1">
      <c r="D1" s="345"/>
    </row>
    <row r="2" spans="1:35" ht="15" customHeight="1">
      <c r="A2" s="534" t="s">
        <v>214</v>
      </c>
      <c r="B2" s="535"/>
      <c r="C2" s="536" t="s">
        <v>104</v>
      </c>
      <c r="D2" s="537"/>
      <c r="E2" s="344"/>
      <c r="F2" s="535" t="s">
        <v>97</v>
      </c>
      <c r="G2" s="535"/>
      <c r="H2" s="535"/>
      <c r="I2" s="535"/>
      <c r="J2" s="535"/>
      <c r="K2" s="535"/>
      <c r="L2" s="535"/>
      <c r="M2" s="535"/>
      <c r="N2" s="535"/>
      <c r="O2" s="535"/>
      <c r="P2" s="535"/>
      <c r="Q2" s="535"/>
      <c r="R2" s="535"/>
      <c r="S2" s="535"/>
      <c r="T2" s="535"/>
      <c r="U2" s="535"/>
      <c r="V2" s="535"/>
      <c r="W2" s="535"/>
      <c r="X2" s="535"/>
      <c r="Y2" s="538" t="s">
        <v>103</v>
      </c>
      <c r="Z2" s="538"/>
      <c r="AA2" s="538"/>
      <c r="AB2" s="538"/>
      <c r="AC2" s="538"/>
      <c r="AD2" s="538"/>
      <c r="AE2" s="538"/>
      <c r="AF2" s="538"/>
      <c r="AG2" s="539"/>
    </row>
    <row r="3" spans="1:35" ht="13.5" customHeight="1">
      <c r="A3" s="540" t="s">
        <v>215</v>
      </c>
      <c r="B3" s="541"/>
      <c r="C3" s="542" t="s">
        <v>49</v>
      </c>
      <c r="D3" s="543"/>
      <c r="E3" s="544"/>
      <c r="F3" s="545" t="s">
        <v>216</v>
      </c>
      <c r="G3" s="546"/>
      <c r="H3" s="546"/>
      <c r="I3" s="546"/>
      <c r="J3" s="546"/>
      <c r="K3" s="546"/>
      <c r="L3" s="546"/>
      <c r="M3" s="546"/>
      <c r="N3" s="546"/>
      <c r="O3" s="546"/>
      <c r="P3" s="546"/>
      <c r="Q3" s="546"/>
      <c r="R3" s="546"/>
      <c r="S3" s="546"/>
      <c r="T3" s="546"/>
      <c r="U3" s="546"/>
      <c r="V3" s="546"/>
      <c r="W3" s="546"/>
      <c r="X3" s="547"/>
      <c r="Y3" s="543" t="s">
        <v>49</v>
      </c>
      <c r="Z3" s="543"/>
      <c r="AA3" s="543"/>
      <c r="AB3" s="343"/>
      <c r="AC3" s="343"/>
      <c r="AD3" s="343"/>
      <c r="AE3" s="343"/>
      <c r="AF3" s="343"/>
      <c r="AG3" s="342"/>
    </row>
    <row r="4" spans="1:35" ht="13.5" customHeight="1">
      <c r="A4" s="548" t="s">
        <v>217</v>
      </c>
      <c r="B4" s="549"/>
      <c r="C4" s="550">
        <v>158</v>
      </c>
      <c r="D4" s="551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3"/>
      <c r="O4" s="553"/>
      <c r="P4" s="553"/>
      <c r="Q4" s="553"/>
      <c r="R4" s="553"/>
      <c r="S4" s="553"/>
      <c r="T4" s="553"/>
      <c r="U4" s="553"/>
      <c r="V4" s="553"/>
      <c r="W4" s="553"/>
      <c r="X4" s="554"/>
      <c r="Y4" s="555">
        <f xml:space="preserve"> IF(Functions!E6&lt;&gt;"N/A",SUM(C4*Functions!E6/1000,- AB7),"N/A")</f>
        <v>24.08</v>
      </c>
      <c r="Z4" s="556"/>
      <c r="AA4" s="556"/>
      <c r="AB4" s="556"/>
      <c r="AC4" s="556"/>
      <c r="AD4" s="556"/>
      <c r="AE4" s="556"/>
      <c r="AF4" s="556"/>
      <c r="AG4" s="557"/>
      <c r="AI4" s="325"/>
    </row>
    <row r="5" spans="1:35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9"/>
      <c r="P5" s="559"/>
      <c r="Q5" s="559"/>
      <c r="R5" s="559"/>
      <c r="S5" s="559"/>
      <c r="T5" s="559"/>
      <c r="U5" s="559"/>
      <c r="V5" s="559"/>
      <c r="W5" s="559"/>
      <c r="X5" s="559"/>
      <c r="Y5" s="558"/>
      <c r="Z5" s="558"/>
      <c r="AA5" s="558"/>
      <c r="AB5" s="558"/>
      <c r="AC5" s="558"/>
      <c r="AD5" s="558"/>
      <c r="AE5" s="558"/>
      <c r="AF5" s="558"/>
      <c r="AG5" s="558"/>
    </row>
    <row r="6" spans="1:35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1"/>
      <c r="O6" s="561"/>
      <c r="P6" s="561"/>
      <c r="Q6" s="561"/>
      <c r="R6" s="561"/>
      <c r="S6" s="561"/>
      <c r="T6" s="561"/>
      <c r="U6" s="561"/>
      <c r="V6" s="561"/>
      <c r="W6" s="561"/>
      <c r="X6" s="562"/>
      <c r="Y6" s="561" t="s">
        <v>220</v>
      </c>
      <c r="Z6" s="561"/>
      <c r="AA6" s="561"/>
      <c r="AB6" s="563" t="s">
        <v>206</v>
      </c>
      <c r="AC6" s="561"/>
      <c r="AD6" s="561"/>
      <c r="AE6" s="561"/>
      <c r="AF6" s="561"/>
      <c r="AG6" s="564"/>
      <c r="AI6" s="325"/>
    </row>
    <row r="7" spans="1:35" ht="13.5" customHeight="1" thickBot="1">
      <c r="A7" s="565">
        <f>COUNTIF(F74:ID74,"P")</f>
        <v>17</v>
      </c>
      <c r="B7" s="566"/>
      <c r="C7" s="567">
        <f>COUNTIF(F74:ID74,"F")</f>
        <v>0</v>
      </c>
      <c r="D7" s="568"/>
      <c r="E7" s="566"/>
      <c r="F7" s="567">
        <f>SUM(AB7,- A7,- C7)</f>
        <v>0</v>
      </c>
      <c r="G7" s="568"/>
      <c r="H7" s="568"/>
      <c r="I7" s="568"/>
      <c r="J7" s="568"/>
      <c r="K7" s="568"/>
      <c r="L7" s="568"/>
      <c r="M7" s="568"/>
      <c r="N7" s="568"/>
      <c r="O7" s="568"/>
      <c r="P7" s="568"/>
      <c r="Q7" s="568"/>
      <c r="R7" s="568"/>
      <c r="S7" s="568"/>
      <c r="T7" s="568"/>
      <c r="U7" s="568"/>
      <c r="V7" s="568"/>
      <c r="W7" s="568"/>
      <c r="X7" s="569"/>
      <c r="Y7" s="340">
        <f>COUNTIF(E73:ID73,"N")</f>
        <v>9</v>
      </c>
      <c r="Z7" s="340">
        <f>COUNTIF(E73:ID73,"A")</f>
        <v>8</v>
      </c>
      <c r="AA7" s="340">
        <f>COUNTIF(E73:ID73,"B")</f>
        <v>0</v>
      </c>
      <c r="AB7" s="570">
        <f>COUNTA(E9:IG9)</f>
        <v>17</v>
      </c>
      <c r="AC7" s="568"/>
      <c r="AD7" s="568"/>
      <c r="AE7" s="568"/>
      <c r="AF7" s="568"/>
      <c r="AG7" s="571"/>
      <c r="AH7" s="339"/>
    </row>
    <row r="8" spans="1:35" ht="11.25" thickBot="1"/>
    <row r="9" spans="1:35" ht="44.25" thickTop="1" thickBot="1">
      <c r="A9" s="338"/>
      <c r="B9" s="337"/>
      <c r="C9" s="335"/>
      <c r="D9" s="336"/>
      <c r="E9" s="335"/>
      <c r="F9" s="334" t="s">
        <v>221</v>
      </c>
      <c r="G9" s="334" t="s">
        <v>222</v>
      </c>
      <c r="H9" s="334" t="s">
        <v>223</v>
      </c>
      <c r="I9" s="334" t="s">
        <v>224</v>
      </c>
      <c r="J9" s="334" t="s">
        <v>225</v>
      </c>
      <c r="K9" s="334" t="s">
        <v>226</v>
      </c>
      <c r="L9" s="334" t="s">
        <v>227</v>
      </c>
      <c r="M9" s="334" t="s">
        <v>228</v>
      </c>
      <c r="N9" s="334" t="s">
        <v>229</v>
      </c>
      <c r="O9" s="334" t="s">
        <v>230</v>
      </c>
      <c r="P9" s="334" t="s">
        <v>231</v>
      </c>
      <c r="Q9" s="334" t="s">
        <v>232</v>
      </c>
      <c r="R9" s="334" t="s">
        <v>233</v>
      </c>
      <c r="S9" s="334" t="s">
        <v>234</v>
      </c>
      <c r="T9" s="334" t="s">
        <v>235</v>
      </c>
      <c r="U9" s="334" t="s">
        <v>236</v>
      </c>
      <c r="V9" s="334" t="s">
        <v>237</v>
      </c>
      <c r="AH9" s="333"/>
      <c r="AI9" s="325"/>
    </row>
    <row r="10" spans="1:35" ht="13.5" customHeight="1">
      <c r="A10" s="332" t="s">
        <v>238</v>
      </c>
      <c r="B10" s="329" t="s">
        <v>239</v>
      </c>
      <c r="C10" s="328"/>
      <c r="D10" s="327"/>
      <c r="E10" s="331"/>
      <c r="F10" s="350"/>
      <c r="G10" s="350"/>
      <c r="H10" s="350"/>
      <c r="I10" s="350"/>
      <c r="J10" s="350"/>
      <c r="K10" s="350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</row>
    <row r="11" spans="1:35" ht="13.5" customHeight="1">
      <c r="A11" s="324"/>
      <c r="B11" s="329"/>
      <c r="C11" s="328"/>
      <c r="D11" s="327" t="s">
        <v>240</v>
      </c>
      <c r="E11" s="330"/>
      <c r="F11" s="350"/>
      <c r="G11" s="350"/>
      <c r="H11" s="350"/>
      <c r="I11" s="350"/>
      <c r="J11" s="350"/>
      <c r="K11" s="350"/>
      <c r="L11" s="350"/>
      <c r="M11" s="350"/>
      <c r="N11" s="350"/>
      <c r="O11" s="350"/>
      <c r="P11" s="350"/>
      <c r="Q11" s="350"/>
      <c r="R11" s="350"/>
      <c r="S11" s="350"/>
      <c r="T11" s="350"/>
      <c r="U11" s="350"/>
      <c r="V11" s="350"/>
      <c r="AI11" s="325"/>
    </row>
    <row r="12" spans="1:35" ht="13.5" customHeight="1">
      <c r="A12" s="324"/>
      <c r="B12" s="329" t="s">
        <v>241</v>
      </c>
      <c r="C12" s="328"/>
      <c r="D12" s="327"/>
      <c r="E12" s="330"/>
      <c r="F12" s="350"/>
      <c r="G12" s="350"/>
      <c r="H12" s="350"/>
      <c r="I12" s="350"/>
      <c r="J12" s="350"/>
      <c r="K12" s="350"/>
      <c r="L12" s="350"/>
      <c r="M12" s="350"/>
      <c r="N12" s="350"/>
      <c r="O12" s="350"/>
      <c r="P12" s="350"/>
      <c r="Q12" s="350"/>
      <c r="R12" s="350"/>
      <c r="S12" s="350"/>
      <c r="T12" s="350"/>
      <c r="U12" s="350"/>
      <c r="V12" s="350"/>
      <c r="AI12" s="325"/>
    </row>
    <row r="13" spans="1:35" ht="13.5" customHeight="1">
      <c r="A13" s="324"/>
      <c r="B13" s="329"/>
      <c r="C13" s="328"/>
      <c r="D13" s="327" t="s">
        <v>242</v>
      </c>
      <c r="E13" s="330"/>
      <c r="F13" s="350" t="s">
        <v>243</v>
      </c>
      <c r="G13" s="350"/>
      <c r="H13" s="350"/>
      <c r="I13" s="350"/>
      <c r="J13" s="350"/>
      <c r="K13" s="350"/>
      <c r="L13" s="350"/>
      <c r="M13" s="350"/>
      <c r="N13" s="350"/>
      <c r="O13" s="350"/>
      <c r="P13" s="350" t="s">
        <v>243</v>
      </c>
      <c r="Q13" s="350"/>
      <c r="R13" s="350"/>
      <c r="S13" s="350"/>
      <c r="T13" s="350"/>
      <c r="U13" s="350"/>
      <c r="V13" s="350"/>
      <c r="AI13" s="325"/>
    </row>
    <row r="14" spans="1:35" ht="13.5" customHeight="1">
      <c r="A14" s="324"/>
      <c r="B14" s="329"/>
      <c r="C14" s="328"/>
      <c r="D14" s="327" t="s">
        <v>244</v>
      </c>
      <c r="E14" s="330"/>
      <c r="F14" s="350"/>
      <c r="G14" s="350" t="s">
        <v>243</v>
      </c>
      <c r="H14" s="350"/>
      <c r="I14" s="350" t="s">
        <v>243</v>
      </c>
      <c r="J14" s="350" t="s">
        <v>243</v>
      </c>
      <c r="K14" s="350" t="s">
        <v>243</v>
      </c>
      <c r="L14" s="350" t="s">
        <v>243</v>
      </c>
      <c r="M14" s="350" t="s">
        <v>243</v>
      </c>
      <c r="N14" s="350" t="s">
        <v>243</v>
      </c>
      <c r="O14" s="350" t="s">
        <v>243</v>
      </c>
      <c r="P14" s="350"/>
      <c r="Q14" s="350" t="s">
        <v>243</v>
      </c>
      <c r="R14" s="350" t="s">
        <v>243</v>
      </c>
      <c r="S14" s="350" t="s">
        <v>243</v>
      </c>
      <c r="T14" s="350" t="s">
        <v>243</v>
      </c>
      <c r="U14" s="350" t="s">
        <v>243</v>
      </c>
      <c r="V14" s="350" t="s">
        <v>243</v>
      </c>
      <c r="AI14" s="325"/>
    </row>
    <row r="15" spans="1:35" ht="13.5" customHeight="1">
      <c r="A15" s="324"/>
      <c r="B15" s="329" t="s">
        <v>245</v>
      </c>
      <c r="C15" s="328"/>
      <c r="D15" s="327"/>
      <c r="E15" s="330"/>
      <c r="F15" s="350"/>
      <c r="G15" s="350"/>
      <c r="H15" s="35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50"/>
      <c r="AI15" s="325"/>
    </row>
    <row r="16" spans="1:35" ht="13.5" customHeight="1">
      <c r="A16" s="324"/>
      <c r="B16" s="329"/>
      <c r="C16" s="328"/>
      <c r="D16" s="327" t="s">
        <v>246</v>
      </c>
      <c r="E16" s="330"/>
      <c r="F16" s="350"/>
      <c r="G16" s="350" t="s">
        <v>243</v>
      </c>
      <c r="H16" s="350" t="s">
        <v>243</v>
      </c>
      <c r="I16" s="350"/>
      <c r="J16" s="350"/>
      <c r="K16" s="350"/>
      <c r="L16" s="350"/>
      <c r="M16" s="350"/>
      <c r="N16" s="350" t="s">
        <v>243</v>
      </c>
      <c r="O16" s="350" t="s">
        <v>243</v>
      </c>
      <c r="P16" s="350"/>
      <c r="Q16" s="350" t="s">
        <v>243</v>
      </c>
      <c r="R16" s="350" t="s">
        <v>243</v>
      </c>
      <c r="S16" s="350" t="s">
        <v>243</v>
      </c>
      <c r="T16" s="350" t="s">
        <v>243</v>
      </c>
      <c r="U16" s="350" t="s">
        <v>243</v>
      </c>
      <c r="V16" s="350" t="s">
        <v>243</v>
      </c>
      <c r="AI16" s="325"/>
    </row>
    <row r="17" spans="1:35" ht="13.5" customHeight="1">
      <c r="A17" s="324"/>
      <c r="B17" s="329"/>
      <c r="C17" s="328"/>
      <c r="D17" s="327" t="s">
        <v>244</v>
      </c>
      <c r="E17" s="330"/>
      <c r="F17" s="350" t="s">
        <v>243</v>
      </c>
      <c r="G17" s="350"/>
      <c r="H17" s="350"/>
      <c r="I17" s="350" t="s">
        <v>243</v>
      </c>
      <c r="J17" s="350" t="s">
        <v>243</v>
      </c>
      <c r="K17" s="350" t="s">
        <v>243</v>
      </c>
      <c r="L17" s="350" t="s">
        <v>243</v>
      </c>
      <c r="M17" s="350" t="s">
        <v>243</v>
      </c>
      <c r="N17" s="350"/>
      <c r="O17" s="350"/>
      <c r="P17" s="350" t="s">
        <v>243</v>
      </c>
      <c r="Q17" s="350"/>
      <c r="R17" s="350"/>
      <c r="S17" s="350"/>
      <c r="T17" s="350"/>
      <c r="U17" s="350"/>
      <c r="V17" s="350"/>
      <c r="AI17" s="325"/>
    </row>
    <row r="18" spans="1:35" ht="13.5" customHeight="1">
      <c r="A18" s="324"/>
      <c r="B18" s="329" t="s">
        <v>247</v>
      </c>
      <c r="C18" s="328"/>
      <c r="D18" s="327"/>
      <c r="E18" s="330"/>
      <c r="F18" s="350"/>
      <c r="G18" s="350"/>
      <c r="H18" s="350"/>
      <c r="I18" s="350"/>
      <c r="J18" s="350"/>
      <c r="K18" s="350"/>
      <c r="L18" s="350"/>
      <c r="M18" s="350"/>
      <c r="N18" s="350"/>
      <c r="O18" s="350"/>
      <c r="P18" s="350"/>
      <c r="Q18" s="350"/>
      <c r="R18" s="350"/>
      <c r="S18" s="350"/>
      <c r="T18" s="350"/>
      <c r="U18" s="350"/>
      <c r="V18" s="350"/>
      <c r="AI18" s="325"/>
    </row>
    <row r="19" spans="1:35" ht="13.5" customHeight="1">
      <c r="A19" s="324"/>
      <c r="B19" s="329"/>
      <c r="C19" s="328"/>
      <c r="D19" s="327" t="s">
        <v>248</v>
      </c>
      <c r="E19" s="330"/>
      <c r="F19" s="350"/>
      <c r="G19" s="350"/>
      <c r="H19" s="350"/>
      <c r="I19" s="350" t="s">
        <v>243</v>
      </c>
      <c r="J19" s="350"/>
      <c r="K19" s="350"/>
      <c r="L19" s="350"/>
      <c r="M19" s="350"/>
      <c r="N19" s="350" t="s">
        <v>243</v>
      </c>
      <c r="O19" s="350"/>
      <c r="P19" s="350" t="s">
        <v>243</v>
      </c>
      <c r="Q19" s="350" t="s">
        <v>243</v>
      </c>
      <c r="R19" s="350" t="s">
        <v>243</v>
      </c>
      <c r="S19" s="350"/>
      <c r="T19" s="350"/>
      <c r="U19" s="350"/>
      <c r="V19" s="350" t="s">
        <v>243</v>
      </c>
      <c r="AI19" s="325"/>
    </row>
    <row r="20" spans="1:35" ht="13.5" customHeight="1">
      <c r="A20" s="324"/>
      <c r="B20" s="329"/>
      <c r="C20" s="328"/>
      <c r="D20" s="327" t="s">
        <v>244</v>
      </c>
      <c r="E20" s="330"/>
      <c r="F20" s="350" t="s">
        <v>243</v>
      </c>
      <c r="G20" s="350" t="s">
        <v>243</v>
      </c>
      <c r="H20" s="350" t="s">
        <v>243</v>
      </c>
      <c r="I20" s="350"/>
      <c r="J20" s="350" t="s">
        <v>243</v>
      </c>
      <c r="K20" s="350" t="s">
        <v>243</v>
      </c>
      <c r="L20" s="350" t="s">
        <v>243</v>
      </c>
      <c r="M20" s="350" t="s">
        <v>243</v>
      </c>
      <c r="N20" s="350"/>
      <c r="O20" s="350" t="s">
        <v>243</v>
      </c>
      <c r="P20" s="350"/>
      <c r="Q20" s="350"/>
      <c r="R20" s="350"/>
      <c r="S20" s="350" t="s">
        <v>243</v>
      </c>
      <c r="T20" s="350" t="s">
        <v>243</v>
      </c>
      <c r="U20" s="350" t="s">
        <v>243</v>
      </c>
      <c r="V20" s="350"/>
      <c r="AI20" s="325"/>
    </row>
    <row r="21" spans="1:35" ht="13.5" customHeight="1">
      <c r="A21" s="324"/>
      <c r="B21" s="329" t="s">
        <v>249</v>
      </c>
      <c r="C21" s="328"/>
      <c r="D21" s="327"/>
      <c r="E21" s="330"/>
      <c r="F21" s="350"/>
      <c r="G21" s="350"/>
      <c r="H21" s="350"/>
      <c r="I21" s="350"/>
      <c r="J21" s="350"/>
      <c r="K21" s="350"/>
      <c r="L21" s="350"/>
      <c r="M21" s="350"/>
      <c r="N21" s="350"/>
      <c r="O21" s="350"/>
      <c r="P21" s="350"/>
      <c r="Q21" s="350"/>
      <c r="R21" s="350"/>
      <c r="S21" s="350"/>
      <c r="T21" s="350"/>
      <c r="U21" s="350"/>
      <c r="V21" s="350"/>
      <c r="AI21" s="325"/>
    </row>
    <row r="22" spans="1:35" ht="13.5" customHeight="1">
      <c r="A22" s="324"/>
      <c r="B22" s="329"/>
      <c r="C22" s="328"/>
      <c r="D22" s="327" t="s">
        <v>250</v>
      </c>
      <c r="E22" s="330"/>
      <c r="F22" s="350"/>
      <c r="G22" s="350"/>
      <c r="H22" s="350"/>
      <c r="I22" s="350"/>
      <c r="J22" s="350" t="s">
        <v>243</v>
      </c>
      <c r="K22" s="350"/>
      <c r="L22" s="350"/>
      <c r="M22" s="350"/>
      <c r="N22" s="350" t="s">
        <v>243</v>
      </c>
      <c r="O22" s="350"/>
      <c r="P22" s="350" t="s">
        <v>243</v>
      </c>
      <c r="Q22" s="350" t="s">
        <v>243</v>
      </c>
      <c r="R22" s="350"/>
      <c r="S22" s="350"/>
      <c r="T22" s="350"/>
      <c r="U22" s="350"/>
      <c r="V22" s="350"/>
      <c r="AI22" s="325"/>
    </row>
    <row r="23" spans="1:35" ht="13.5" customHeight="1">
      <c r="A23" s="324"/>
      <c r="B23" s="329"/>
      <c r="C23" s="328"/>
      <c r="D23" s="327" t="s">
        <v>244</v>
      </c>
      <c r="E23" s="330"/>
      <c r="F23" s="350" t="s">
        <v>243</v>
      </c>
      <c r="G23" s="350" t="s">
        <v>243</v>
      </c>
      <c r="H23" s="350" t="s">
        <v>243</v>
      </c>
      <c r="I23" s="350" t="s">
        <v>243</v>
      </c>
      <c r="J23" s="350"/>
      <c r="K23" s="350" t="s">
        <v>243</v>
      </c>
      <c r="L23" s="350" t="s">
        <v>243</v>
      </c>
      <c r="M23" s="350" t="s">
        <v>243</v>
      </c>
      <c r="N23" s="350"/>
      <c r="O23" s="350" t="s">
        <v>243</v>
      </c>
      <c r="P23" s="350"/>
      <c r="Q23" s="350"/>
      <c r="R23" s="350" t="s">
        <v>243</v>
      </c>
      <c r="S23" s="350" t="s">
        <v>243</v>
      </c>
      <c r="T23" s="350" t="s">
        <v>243</v>
      </c>
      <c r="U23" s="350" t="s">
        <v>243</v>
      </c>
      <c r="V23" s="350" t="s">
        <v>243</v>
      </c>
      <c r="AI23" s="325"/>
    </row>
    <row r="24" spans="1:35" ht="13.5" customHeight="1">
      <c r="A24" s="324"/>
      <c r="B24" s="329" t="s">
        <v>251</v>
      </c>
      <c r="C24" s="328"/>
      <c r="D24" s="327"/>
      <c r="E24" s="330"/>
      <c r="F24" s="350"/>
      <c r="G24" s="350"/>
      <c r="H24" s="350"/>
      <c r="I24" s="350"/>
      <c r="J24" s="350"/>
      <c r="K24" s="350"/>
      <c r="L24" s="350"/>
      <c r="M24" s="350"/>
      <c r="N24" s="350"/>
      <c r="O24" s="350"/>
      <c r="P24" s="350"/>
      <c r="Q24" s="350"/>
      <c r="R24" s="350"/>
      <c r="S24" s="350"/>
      <c r="T24" s="350"/>
      <c r="U24" s="350"/>
      <c r="V24" s="350"/>
      <c r="AI24" s="325"/>
    </row>
    <row r="25" spans="1:35" ht="13.5" customHeight="1">
      <c r="A25" s="324"/>
      <c r="B25" s="329"/>
      <c r="C25" s="328"/>
      <c r="D25" s="327" t="s">
        <v>252</v>
      </c>
      <c r="E25" s="330"/>
      <c r="F25" s="350"/>
      <c r="G25" s="350"/>
      <c r="H25" s="350"/>
      <c r="I25" s="350"/>
      <c r="J25" s="350" t="s">
        <v>243</v>
      </c>
      <c r="K25" s="350"/>
      <c r="L25" s="350"/>
      <c r="M25" s="350"/>
      <c r="N25" s="350" t="s">
        <v>243</v>
      </c>
      <c r="O25" s="350"/>
      <c r="P25" s="350" t="s">
        <v>243</v>
      </c>
      <c r="Q25" s="350" t="s">
        <v>243</v>
      </c>
      <c r="R25" s="350"/>
      <c r="S25" s="350"/>
      <c r="T25" s="350"/>
      <c r="U25" s="350"/>
      <c r="V25" s="350"/>
      <c r="AI25" s="325"/>
    </row>
    <row r="26" spans="1:35" ht="13.5" customHeight="1">
      <c r="A26" s="324"/>
      <c r="B26" s="329"/>
      <c r="C26" s="328"/>
      <c r="D26" s="327" t="s">
        <v>244</v>
      </c>
      <c r="E26" s="330"/>
      <c r="F26" s="350" t="s">
        <v>243</v>
      </c>
      <c r="G26" s="350" t="s">
        <v>243</v>
      </c>
      <c r="H26" s="350" t="s">
        <v>243</v>
      </c>
      <c r="I26" s="350" t="s">
        <v>243</v>
      </c>
      <c r="J26" s="350"/>
      <c r="K26" s="350" t="s">
        <v>243</v>
      </c>
      <c r="L26" s="350" t="s">
        <v>243</v>
      </c>
      <c r="M26" s="350" t="s">
        <v>243</v>
      </c>
      <c r="N26" s="350"/>
      <c r="O26" s="350" t="s">
        <v>243</v>
      </c>
      <c r="P26" s="350"/>
      <c r="Q26" s="350"/>
      <c r="R26" s="350" t="s">
        <v>243</v>
      </c>
      <c r="S26" s="350" t="s">
        <v>243</v>
      </c>
      <c r="T26" s="350" t="s">
        <v>243</v>
      </c>
      <c r="U26" s="350" t="s">
        <v>243</v>
      </c>
      <c r="V26" s="350" t="s">
        <v>243</v>
      </c>
      <c r="AI26" s="325"/>
    </row>
    <row r="27" spans="1:35" ht="13.5" customHeight="1">
      <c r="A27" s="324"/>
      <c r="B27" s="329" t="s">
        <v>253</v>
      </c>
      <c r="C27" s="328"/>
      <c r="D27" s="327"/>
      <c r="E27" s="330"/>
      <c r="F27" s="350"/>
      <c r="G27" s="350"/>
      <c r="H27" s="350"/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  <c r="U27" s="350"/>
      <c r="V27" s="350"/>
      <c r="AI27" s="325"/>
    </row>
    <row r="28" spans="1:35" ht="13.5" customHeight="1">
      <c r="A28" s="324"/>
      <c r="B28" s="329"/>
      <c r="C28" s="328"/>
      <c r="D28" s="327" t="s">
        <v>254</v>
      </c>
      <c r="E28" s="330"/>
      <c r="F28" s="350"/>
      <c r="G28" s="350"/>
      <c r="H28" s="350"/>
      <c r="I28" s="350"/>
      <c r="J28" s="350" t="s">
        <v>243</v>
      </c>
      <c r="K28" s="350"/>
      <c r="L28" s="350"/>
      <c r="M28" s="350"/>
      <c r="N28" s="350" t="s">
        <v>243</v>
      </c>
      <c r="O28" s="350"/>
      <c r="P28" s="350" t="s">
        <v>243</v>
      </c>
      <c r="Q28" s="350" t="s">
        <v>243</v>
      </c>
      <c r="R28" s="350"/>
      <c r="S28" s="350"/>
      <c r="T28" s="350"/>
      <c r="U28" s="350"/>
      <c r="V28" s="350"/>
      <c r="AI28" s="325"/>
    </row>
    <row r="29" spans="1:35" ht="13.5" customHeight="1">
      <c r="A29" s="324"/>
      <c r="B29" s="329"/>
      <c r="C29" s="328"/>
      <c r="D29" s="327" t="s">
        <v>244</v>
      </c>
      <c r="E29" s="330"/>
      <c r="F29" s="350" t="s">
        <v>243</v>
      </c>
      <c r="G29" s="350" t="s">
        <v>243</v>
      </c>
      <c r="H29" s="350" t="s">
        <v>243</v>
      </c>
      <c r="I29" s="350" t="s">
        <v>243</v>
      </c>
      <c r="J29" s="350"/>
      <c r="K29" s="350" t="s">
        <v>243</v>
      </c>
      <c r="L29" s="350" t="s">
        <v>243</v>
      </c>
      <c r="M29" s="350" t="s">
        <v>243</v>
      </c>
      <c r="N29" s="350"/>
      <c r="O29" s="350" t="s">
        <v>243</v>
      </c>
      <c r="P29" s="350"/>
      <c r="Q29" s="350"/>
      <c r="R29" s="350"/>
      <c r="S29" s="350" t="s">
        <v>243</v>
      </c>
      <c r="T29" s="350" t="s">
        <v>243</v>
      </c>
      <c r="U29" s="350" t="s">
        <v>243</v>
      </c>
      <c r="V29" s="350" t="s">
        <v>243</v>
      </c>
      <c r="AI29" s="325"/>
    </row>
    <row r="30" spans="1:35" ht="13.5" customHeight="1">
      <c r="A30" s="324"/>
      <c r="B30" s="329" t="s">
        <v>255</v>
      </c>
      <c r="C30" s="328"/>
      <c r="D30" s="327"/>
      <c r="E30" s="330"/>
      <c r="F30" s="350"/>
      <c r="G30" s="350"/>
      <c r="H30" s="350"/>
      <c r="I30" s="350"/>
      <c r="J30" s="350"/>
      <c r="K30" s="350"/>
      <c r="L30" s="350"/>
      <c r="M30" s="350"/>
      <c r="N30" s="350"/>
      <c r="O30" s="350"/>
      <c r="P30" s="350"/>
      <c r="Q30" s="350"/>
      <c r="R30" s="350"/>
      <c r="S30" s="350"/>
      <c r="T30" s="350"/>
      <c r="U30" s="350"/>
      <c r="V30" s="350"/>
      <c r="AI30" s="325"/>
    </row>
    <row r="31" spans="1:35" ht="13.5" customHeight="1">
      <c r="A31" s="324"/>
      <c r="B31" s="329"/>
      <c r="C31" s="328"/>
      <c r="D31" s="327">
        <v>2426048</v>
      </c>
      <c r="E31" s="330"/>
      <c r="F31" s="350"/>
      <c r="G31" s="350"/>
      <c r="H31" s="350"/>
      <c r="I31" s="350"/>
      <c r="J31" s="350"/>
      <c r="K31" s="350" t="s">
        <v>243</v>
      </c>
      <c r="L31" s="350"/>
      <c r="M31" s="350"/>
      <c r="N31" s="350" t="s">
        <v>243</v>
      </c>
      <c r="O31" s="350"/>
      <c r="P31" s="350" t="s">
        <v>243</v>
      </c>
      <c r="Q31" s="350" t="s">
        <v>243</v>
      </c>
      <c r="R31" s="350"/>
      <c r="S31" s="350" t="s">
        <v>243</v>
      </c>
      <c r="T31" s="350" t="s">
        <v>243</v>
      </c>
      <c r="U31" s="350" t="s">
        <v>243</v>
      </c>
      <c r="V31" s="350" t="s">
        <v>243</v>
      </c>
      <c r="AI31" s="325"/>
    </row>
    <row r="32" spans="1:35" ht="13.5" customHeight="1">
      <c r="A32" s="324"/>
      <c r="B32" s="329"/>
      <c r="C32" s="328"/>
      <c r="D32" s="327">
        <v>5752231</v>
      </c>
      <c r="E32" s="330"/>
      <c r="F32" s="350"/>
      <c r="G32" s="350"/>
      <c r="H32" s="350"/>
      <c r="I32" s="350"/>
      <c r="J32" s="350"/>
      <c r="K32" s="350"/>
      <c r="L32" s="350"/>
      <c r="M32" s="350"/>
      <c r="N32" s="350"/>
      <c r="O32" s="350" t="s">
        <v>243</v>
      </c>
      <c r="P32" s="350"/>
      <c r="Q32" s="350"/>
      <c r="R32" s="350"/>
      <c r="S32" s="350"/>
      <c r="T32" s="350"/>
      <c r="U32" s="350"/>
      <c r="V32" s="350"/>
      <c r="AI32" s="325"/>
    </row>
    <row r="33" spans="1:35" ht="13.5" customHeight="1">
      <c r="A33" s="324"/>
      <c r="B33" s="329"/>
      <c r="C33" s="328"/>
      <c r="D33" s="327" t="s">
        <v>244</v>
      </c>
      <c r="E33" s="330"/>
      <c r="F33" s="350" t="s">
        <v>243</v>
      </c>
      <c r="G33" s="350" t="s">
        <v>243</v>
      </c>
      <c r="H33" s="350" t="s">
        <v>243</v>
      </c>
      <c r="I33" s="350" t="s">
        <v>243</v>
      </c>
      <c r="J33" s="350" t="s">
        <v>243</v>
      </c>
      <c r="K33" s="350"/>
      <c r="L33" s="350" t="s">
        <v>243</v>
      </c>
      <c r="M33" s="350" t="s">
        <v>243</v>
      </c>
      <c r="N33" s="350"/>
      <c r="O33" s="350"/>
      <c r="P33" s="350"/>
      <c r="Q33" s="350"/>
      <c r="R33" s="350"/>
      <c r="S33" s="350"/>
      <c r="T33" s="350"/>
      <c r="U33" s="350"/>
      <c r="V33" s="350"/>
      <c r="AI33" s="325"/>
    </row>
    <row r="34" spans="1:35" ht="13.5" customHeight="1">
      <c r="A34" s="324"/>
      <c r="B34" s="329" t="s">
        <v>256</v>
      </c>
      <c r="C34" s="328"/>
      <c r="D34" s="327"/>
      <c r="E34" s="330"/>
      <c r="F34" s="350"/>
      <c r="G34" s="350"/>
      <c r="H34" s="350"/>
      <c r="I34" s="350"/>
      <c r="J34" s="350"/>
      <c r="K34" s="350"/>
      <c r="L34" s="350"/>
      <c r="M34" s="350"/>
      <c r="N34" s="350"/>
      <c r="O34" s="350"/>
      <c r="P34" s="350"/>
      <c r="Q34" s="350"/>
      <c r="R34" s="350"/>
      <c r="S34" s="350"/>
      <c r="T34" s="350"/>
      <c r="U34" s="350"/>
      <c r="V34" s="350"/>
      <c r="AI34" s="325"/>
    </row>
    <row r="35" spans="1:35" ht="13.5" customHeight="1">
      <c r="A35" s="324"/>
      <c r="B35" s="329"/>
      <c r="C35" s="328"/>
      <c r="D35" s="327">
        <v>2426048</v>
      </c>
      <c r="E35" s="330"/>
      <c r="F35" s="350"/>
      <c r="G35" s="350"/>
      <c r="H35" s="350"/>
      <c r="I35" s="350"/>
      <c r="J35" s="350"/>
      <c r="K35" s="350"/>
      <c r="L35" s="350"/>
      <c r="M35" s="350"/>
      <c r="N35" s="350" t="s">
        <v>243</v>
      </c>
      <c r="O35" s="350" t="s">
        <v>243</v>
      </c>
      <c r="P35" s="350"/>
      <c r="Q35" s="350"/>
      <c r="R35" s="350"/>
      <c r="S35" s="350"/>
      <c r="T35" s="350"/>
      <c r="U35" s="350"/>
      <c r="V35" s="350"/>
      <c r="AI35" s="325"/>
    </row>
    <row r="36" spans="1:35" ht="13.5" customHeight="1">
      <c r="A36" s="324"/>
      <c r="B36" s="329"/>
      <c r="C36" s="328"/>
      <c r="D36" s="327">
        <v>5752231</v>
      </c>
      <c r="E36" s="330"/>
      <c r="F36" s="350"/>
      <c r="G36" s="350"/>
      <c r="H36" s="350"/>
      <c r="I36" s="350"/>
      <c r="J36" s="350"/>
      <c r="K36" s="350" t="s">
        <v>243</v>
      </c>
      <c r="L36" s="350"/>
      <c r="M36" s="350"/>
      <c r="N36" s="350"/>
      <c r="O36" s="350"/>
      <c r="P36" s="350" t="s">
        <v>243</v>
      </c>
      <c r="Q36" s="350" t="s">
        <v>243</v>
      </c>
      <c r="R36" s="350"/>
      <c r="S36" s="350"/>
      <c r="T36" s="350"/>
      <c r="U36" s="350"/>
      <c r="V36" s="350"/>
      <c r="AI36" s="325"/>
    </row>
    <row r="37" spans="1:35" ht="13.5" customHeight="1">
      <c r="A37" s="324"/>
      <c r="B37" s="329"/>
      <c r="C37" s="328"/>
      <c r="D37" s="327" t="s">
        <v>244</v>
      </c>
      <c r="E37" s="330"/>
      <c r="F37" s="350" t="s">
        <v>243</v>
      </c>
      <c r="G37" s="350" t="s">
        <v>243</v>
      </c>
      <c r="H37" s="350" t="s">
        <v>243</v>
      </c>
      <c r="I37" s="350" t="s">
        <v>243</v>
      </c>
      <c r="J37" s="350" t="s">
        <v>243</v>
      </c>
      <c r="K37" s="350"/>
      <c r="L37" s="350" t="s">
        <v>243</v>
      </c>
      <c r="M37" s="350" t="s">
        <v>243</v>
      </c>
      <c r="N37" s="350"/>
      <c r="O37" s="350" t="s">
        <v>243</v>
      </c>
      <c r="P37" s="350"/>
      <c r="Q37" s="350"/>
      <c r="R37" s="350"/>
      <c r="S37" s="350" t="s">
        <v>243</v>
      </c>
      <c r="T37" s="350" t="s">
        <v>243</v>
      </c>
      <c r="U37" s="350" t="s">
        <v>243</v>
      </c>
      <c r="V37" s="350" t="s">
        <v>243</v>
      </c>
    </row>
    <row r="38" spans="1:35" ht="13.5" customHeight="1">
      <c r="A38" s="324"/>
      <c r="B38" s="329" t="s">
        <v>257</v>
      </c>
      <c r="C38" s="328"/>
      <c r="D38" s="327"/>
      <c r="E38" s="326"/>
      <c r="F38" s="350"/>
      <c r="G38" s="350"/>
      <c r="H38" s="350"/>
      <c r="I38" s="350"/>
      <c r="J38" s="350"/>
      <c r="K38" s="350"/>
      <c r="L38" s="350"/>
      <c r="M38" s="350"/>
      <c r="N38" s="350"/>
      <c r="O38" s="350"/>
      <c r="P38" s="350"/>
      <c r="Q38" s="350"/>
      <c r="R38" s="350"/>
      <c r="S38" s="350"/>
      <c r="T38" s="350"/>
      <c r="U38" s="350"/>
      <c r="V38" s="350"/>
      <c r="AI38" s="325"/>
    </row>
    <row r="39" spans="1:35" ht="13.5" customHeight="1">
      <c r="A39" s="324"/>
      <c r="B39" s="329"/>
      <c r="C39" s="328"/>
      <c r="D39" s="327" t="s">
        <v>258</v>
      </c>
      <c r="E39" s="326"/>
      <c r="F39" s="350"/>
      <c r="G39" s="350"/>
      <c r="H39" s="350"/>
      <c r="I39" s="350"/>
      <c r="J39" s="350"/>
      <c r="K39" s="350"/>
      <c r="L39" s="350" t="s">
        <v>243</v>
      </c>
      <c r="M39" s="350"/>
      <c r="N39" s="350" t="s">
        <v>243</v>
      </c>
      <c r="O39" s="350"/>
      <c r="P39" s="350" t="s">
        <v>243</v>
      </c>
      <c r="Q39" s="350" t="s">
        <v>243</v>
      </c>
      <c r="R39" s="350"/>
      <c r="S39" s="350"/>
      <c r="T39" s="350"/>
      <c r="U39" s="350"/>
      <c r="V39" s="350"/>
      <c r="AI39" s="325"/>
    </row>
    <row r="40" spans="1:35" ht="13.5" customHeight="1">
      <c r="A40" s="324"/>
      <c r="B40" s="329"/>
      <c r="C40" s="328"/>
      <c r="D40" s="327" t="s">
        <v>244</v>
      </c>
      <c r="E40" s="326"/>
      <c r="F40" s="350"/>
      <c r="G40" s="350" t="s">
        <v>243</v>
      </c>
      <c r="H40" s="350" t="s">
        <v>243</v>
      </c>
      <c r="I40" s="350" t="s">
        <v>243</v>
      </c>
      <c r="J40" s="350" t="s">
        <v>243</v>
      </c>
      <c r="K40" s="350" t="s">
        <v>243</v>
      </c>
      <c r="L40" s="350"/>
      <c r="M40" s="350" t="s">
        <v>243</v>
      </c>
      <c r="N40" s="350"/>
      <c r="O40" s="350" t="s">
        <v>243</v>
      </c>
      <c r="P40" s="350"/>
      <c r="Q40" s="350"/>
      <c r="R40" s="350"/>
      <c r="S40" s="350" t="s">
        <v>243</v>
      </c>
      <c r="T40" s="350" t="s">
        <v>243</v>
      </c>
      <c r="U40" s="350" t="s">
        <v>243</v>
      </c>
      <c r="V40" s="350" t="s">
        <v>243</v>
      </c>
      <c r="AI40" s="325"/>
    </row>
    <row r="41" spans="1:35" ht="13.5" customHeight="1">
      <c r="A41" s="324"/>
      <c r="B41" s="329" t="s">
        <v>259</v>
      </c>
      <c r="C41" s="328"/>
      <c r="D41" s="327"/>
      <c r="E41" s="326"/>
      <c r="F41" s="350"/>
      <c r="G41" s="350"/>
      <c r="H41" s="350"/>
      <c r="I41" s="350"/>
      <c r="J41" s="350"/>
      <c r="K41" s="350"/>
      <c r="L41" s="350"/>
      <c r="M41" s="350"/>
      <c r="N41" s="350"/>
      <c r="O41" s="350"/>
      <c r="P41" s="350"/>
      <c r="Q41" s="350"/>
      <c r="R41" s="350"/>
      <c r="S41" s="350"/>
      <c r="T41" s="350"/>
      <c r="U41" s="350"/>
      <c r="V41" s="350"/>
      <c r="AI41" s="325"/>
    </row>
    <row r="42" spans="1:35" ht="13.5" customHeight="1">
      <c r="A42" s="324"/>
      <c r="B42" s="329"/>
      <c r="C42" s="328"/>
      <c r="D42" s="327">
        <v>1</v>
      </c>
      <c r="E42" s="326"/>
      <c r="F42" s="350" t="s">
        <v>243</v>
      </c>
      <c r="G42" s="350" t="s">
        <v>243</v>
      </c>
      <c r="H42" s="350" t="s">
        <v>243</v>
      </c>
      <c r="I42" s="350" t="s">
        <v>243</v>
      </c>
      <c r="J42" s="350" t="s">
        <v>243</v>
      </c>
      <c r="K42" s="350" t="s">
        <v>243</v>
      </c>
      <c r="L42" s="350" t="s">
        <v>243</v>
      </c>
      <c r="M42" s="350" t="s">
        <v>243</v>
      </c>
      <c r="N42" s="350" t="s">
        <v>243</v>
      </c>
      <c r="O42" s="350" t="s">
        <v>243</v>
      </c>
      <c r="P42" s="350"/>
      <c r="Q42" s="350" t="s">
        <v>243</v>
      </c>
      <c r="R42" s="350" t="s">
        <v>243</v>
      </c>
      <c r="S42" s="350" t="s">
        <v>243</v>
      </c>
      <c r="T42" s="350"/>
      <c r="U42" s="350"/>
      <c r="V42" s="350"/>
      <c r="AI42" s="325"/>
    </row>
    <row r="43" spans="1:35" ht="13.5" customHeight="1">
      <c r="A43" s="324"/>
      <c r="B43" s="329"/>
      <c r="C43" s="328"/>
      <c r="D43" s="327">
        <v>0</v>
      </c>
      <c r="E43" s="326"/>
      <c r="F43" s="350"/>
      <c r="G43" s="350"/>
      <c r="H43" s="350"/>
      <c r="I43" s="350"/>
      <c r="J43" s="350"/>
      <c r="K43" s="350"/>
      <c r="L43" s="350"/>
      <c r="M43" s="350"/>
      <c r="N43" s="350"/>
      <c r="O43" s="350"/>
      <c r="P43" s="350" t="s">
        <v>243</v>
      </c>
      <c r="Q43" s="350"/>
      <c r="R43" s="350"/>
      <c r="S43" s="350"/>
      <c r="T43" s="350" t="s">
        <v>243</v>
      </c>
      <c r="U43" s="350"/>
      <c r="V43" s="350"/>
      <c r="AI43" s="325"/>
    </row>
    <row r="44" spans="1:35" ht="13.5" customHeight="1">
      <c r="A44" s="324"/>
      <c r="B44" s="329"/>
      <c r="C44" s="328"/>
      <c r="D44" s="327">
        <v>-1</v>
      </c>
      <c r="E44" s="326"/>
      <c r="F44" s="350"/>
      <c r="G44" s="350"/>
      <c r="H44" s="350"/>
      <c r="I44" s="350"/>
      <c r="J44" s="350"/>
      <c r="K44" s="350"/>
      <c r="L44" s="350"/>
      <c r="M44" s="350"/>
      <c r="N44" s="350"/>
      <c r="O44" s="350"/>
      <c r="P44" s="350"/>
      <c r="Q44" s="350"/>
      <c r="R44" s="350"/>
      <c r="S44" s="350"/>
      <c r="T44" s="350"/>
      <c r="U44" s="350" t="s">
        <v>243</v>
      </c>
      <c r="V44" s="350"/>
      <c r="AI44" s="325"/>
    </row>
    <row r="45" spans="1:35" ht="13.5" customHeight="1">
      <c r="A45" s="324"/>
      <c r="B45" s="329"/>
      <c r="C45" s="328"/>
      <c r="D45" s="327" t="s">
        <v>260</v>
      </c>
      <c r="E45" s="326"/>
      <c r="F45" s="350"/>
      <c r="G45" s="350"/>
      <c r="H45" s="350"/>
      <c r="I45" s="350"/>
      <c r="J45" s="350"/>
      <c r="K45" s="350"/>
      <c r="L45" s="350"/>
      <c r="M45" s="350"/>
      <c r="N45" s="350"/>
      <c r="O45" s="350"/>
      <c r="P45" s="350"/>
      <c r="Q45" s="350"/>
      <c r="R45" s="350"/>
      <c r="S45" s="350"/>
      <c r="T45" s="350"/>
      <c r="U45" s="350"/>
      <c r="V45" s="350" t="s">
        <v>243</v>
      </c>
      <c r="AI45" s="325"/>
    </row>
    <row r="46" spans="1:35" ht="13.5" customHeight="1">
      <c r="A46" s="324"/>
      <c r="B46" s="329" t="s">
        <v>261</v>
      </c>
      <c r="C46" s="328"/>
      <c r="D46" s="327"/>
      <c r="E46" s="326"/>
      <c r="F46" s="350"/>
      <c r="G46" s="350"/>
      <c r="H46" s="350"/>
      <c r="I46" s="350"/>
      <c r="J46" s="350"/>
      <c r="K46" s="350"/>
      <c r="L46" s="350"/>
      <c r="M46" s="350"/>
      <c r="N46" s="350"/>
      <c r="O46" s="350"/>
      <c r="P46" s="350"/>
      <c r="Q46" s="350"/>
      <c r="R46" s="350"/>
      <c r="S46" s="350"/>
      <c r="T46" s="350"/>
      <c r="U46" s="350"/>
      <c r="V46" s="350"/>
      <c r="AI46" s="325"/>
    </row>
    <row r="47" spans="1:35" ht="13.5" customHeight="1">
      <c r="A47" s="324"/>
      <c r="B47" s="329"/>
      <c r="C47" s="328"/>
      <c r="D47" s="327">
        <v>10</v>
      </c>
      <c r="E47" s="326"/>
      <c r="F47" s="350" t="s">
        <v>243</v>
      </c>
      <c r="G47" s="350" t="s">
        <v>243</v>
      </c>
      <c r="H47" s="350" t="s">
        <v>243</v>
      </c>
      <c r="I47" s="350" t="s">
        <v>243</v>
      </c>
      <c r="J47" s="350" t="s">
        <v>243</v>
      </c>
      <c r="K47" s="350" t="s">
        <v>243</v>
      </c>
      <c r="L47" s="350" t="s">
        <v>243</v>
      </c>
      <c r="M47" s="350" t="s">
        <v>243</v>
      </c>
      <c r="N47" s="350" t="s">
        <v>243</v>
      </c>
      <c r="O47" s="350" t="s">
        <v>243</v>
      </c>
      <c r="P47" s="350" t="s">
        <v>243</v>
      </c>
      <c r="Q47" s="350" t="s">
        <v>243</v>
      </c>
      <c r="R47" s="350"/>
      <c r="S47" s="350" t="s">
        <v>243</v>
      </c>
      <c r="T47" s="350" t="s">
        <v>243</v>
      </c>
      <c r="U47" s="350" t="s">
        <v>243</v>
      </c>
      <c r="V47" s="350" t="s">
        <v>243</v>
      </c>
      <c r="AI47" s="325"/>
    </row>
    <row r="48" spans="1:35" ht="13.5" customHeight="1">
      <c r="A48" s="324"/>
      <c r="B48" s="329"/>
      <c r="C48" s="328"/>
      <c r="D48" s="327">
        <v>0</v>
      </c>
      <c r="E48" s="326"/>
      <c r="F48" s="350"/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 t="s">
        <v>243</v>
      </c>
      <c r="S48" s="350"/>
      <c r="T48" s="350"/>
      <c r="U48" s="350"/>
      <c r="V48" s="350"/>
      <c r="AI48" s="325"/>
    </row>
    <row r="49" spans="1:35" ht="13.5" customHeight="1">
      <c r="A49" s="324"/>
      <c r="B49" s="329"/>
      <c r="C49" s="328"/>
      <c r="D49" s="327">
        <v>-1</v>
      </c>
      <c r="E49" s="326"/>
      <c r="F49" s="350"/>
      <c r="G49" s="350"/>
      <c r="H49" s="350"/>
      <c r="I49" s="350"/>
      <c r="J49" s="350"/>
      <c r="K49" s="350"/>
      <c r="L49" s="350"/>
      <c r="M49" s="350"/>
      <c r="N49" s="350"/>
      <c r="O49" s="350"/>
      <c r="P49" s="350"/>
      <c r="Q49" s="350"/>
      <c r="R49" s="350"/>
      <c r="S49" s="350" t="s">
        <v>243</v>
      </c>
      <c r="T49" s="350"/>
      <c r="U49" s="350"/>
      <c r="V49" s="350"/>
      <c r="AI49" s="325"/>
    </row>
    <row r="50" spans="1:35" ht="13.5" customHeight="1">
      <c r="A50" s="324"/>
      <c r="B50" s="329"/>
      <c r="C50" s="328"/>
      <c r="D50" s="327" t="s">
        <v>260</v>
      </c>
      <c r="E50" s="326"/>
      <c r="F50" s="350"/>
      <c r="G50" s="350"/>
      <c r="H50" s="350"/>
      <c r="I50" s="350"/>
      <c r="J50" s="350"/>
      <c r="K50" s="350"/>
      <c r="L50" s="350"/>
      <c r="M50" s="350"/>
      <c r="N50" s="350"/>
      <c r="O50" s="350"/>
      <c r="P50" s="350"/>
      <c r="Q50" s="350"/>
      <c r="R50" s="350"/>
      <c r="S50" s="350" t="s">
        <v>243</v>
      </c>
      <c r="T50" s="350"/>
      <c r="U50" s="350"/>
      <c r="V50" s="350"/>
      <c r="AI50" s="325"/>
    </row>
    <row r="51" spans="1:35" ht="13.5" customHeight="1">
      <c r="A51" s="324"/>
      <c r="B51" s="329" t="s">
        <v>262</v>
      </c>
      <c r="C51" s="328"/>
      <c r="D51" s="327"/>
      <c r="E51" s="326"/>
      <c r="F51" s="350"/>
      <c r="G51" s="350"/>
      <c r="H51" s="350"/>
      <c r="I51" s="350"/>
      <c r="J51" s="350"/>
      <c r="K51" s="350"/>
      <c r="L51" s="350"/>
      <c r="M51" s="350"/>
      <c r="N51" s="350"/>
      <c r="O51" s="350"/>
      <c r="P51" s="350"/>
      <c r="Q51" s="350"/>
      <c r="R51" s="350"/>
      <c r="S51" s="350"/>
      <c r="T51" s="350"/>
      <c r="U51" s="350"/>
      <c r="V51" s="350"/>
      <c r="AI51" s="325"/>
    </row>
    <row r="52" spans="1:35" ht="13.5" customHeight="1">
      <c r="A52" s="324"/>
      <c r="B52" s="329"/>
      <c r="C52" s="328"/>
      <c r="D52" s="327" t="s">
        <v>263</v>
      </c>
      <c r="E52" s="326"/>
      <c r="F52" s="350" t="s">
        <v>243</v>
      </c>
      <c r="G52" s="350"/>
      <c r="H52" s="350"/>
      <c r="I52" s="350"/>
      <c r="J52" s="350"/>
      <c r="K52" s="350"/>
      <c r="L52" s="350"/>
      <c r="M52" s="350"/>
      <c r="N52" s="350"/>
      <c r="O52" s="350"/>
      <c r="P52" s="350"/>
      <c r="Q52" s="350"/>
      <c r="R52" s="350"/>
      <c r="S52" s="350"/>
      <c r="T52" s="350"/>
      <c r="U52" s="350"/>
      <c r="V52" s="350"/>
      <c r="AI52" s="325"/>
    </row>
    <row r="53" spans="1:35" ht="13.5" customHeight="1">
      <c r="A53" s="324"/>
      <c r="B53" s="329"/>
      <c r="C53" s="328"/>
      <c r="D53" s="327" t="s">
        <v>264</v>
      </c>
      <c r="E53" s="326"/>
      <c r="F53" s="350"/>
      <c r="G53" s="350" t="s">
        <v>243</v>
      </c>
      <c r="H53" s="350" t="s">
        <v>243</v>
      </c>
      <c r="I53" s="350" t="s">
        <v>243</v>
      </c>
      <c r="J53" s="350" t="s">
        <v>243</v>
      </c>
      <c r="K53" s="350" t="s">
        <v>243</v>
      </c>
      <c r="L53" s="350" t="s">
        <v>243</v>
      </c>
      <c r="M53" s="350"/>
      <c r="N53" s="350" t="s">
        <v>243</v>
      </c>
      <c r="O53" s="350" t="s">
        <v>243</v>
      </c>
      <c r="P53" s="350" t="s">
        <v>243</v>
      </c>
      <c r="Q53" s="350"/>
      <c r="R53" s="350" t="s">
        <v>243</v>
      </c>
      <c r="S53" s="350"/>
      <c r="T53" s="350" t="s">
        <v>243</v>
      </c>
      <c r="U53" s="350" t="s">
        <v>243</v>
      </c>
      <c r="V53" s="350" t="s">
        <v>243</v>
      </c>
      <c r="AI53" s="325"/>
    </row>
    <row r="54" spans="1:35" ht="13.5" customHeight="1">
      <c r="A54" s="324"/>
      <c r="B54" s="329"/>
      <c r="C54" s="328"/>
      <c r="D54" s="327" t="s">
        <v>265</v>
      </c>
      <c r="E54" s="326"/>
      <c r="F54" s="350"/>
      <c r="G54" s="350"/>
      <c r="H54" s="350"/>
      <c r="I54" s="350"/>
      <c r="J54" s="350"/>
      <c r="K54" s="350"/>
      <c r="L54" s="350"/>
      <c r="M54" s="350" t="s">
        <v>243</v>
      </c>
      <c r="N54" s="350"/>
      <c r="O54" s="350"/>
      <c r="P54" s="350"/>
      <c r="Q54" s="350"/>
      <c r="R54" s="350"/>
      <c r="S54" s="350" t="s">
        <v>243</v>
      </c>
      <c r="T54" s="350"/>
      <c r="U54" s="350"/>
      <c r="V54" s="350"/>
      <c r="AI54" s="325"/>
    </row>
    <row r="55" spans="1:35" ht="13.5" customHeight="1">
      <c r="A55" s="324"/>
      <c r="B55" s="329"/>
      <c r="C55" s="328"/>
      <c r="D55" s="327" t="s">
        <v>266</v>
      </c>
      <c r="E55" s="326"/>
      <c r="F55" s="350"/>
      <c r="G55" s="350"/>
      <c r="H55" s="350"/>
      <c r="I55" s="350"/>
      <c r="J55" s="350"/>
      <c r="K55" s="350"/>
      <c r="L55" s="350"/>
      <c r="M55" s="350"/>
      <c r="N55" s="350"/>
      <c r="O55" s="350"/>
      <c r="P55" s="350"/>
      <c r="Q55" s="350" t="s">
        <v>243</v>
      </c>
      <c r="R55" s="350"/>
      <c r="S55" s="350"/>
      <c r="T55" s="350"/>
      <c r="U55" s="350"/>
      <c r="V55" s="350"/>
      <c r="AI55" s="325"/>
    </row>
    <row r="56" spans="1:35" ht="13.5" customHeight="1">
      <c r="A56" s="324"/>
      <c r="B56" s="329" t="s">
        <v>267</v>
      </c>
      <c r="C56" s="328"/>
      <c r="D56" s="327"/>
      <c r="E56" s="326"/>
      <c r="F56" s="350"/>
      <c r="G56" s="350"/>
      <c r="H56" s="350"/>
      <c r="I56" s="350"/>
      <c r="J56" s="350"/>
      <c r="K56" s="350"/>
      <c r="L56" s="350"/>
      <c r="M56" s="350"/>
      <c r="N56" s="350"/>
      <c r="O56" s="350"/>
      <c r="P56" s="350"/>
      <c r="Q56" s="350"/>
      <c r="R56" s="350"/>
      <c r="S56" s="350"/>
      <c r="T56" s="350"/>
      <c r="U56" s="350"/>
      <c r="V56" s="350"/>
      <c r="AI56" s="325"/>
    </row>
    <row r="57" spans="1:35" ht="13.5" customHeight="1">
      <c r="A57" s="324"/>
      <c r="B57" s="329"/>
      <c r="C57" s="328"/>
      <c r="D57" s="327" t="s">
        <v>268</v>
      </c>
      <c r="E57" s="326"/>
      <c r="F57" s="350" t="s">
        <v>243</v>
      </c>
      <c r="G57" s="350"/>
      <c r="H57" s="350" t="s">
        <v>243</v>
      </c>
      <c r="I57" s="350"/>
      <c r="J57" s="350" t="s">
        <v>243</v>
      </c>
      <c r="K57" s="350"/>
      <c r="L57" s="350" t="s">
        <v>243</v>
      </c>
      <c r="M57" s="350"/>
      <c r="N57" s="350"/>
      <c r="O57" s="350"/>
      <c r="P57" s="350"/>
      <c r="Q57" s="350"/>
      <c r="R57" s="350"/>
      <c r="S57" s="350"/>
      <c r="T57" s="350"/>
      <c r="U57" s="350"/>
      <c r="V57" s="350"/>
      <c r="AI57" s="325"/>
    </row>
    <row r="58" spans="1:35" ht="13.5" customHeight="1">
      <c r="A58" s="324"/>
      <c r="B58" s="329"/>
      <c r="C58" s="328"/>
      <c r="D58" s="327" t="s">
        <v>269</v>
      </c>
      <c r="E58" s="326"/>
      <c r="F58" s="350"/>
      <c r="G58" s="350" t="s">
        <v>243</v>
      </c>
      <c r="H58" s="350"/>
      <c r="I58" s="350" t="s">
        <v>243</v>
      </c>
      <c r="J58" s="350"/>
      <c r="K58" s="350" t="s">
        <v>243</v>
      </c>
      <c r="L58" s="350"/>
      <c r="M58" s="350" t="s">
        <v>243</v>
      </c>
      <c r="N58" s="350"/>
      <c r="O58" s="350"/>
      <c r="P58" s="350"/>
      <c r="Q58" s="350"/>
      <c r="R58" s="350"/>
      <c r="S58" s="350"/>
      <c r="T58" s="350"/>
      <c r="U58" s="350"/>
      <c r="V58" s="350"/>
      <c r="AI58" s="325"/>
    </row>
    <row r="59" spans="1:35" ht="13.5" customHeight="1" thickBot="1">
      <c r="A59" s="324"/>
      <c r="B59" s="323"/>
      <c r="C59" s="322"/>
      <c r="D59" s="321"/>
      <c r="E59" s="320"/>
      <c r="F59" s="353"/>
      <c r="G59" s="353"/>
      <c r="H59" s="353"/>
      <c r="I59" s="353"/>
      <c r="J59" s="353"/>
      <c r="K59" s="353"/>
      <c r="L59" s="353"/>
      <c r="M59" s="353"/>
      <c r="N59" s="353"/>
      <c r="O59" s="353"/>
      <c r="P59" s="353"/>
      <c r="Q59" s="353"/>
      <c r="R59" s="353"/>
      <c r="S59" s="353"/>
      <c r="T59" s="353"/>
      <c r="U59" s="353"/>
      <c r="V59" s="353"/>
    </row>
    <row r="60" spans="1:35" ht="13.5" customHeight="1" thickTop="1">
      <c r="A60" s="303" t="s">
        <v>270</v>
      </c>
      <c r="B60" s="319" t="s">
        <v>271</v>
      </c>
      <c r="C60" s="318"/>
      <c r="D60" s="317"/>
      <c r="E60" s="316"/>
      <c r="F60" s="352"/>
      <c r="G60" s="352"/>
      <c r="H60" s="352"/>
      <c r="I60" s="352"/>
      <c r="J60" s="352"/>
      <c r="K60" s="352"/>
      <c r="L60" s="352"/>
      <c r="M60" s="352"/>
      <c r="N60" s="352"/>
      <c r="O60" s="352"/>
      <c r="P60" s="352"/>
      <c r="Q60" s="352"/>
      <c r="R60" s="352"/>
      <c r="S60" s="352"/>
      <c r="T60" s="352"/>
      <c r="U60" s="352"/>
      <c r="V60" s="352"/>
    </row>
    <row r="61" spans="1:35" ht="13.5" customHeight="1">
      <c r="A61" s="299"/>
      <c r="B61" s="319"/>
      <c r="C61" s="318"/>
      <c r="D61" s="317" t="s">
        <v>272</v>
      </c>
      <c r="E61" s="316"/>
      <c r="F61" s="352" t="s">
        <v>243</v>
      </c>
      <c r="G61" s="352" t="s">
        <v>243</v>
      </c>
      <c r="H61" s="352" t="s">
        <v>243</v>
      </c>
      <c r="I61" s="352" t="s">
        <v>243</v>
      </c>
      <c r="J61" s="352" t="s">
        <v>243</v>
      </c>
      <c r="K61" s="352" t="s">
        <v>243</v>
      </c>
      <c r="L61" s="352" t="s">
        <v>243</v>
      </c>
      <c r="M61" s="352" t="s">
        <v>243</v>
      </c>
      <c r="N61" s="352" t="s">
        <v>243</v>
      </c>
      <c r="O61" s="352"/>
      <c r="P61" s="352"/>
      <c r="Q61" s="352"/>
      <c r="R61" s="352"/>
      <c r="S61" s="352"/>
      <c r="T61" s="352"/>
      <c r="U61" s="352"/>
      <c r="V61" s="352"/>
    </row>
    <row r="62" spans="1:35" ht="13.5" customHeight="1">
      <c r="A62" s="299"/>
      <c r="B62" s="312"/>
      <c r="C62" s="314"/>
      <c r="D62" s="305" t="s">
        <v>260</v>
      </c>
      <c r="E62" s="313"/>
      <c r="F62" s="350"/>
      <c r="G62" s="350"/>
      <c r="H62" s="350"/>
      <c r="I62" s="350"/>
      <c r="J62" s="350"/>
      <c r="K62" s="350"/>
      <c r="L62" s="350"/>
      <c r="M62" s="350"/>
      <c r="N62" s="350"/>
      <c r="O62" s="350" t="s">
        <v>243</v>
      </c>
      <c r="P62" s="350" t="s">
        <v>243</v>
      </c>
      <c r="Q62" s="350" t="s">
        <v>243</v>
      </c>
      <c r="R62" s="350" t="s">
        <v>243</v>
      </c>
      <c r="S62" s="350" t="s">
        <v>243</v>
      </c>
      <c r="T62" s="350" t="s">
        <v>243</v>
      </c>
      <c r="U62" s="350" t="s">
        <v>243</v>
      </c>
      <c r="V62" s="350" t="s">
        <v>243</v>
      </c>
    </row>
    <row r="63" spans="1:35" ht="13.5" customHeight="1">
      <c r="A63" s="299"/>
      <c r="B63" s="312"/>
      <c r="C63" s="311"/>
      <c r="D63" s="305"/>
      <c r="E63" s="309"/>
      <c r="F63" s="350"/>
      <c r="G63" s="350"/>
      <c r="H63" s="350"/>
      <c r="I63" s="350"/>
      <c r="J63" s="350"/>
      <c r="K63" s="350"/>
      <c r="L63" s="350"/>
      <c r="M63" s="350"/>
      <c r="N63" s="350"/>
      <c r="O63" s="350"/>
      <c r="P63" s="350"/>
      <c r="Q63" s="350"/>
      <c r="R63" s="350"/>
      <c r="S63" s="350"/>
      <c r="T63" s="350"/>
      <c r="U63" s="350"/>
      <c r="V63" s="350"/>
    </row>
    <row r="64" spans="1:35" ht="13.5" customHeight="1">
      <c r="A64" s="299"/>
      <c r="B64" s="312" t="s">
        <v>273</v>
      </c>
      <c r="C64" s="311"/>
      <c r="D64" s="305"/>
      <c r="E64" s="309"/>
      <c r="F64" s="350"/>
      <c r="G64" s="350"/>
      <c r="H64" s="350"/>
      <c r="I64" s="350"/>
      <c r="J64" s="350"/>
      <c r="K64" s="350"/>
      <c r="L64" s="350"/>
      <c r="M64" s="350"/>
      <c r="N64" s="350"/>
      <c r="O64" s="350"/>
      <c r="P64" s="350"/>
      <c r="Q64" s="350"/>
      <c r="R64" s="350"/>
      <c r="S64" s="350"/>
      <c r="T64" s="350"/>
      <c r="U64" s="350"/>
      <c r="V64" s="350"/>
    </row>
    <row r="65" spans="1:22" ht="13.5" customHeight="1">
      <c r="A65" s="299"/>
      <c r="B65" s="312"/>
      <c r="C65" s="311"/>
      <c r="D65" s="305"/>
      <c r="E65" s="309"/>
      <c r="F65" s="350"/>
      <c r="G65" s="350"/>
      <c r="H65" s="350"/>
      <c r="I65" s="350"/>
      <c r="J65" s="350"/>
      <c r="K65" s="350"/>
      <c r="L65" s="350"/>
      <c r="M65" s="350"/>
      <c r="N65" s="350"/>
      <c r="O65" s="350"/>
      <c r="P65" s="350"/>
      <c r="Q65" s="350"/>
      <c r="R65" s="350"/>
      <c r="S65" s="350"/>
      <c r="T65" s="350"/>
      <c r="U65" s="350"/>
      <c r="V65" s="350"/>
    </row>
    <row r="66" spans="1:22" ht="13.5" customHeight="1">
      <c r="A66" s="299"/>
      <c r="B66" s="312" t="s">
        <v>274</v>
      </c>
      <c r="C66" s="311"/>
      <c r="D66" s="305"/>
      <c r="E66" s="309"/>
      <c r="F66" s="350"/>
      <c r="G66" s="350"/>
      <c r="H66" s="350"/>
      <c r="I66" s="350"/>
      <c r="J66" s="350"/>
      <c r="K66" s="350"/>
      <c r="L66" s="350"/>
      <c r="M66" s="350"/>
      <c r="N66" s="350"/>
      <c r="O66" s="350"/>
      <c r="P66" s="350"/>
      <c r="Q66" s="350"/>
      <c r="R66" s="350"/>
      <c r="S66" s="350"/>
      <c r="T66" s="350"/>
      <c r="U66" s="350"/>
      <c r="V66" s="350"/>
    </row>
    <row r="67" spans="1:22" ht="13.5" customHeight="1">
      <c r="A67" s="299"/>
      <c r="B67" s="312"/>
      <c r="C67" s="311"/>
      <c r="D67" s="305" t="s">
        <v>275</v>
      </c>
      <c r="E67" s="309"/>
      <c r="F67" s="350" t="s">
        <v>243</v>
      </c>
      <c r="G67" s="350" t="s">
        <v>243</v>
      </c>
      <c r="H67" s="350" t="s">
        <v>243</v>
      </c>
      <c r="I67" s="350" t="s">
        <v>243</v>
      </c>
      <c r="J67" s="350" t="s">
        <v>243</v>
      </c>
      <c r="K67" s="350" t="s">
        <v>243</v>
      </c>
      <c r="L67" s="350" t="s">
        <v>243</v>
      </c>
      <c r="M67" s="350" t="s">
        <v>243</v>
      </c>
      <c r="N67" s="350" t="s">
        <v>243</v>
      </c>
      <c r="O67" s="350"/>
      <c r="P67" s="350"/>
      <c r="Q67" s="350"/>
      <c r="R67" s="350"/>
      <c r="S67" s="350"/>
      <c r="T67" s="350"/>
      <c r="U67" s="350"/>
      <c r="V67" s="350"/>
    </row>
    <row r="68" spans="1:22" ht="13.5" customHeight="1">
      <c r="A68" s="299"/>
      <c r="B68" s="312"/>
      <c r="C68" s="311"/>
      <c r="D68" s="310" t="s">
        <v>276</v>
      </c>
      <c r="E68" s="309"/>
      <c r="F68" s="350"/>
      <c r="G68" s="350"/>
      <c r="H68" s="350"/>
      <c r="I68" s="350"/>
      <c r="J68" s="350"/>
      <c r="K68" s="350"/>
      <c r="L68" s="350"/>
      <c r="M68" s="350"/>
      <c r="N68" s="350"/>
      <c r="O68" s="350" t="s">
        <v>243</v>
      </c>
      <c r="P68" s="350" t="s">
        <v>243</v>
      </c>
      <c r="Q68" s="350" t="s">
        <v>243</v>
      </c>
      <c r="R68" s="350" t="s">
        <v>243</v>
      </c>
      <c r="S68" s="350" t="s">
        <v>243</v>
      </c>
      <c r="T68" s="350" t="s">
        <v>243</v>
      </c>
      <c r="U68" s="350" t="s">
        <v>243</v>
      </c>
      <c r="V68" s="350" t="s">
        <v>243</v>
      </c>
    </row>
    <row r="69" spans="1:22" ht="13.5" customHeight="1">
      <c r="A69" s="299"/>
      <c r="B69" s="312"/>
      <c r="C69" s="311"/>
      <c r="D69" s="305" t="s">
        <v>277</v>
      </c>
      <c r="E69" s="309"/>
      <c r="F69" s="350"/>
      <c r="G69" s="350"/>
      <c r="H69" s="350"/>
      <c r="I69" s="350"/>
      <c r="J69" s="350"/>
      <c r="K69" s="350"/>
      <c r="L69" s="350"/>
      <c r="M69" s="350"/>
      <c r="N69" s="350"/>
      <c r="O69" s="350"/>
      <c r="P69" s="350"/>
      <c r="Q69" s="350"/>
      <c r="R69" s="350"/>
      <c r="S69" s="350"/>
      <c r="T69" s="350"/>
      <c r="U69" s="350"/>
      <c r="V69" s="350"/>
    </row>
    <row r="70" spans="1:22" ht="13.5" customHeight="1">
      <c r="A70" s="299"/>
      <c r="B70" s="312"/>
      <c r="D70" s="305" t="s">
        <v>278</v>
      </c>
      <c r="E70" s="309"/>
      <c r="F70" s="350"/>
      <c r="G70" s="350"/>
      <c r="H70" s="350"/>
      <c r="I70" s="350"/>
      <c r="J70" s="350"/>
      <c r="K70" s="350"/>
      <c r="L70" s="350"/>
      <c r="M70" s="350"/>
      <c r="N70" s="350"/>
      <c r="O70" s="350"/>
      <c r="P70" s="350"/>
      <c r="Q70" s="350"/>
      <c r="R70" s="350"/>
      <c r="S70" s="350"/>
      <c r="T70" s="350"/>
      <c r="U70" s="350"/>
      <c r="V70" s="350"/>
    </row>
    <row r="71" spans="1:22" ht="13.5" customHeight="1">
      <c r="A71" s="299"/>
      <c r="B71" s="312"/>
      <c r="C71" s="311"/>
      <c r="D71" s="310" t="s">
        <v>279</v>
      </c>
      <c r="E71" s="309"/>
      <c r="F71" s="350"/>
      <c r="G71" s="350"/>
      <c r="H71" s="350"/>
      <c r="I71" s="350"/>
      <c r="J71" s="350"/>
      <c r="K71" s="350"/>
      <c r="L71" s="350"/>
      <c r="M71" s="350"/>
      <c r="N71" s="350"/>
      <c r="O71" s="350"/>
      <c r="P71" s="350"/>
      <c r="Q71" s="350"/>
      <c r="R71" s="350"/>
      <c r="S71" s="350"/>
      <c r="T71" s="350"/>
      <c r="U71" s="350"/>
      <c r="V71" s="350"/>
    </row>
    <row r="72" spans="1:22" ht="13.5" customHeight="1" thickBot="1">
      <c r="A72" s="299"/>
      <c r="B72" s="307"/>
      <c r="C72" s="306"/>
      <c r="D72" s="305" t="s">
        <v>280</v>
      </c>
      <c r="E72" s="304"/>
      <c r="F72" s="349"/>
      <c r="G72" s="349"/>
      <c r="H72" s="349"/>
      <c r="I72" s="349"/>
      <c r="J72" s="349"/>
      <c r="K72" s="349"/>
      <c r="L72" s="349"/>
      <c r="M72" s="349"/>
      <c r="N72" s="349"/>
      <c r="O72" s="349"/>
      <c r="P72" s="349"/>
      <c r="Q72" s="349"/>
      <c r="R72" s="349"/>
      <c r="S72" s="349"/>
      <c r="T72" s="349"/>
      <c r="U72" s="349"/>
      <c r="V72" s="349"/>
    </row>
    <row r="73" spans="1:22" ht="13.5" customHeight="1" thickTop="1">
      <c r="A73" s="303" t="s">
        <v>281</v>
      </c>
      <c r="B73" s="572" t="s">
        <v>282</v>
      </c>
      <c r="C73" s="572"/>
      <c r="D73" s="572"/>
      <c r="E73" s="302"/>
      <c r="F73" s="348" t="s">
        <v>204</v>
      </c>
      <c r="G73" s="348" t="s">
        <v>204</v>
      </c>
      <c r="H73" s="348" t="s">
        <v>204</v>
      </c>
      <c r="I73" s="348" t="s">
        <v>204</v>
      </c>
      <c r="J73" s="348" t="s">
        <v>204</v>
      </c>
      <c r="K73" s="348" t="s">
        <v>204</v>
      </c>
      <c r="L73" s="348" t="s">
        <v>204</v>
      </c>
      <c r="M73" s="348" t="s">
        <v>204</v>
      </c>
      <c r="N73" s="348" t="s">
        <v>204</v>
      </c>
      <c r="O73" s="348" t="s">
        <v>63</v>
      </c>
      <c r="P73" s="348" t="s">
        <v>63</v>
      </c>
      <c r="Q73" s="348" t="s">
        <v>63</v>
      </c>
      <c r="R73" s="348" t="s">
        <v>63</v>
      </c>
      <c r="S73" s="348" t="s">
        <v>63</v>
      </c>
      <c r="T73" s="348" t="s">
        <v>63</v>
      </c>
      <c r="U73" s="348" t="s">
        <v>63</v>
      </c>
      <c r="V73" s="348" t="s">
        <v>63</v>
      </c>
    </row>
    <row r="74" spans="1:22" ht="13.5" customHeight="1">
      <c r="A74" s="299"/>
      <c r="B74" s="573" t="s">
        <v>283</v>
      </c>
      <c r="C74" s="573"/>
      <c r="D74" s="573"/>
      <c r="E74" s="301"/>
      <c r="F74" s="347" t="s">
        <v>284</v>
      </c>
      <c r="G74" s="347" t="s">
        <v>284</v>
      </c>
      <c r="H74" s="347" t="s">
        <v>284</v>
      </c>
      <c r="I74" s="347" t="s">
        <v>284</v>
      </c>
      <c r="J74" s="347" t="s">
        <v>284</v>
      </c>
      <c r="K74" s="347" t="s">
        <v>284</v>
      </c>
      <c r="L74" s="347" t="s">
        <v>284</v>
      </c>
      <c r="M74" s="347" t="s">
        <v>284</v>
      </c>
      <c r="N74" s="347" t="s">
        <v>284</v>
      </c>
      <c r="O74" s="347" t="s">
        <v>284</v>
      </c>
      <c r="P74" s="347" t="s">
        <v>284</v>
      </c>
      <c r="Q74" s="347" t="s">
        <v>284</v>
      </c>
      <c r="R74" s="347" t="s">
        <v>284</v>
      </c>
      <c r="S74" s="347" t="s">
        <v>284</v>
      </c>
      <c r="T74" s="347" t="s">
        <v>284</v>
      </c>
      <c r="U74" s="347" t="s">
        <v>284</v>
      </c>
      <c r="V74" s="347" t="s">
        <v>284</v>
      </c>
    </row>
    <row r="75" spans="1:22" ht="64.5" customHeight="1">
      <c r="A75" s="299"/>
      <c r="B75" s="574" t="s">
        <v>285</v>
      </c>
      <c r="C75" s="574"/>
      <c r="D75" s="574"/>
      <c r="E75" s="298"/>
      <c r="F75" s="297">
        <v>44635</v>
      </c>
      <c r="G75" s="297">
        <v>44635</v>
      </c>
      <c r="H75" s="297">
        <v>44635</v>
      </c>
      <c r="I75" s="297">
        <v>44635</v>
      </c>
      <c r="J75" s="297">
        <v>44635</v>
      </c>
      <c r="K75" s="297">
        <v>44635</v>
      </c>
      <c r="L75" s="297">
        <v>44635</v>
      </c>
      <c r="M75" s="297">
        <v>44635</v>
      </c>
      <c r="N75" s="297">
        <v>44635</v>
      </c>
      <c r="O75" s="297">
        <v>44636</v>
      </c>
      <c r="P75" s="297">
        <v>44636</v>
      </c>
      <c r="Q75" s="297">
        <v>44636</v>
      </c>
      <c r="R75" s="297">
        <v>44636</v>
      </c>
      <c r="S75" s="297">
        <v>44636</v>
      </c>
      <c r="T75" s="297">
        <v>44636</v>
      </c>
      <c r="U75" s="297">
        <v>44636</v>
      </c>
      <c r="V75" s="297">
        <v>44636</v>
      </c>
    </row>
    <row r="76" spans="1:22" ht="11.25" thickBot="1">
      <c r="A76" s="296"/>
      <c r="B76" s="575" t="s">
        <v>286</v>
      </c>
      <c r="C76" s="575"/>
      <c r="D76" s="575"/>
      <c r="E76" s="295"/>
      <c r="F76" s="294"/>
      <c r="G76" s="294"/>
      <c r="H76" s="294"/>
      <c r="I76" s="294"/>
      <c r="J76" s="294"/>
      <c r="K76" s="294"/>
      <c r="L76" s="294"/>
      <c r="M76" s="294"/>
      <c r="N76" s="294"/>
      <c r="O76" s="294"/>
      <c r="P76" s="294"/>
      <c r="Q76" s="294"/>
      <c r="R76" s="294"/>
      <c r="S76" s="294"/>
      <c r="T76" s="294"/>
      <c r="U76" s="294"/>
      <c r="V76" s="294"/>
    </row>
    <row r="77" spans="1:22" ht="11.25" thickTop="1">
      <c r="A77" s="293"/>
      <c r="B77" s="291"/>
      <c r="C77" s="292"/>
      <c r="D77" s="291"/>
    </row>
  </sheetData>
  <mergeCells count="27">
    <mergeCell ref="B73:D73"/>
    <mergeCell ref="B74:D74"/>
    <mergeCell ref="B75:D75"/>
    <mergeCell ref="B76:D76"/>
    <mergeCell ref="A6:B6"/>
    <mergeCell ref="C6:E6"/>
    <mergeCell ref="F6:X6"/>
    <mergeCell ref="Y6:AA6"/>
    <mergeCell ref="AB6:AG6"/>
    <mergeCell ref="A7:B7"/>
    <mergeCell ref="C7:E7"/>
    <mergeCell ref="F7:X7"/>
    <mergeCell ref="AB7:AG7"/>
    <mergeCell ref="A4:B4"/>
    <mergeCell ref="C4:D4"/>
    <mergeCell ref="F4:X4"/>
    <mergeCell ref="Y4:AG4"/>
    <mergeCell ref="A5:B5"/>
    <mergeCell ref="C5:AG5"/>
    <mergeCell ref="A2:B2"/>
    <mergeCell ref="C2:D2"/>
    <mergeCell ref="F2:X2"/>
    <mergeCell ref="Y2:AG2"/>
    <mergeCell ref="A3:B3"/>
    <mergeCell ref="C3:E3"/>
    <mergeCell ref="F3:X3"/>
    <mergeCell ref="Y3:AA3"/>
  </mergeCells>
  <dataValidations count="3">
    <dataValidation type="list" allowBlank="1" showInputMessage="1" showErrorMessage="1" sqref="F73:V73" xr:uid="{F3F96580-7FC7-4F9B-996C-9EB86ABF77A2}">
      <formula1>"N,A,B, "</formula1>
    </dataValidation>
    <dataValidation type="list" allowBlank="1" showInputMessage="1" showErrorMessage="1" sqref="F74:V74" xr:uid="{E72A1AA7-B988-48B2-9C10-6A1E39D45DE6}">
      <formula1>"P,F, "</formula1>
    </dataValidation>
    <dataValidation type="list" allowBlank="1" showInputMessage="1" showErrorMessage="1" sqref="F10:V72" xr:uid="{7C8CF803-ED13-49D4-976F-E8E38B823162}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B5704-DBB0-4555-B109-80262B21929B}">
  <dimension ref="A1:AK69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16" style="78" customWidth="1"/>
    <col min="5" max="5" width="1.875" style="77" hidden="1" customWidth="1"/>
    <col min="6" max="7" width="2.875" style="77" bestFit="1" customWidth="1"/>
    <col min="8" max="22" width="2.875" style="77" customWidth="1"/>
    <col min="23" max="24" width="2.875" style="77" bestFit="1" customWidth="1"/>
    <col min="25" max="33" width="2.875" style="77" customWidth="1"/>
    <col min="34" max="34" width="2.875" style="77" bestFit="1" customWidth="1"/>
    <col min="35" max="35" width="2.875" style="77" customWidth="1"/>
    <col min="36" max="16384" width="11" style="77"/>
  </cols>
  <sheetData>
    <row r="1" spans="1:37" ht="13.5" customHeight="1" thickBot="1">
      <c r="A1" s="75"/>
      <c r="B1" s="76"/>
    </row>
    <row r="2" spans="1:37" ht="13.5" customHeight="1">
      <c r="A2" s="579" t="s">
        <v>214</v>
      </c>
      <c r="B2" s="580"/>
      <c r="C2" s="581" t="s">
        <v>108</v>
      </c>
      <c r="D2" s="582"/>
      <c r="E2" s="583"/>
      <c r="F2" s="584" t="s">
        <v>97</v>
      </c>
      <c r="G2" s="585"/>
      <c r="H2" s="585"/>
      <c r="I2" s="585"/>
      <c r="J2" s="585"/>
      <c r="K2" s="585"/>
      <c r="L2" s="585"/>
      <c r="M2" s="585"/>
      <c r="N2" s="585"/>
      <c r="O2" s="585"/>
      <c r="P2" s="585"/>
      <c r="Q2" s="585"/>
      <c r="R2" s="585"/>
      <c r="S2" s="585"/>
      <c r="T2" s="585"/>
      <c r="U2" s="585"/>
      <c r="V2" s="585"/>
      <c r="W2" s="585"/>
      <c r="X2" s="585"/>
      <c r="Y2" s="585"/>
      <c r="Z2" s="586" t="s">
        <v>107</v>
      </c>
      <c r="AA2" s="587"/>
      <c r="AB2" s="587"/>
      <c r="AC2" s="587"/>
      <c r="AD2" s="587"/>
      <c r="AE2" s="587"/>
      <c r="AF2" s="587"/>
      <c r="AG2" s="587"/>
      <c r="AH2" s="588"/>
      <c r="AJ2" s="79"/>
    </row>
    <row r="3" spans="1:37" ht="13.5" customHeight="1">
      <c r="A3" s="589" t="s">
        <v>215</v>
      </c>
      <c r="B3" s="590"/>
      <c r="C3" s="591" t="s">
        <v>49</v>
      </c>
      <c r="D3" s="592"/>
      <c r="E3" s="593"/>
      <c r="F3" s="594" t="s">
        <v>216</v>
      </c>
      <c r="G3" s="595"/>
      <c r="H3" s="595"/>
      <c r="I3" s="595"/>
      <c r="J3" s="595"/>
      <c r="K3" s="595"/>
      <c r="L3" s="595"/>
      <c r="M3" s="595"/>
      <c r="N3" s="595"/>
      <c r="O3" s="595"/>
      <c r="P3" s="595"/>
      <c r="Q3" s="595"/>
      <c r="R3" s="595"/>
      <c r="S3" s="595"/>
      <c r="T3" s="595"/>
      <c r="U3" s="595"/>
      <c r="V3" s="595"/>
      <c r="W3" s="595"/>
      <c r="X3" s="595"/>
      <c r="Y3" s="596"/>
      <c r="Z3" s="592" t="s">
        <v>49</v>
      </c>
      <c r="AA3" s="592"/>
      <c r="AB3" s="592"/>
      <c r="AC3" s="163"/>
      <c r="AD3" s="163"/>
      <c r="AE3" s="163"/>
      <c r="AF3" s="163"/>
      <c r="AG3" s="163"/>
      <c r="AH3" s="164"/>
    </row>
    <row r="4" spans="1:37" ht="13.5" customHeight="1">
      <c r="A4" s="589" t="s">
        <v>217</v>
      </c>
      <c r="B4" s="590"/>
      <c r="C4" s="597">
        <v>126</v>
      </c>
      <c r="D4" s="598"/>
      <c r="E4" s="175"/>
      <c r="F4" s="594" t="s">
        <v>218</v>
      </c>
      <c r="G4" s="595"/>
      <c r="H4" s="595"/>
      <c r="I4" s="595"/>
      <c r="J4" s="595"/>
      <c r="K4" s="595"/>
      <c r="L4" s="595"/>
      <c r="M4" s="595"/>
      <c r="N4" s="595"/>
      <c r="O4" s="595"/>
      <c r="P4" s="595"/>
      <c r="Q4" s="595"/>
      <c r="R4" s="595"/>
      <c r="S4" s="595"/>
      <c r="T4" s="595"/>
      <c r="U4" s="595"/>
      <c r="V4" s="595"/>
      <c r="W4" s="595"/>
      <c r="X4" s="595"/>
      <c r="Y4" s="596"/>
      <c r="Z4" s="599">
        <f xml:space="preserve"> IF(Functions!E6&lt;&gt;"N/A",SUM(C4*Functions!E6/1000,- AC7),"N/A")</f>
        <v>15.759999999999998</v>
      </c>
      <c r="AA4" s="600"/>
      <c r="AB4" s="600"/>
      <c r="AC4" s="600"/>
      <c r="AD4" s="600"/>
      <c r="AE4" s="600"/>
      <c r="AF4" s="600"/>
      <c r="AG4" s="600"/>
      <c r="AH4" s="601"/>
      <c r="AJ4" s="79"/>
    </row>
    <row r="5" spans="1:37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3"/>
      <c r="M5" s="603"/>
      <c r="N5" s="603"/>
      <c r="O5" s="603"/>
      <c r="P5" s="603"/>
      <c r="Q5" s="603"/>
      <c r="R5" s="603"/>
      <c r="S5" s="603"/>
      <c r="T5" s="603"/>
      <c r="U5" s="603"/>
      <c r="V5" s="603"/>
      <c r="W5" s="603"/>
      <c r="X5" s="603"/>
      <c r="Y5" s="603"/>
      <c r="Z5" s="602"/>
      <c r="AA5" s="602"/>
      <c r="AB5" s="602"/>
      <c r="AC5" s="602"/>
      <c r="AD5" s="602"/>
      <c r="AE5" s="602"/>
      <c r="AF5" s="602"/>
      <c r="AG5" s="602"/>
      <c r="AH5" s="602"/>
    </row>
    <row r="6" spans="1:37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5"/>
      <c r="L6" s="605"/>
      <c r="M6" s="605"/>
      <c r="N6" s="605"/>
      <c r="O6" s="605"/>
      <c r="P6" s="605"/>
      <c r="Q6" s="605"/>
      <c r="R6" s="605"/>
      <c r="S6" s="605"/>
      <c r="T6" s="605"/>
      <c r="U6" s="605"/>
      <c r="V6" s="605"/>
      <c r="W6" s="605"/>
      <c r="X6" s="605"/>
      <c r="Y6" s="606"/>
      <c r="Z6" s="605" t="s">
        <v>220</v>
      </c>
      <c r="AA6" s="605"/>
      <c r="AB6" s="605"/>
      <c r="AC6" s="607" t="s">
        <v>206</v>
      </c>
      <c r="AD6" s="605"/>
      <c r="AE6" s="605"/>
      <c r="AF6" s="605"/>
      <c r="AG6" s="605"/>
      <c r="AH6" s="608"/>
      <c r="AJ6" s="79"/>
    </row>
    <row r="7" spans="1:37" ht="13.5" customHeight="1" thickBot="1">
      <c r="A7" s="609">
        <f>COUNTIF(F66:IE66,"P")</f>
        <v>17</v>
      </c>
      <c r="B7" s="610"/>
      <c r="C7" s="611">
        <f>COUNTIF(F66:IE66,"F")</f>
        <v>0</v>
      </c>
      <c r="D7" s="612"/>
      <c r="E7" s="610"/>
      <c r="F7" s="611">
        <f>SUM(AC7,- A7,- C7)</f>
        <v>0</v>
      </c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/>
      <c r="S7" s="612"/>
      <c r="T7" s="612"/>
      <c r="U7" s="612"/>
      <c r="V7" s="612"/>
      <c r="W7" s="612"/>
      <c r="X7" s="612"/>
      <c r="Y7" s="613"/>
      <c r="Z7" s="165">
        <f>COUNTIF(E65:IE65,"N")</f>
        <v>3</v>
      </c>
      <c r="AA7" s="165">
        <f>COUNTIF(E65:IE65,"A")</f>
        <v>14</v>
      </c>
      <c r="AB7" s="165">
        <f>COUNTIF(E65:IE65,"B")</f>
        <v>0</v>
      </c>
      <c r="AC7" s="614">
        <f>COUNTA(E9:IH9)</f>
        <v>17</v>
      </c>
      <c r="AD7" s="612"/>
      <c r="AE7" s="612"/>
      <c r="AF7" s="612"/>
      <c r="AG7" s="612"/>
      <c r="AH7" s="615"/>
      <c r="AI7" s="80"/>
    </row>
    <row r="8" spans="1:37" ht="11.25" thickBot="1"/>
    <row r="9" spans="1:37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I9" s="203" t="s">
        <v>224</v>
      </c>
      <c r="J9" s="203" t="s">
        <v>225</v>
      </c>
      <c r="K9" s="203" t="s">
        <v>226</v>
      </c>
      <c r="L9" s="203" t="s">
        <v>227</v>
      </c>
      <c r="M9" s="203" t="s">
        <v>228</v>
      </c>
      <c r="N9" s="203" t="s">
        <v>230</v>
      </c>
      <c r="O9" s="203" t="s">
        <v>231</v>
      </c>
      <c r="P9" s="203" t="s">
        <v>232</v>
      </c>
      <c r="Q9" s="203" t="s">
        <v>233</v>
      </c>
      <c r="R9" s="203" t="s">
        <v>234</v>
      </c>
      <c r="S9" s="203" t="s">
        <v>235</v>
      </c>
      <c r="T9" s="203" t="s">
        <v>236</v>
      </c>
      <c r="U9" s="203" t="s">
        <v>237</v>
      </c>
      <c r="V9" s="203" t="s">
        <v>287</v>
      </c>
      <c r="AI9" s="82"/>
      <c r="AJ9" s="79"/>
    </row>
    <row r="10" spans="1:37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</row>
    <row r="11" spans="1:37" ht="13.5" customHeight="1">
      <c r="A11" s="184"/>
      <c r="B11" s="83"/>
      <c r="C11" s="84"/>
      <c r="D11" s="117" t="s">
        <v>289</v>
      </c>
      <c r="E11" s="88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AJ11" s="79"/>
    </row>
    <row r="12" spans="1:37" ht="13.5" customHeight="1">
      <c r="A12" s="184"/>
      <c r="B12" s="83" t="s">
        <v>290</v>
      </c>
      <c r="C12" s="84"/>
      <c r="D12" s="85"/>
      <c r="E12" s="88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AK12" s="79"/>
    </row>
    <row r="13" spans="1:37" ht="13.5" customHeight="1">
      <c r="A13" s="184"/>
      <c r="B13" s="83"/>
      <c r="C13" s="84"/>
      <c r="D13" s="85" t="s">
        <v>291</v>
      </c>
      <c r="E13" s="88"/>
      <c r="F13" s="157" t="s">
        <v>243</v>
      </c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AK13" s="79"/>
    </row>
    <row r="14" spans="1:37" ht="13.5" customHeight="1">
      <c r="A14" s="184"/>
      <c r="B14" s="83"/>
      <c r="C14" s="84"/>
      <c r="D14" s="85" t="s">
        <v>292</v>
      </c>
      <c r="E14" s="88"/>
      <c r="F14" s="157"/>
      <c r="G14" s="157" t="s">
        <v>243</v>
      </c>
      <c r="H14" s="157"/>
      <c r="I14" s="157" t="s">
        <v>243</v>
      </c>
      <c r="J14" s="157" t="s">
        <v>243</v>
      </c>
      <c r="K14" s="157" t="s">
        <v>243</v>
      </c>
      <c r="L14" s="157" t="s">
        <v>243</v>
      </c>
      <c r="M14" s="157" t="s">
        <v>243</v>
      </c>
      <c r="N14" s="157" t="s">
        <v>243</v>
      </c>
      <c r="O14" s="157" t="s">
        <v>243</v>
      </c>
      <c r="P14" s="157" t="s">
        <v>243</v>
      </c>
      <c r="Q14" s="157" t="s">
        <v>243</v>
      </c>
      <c r="R14" s="157" t="s">
        <v>243</v>
      </c>
      <c r="S14" s="157" t="s">
        <v>243</v>
      </c>
      <c r="T14" s="157" t="s">
        <v>243</v>
      </c>
      <c r="U14" s="157" t="s">
        <v>243</v>
      </c>
      <c r="V14" s="157" t="s">
        <v>243</v>
      </c>
      <c r="AK14" s="79"/>
    </row>
    <row r="15" spans="1:37" ht="13.5" customHeight="1">
      <c r="A15" s="184"/>
      <c r="B15" s="83"/>
      <c r="C15" s="84"/>
      <c r="D15" s="85" t="s">
        <v>293</v>
      </c>
      <c r="E15" s="88"/>
      <c r="F15" s="157"/>
      <c r="G15" s="157"/>
      <c r="H15" s="157" t="s">
        <v>243</v>
      </c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AK15" s="79"/>
    </row>
    <row r="16" spans="1:37" ht="13.5" customHeight="1">
      <c r="A16" s="184"/>
      <c r="B16" s="83" t="s">
        <v>294</v>
      </c>
      <c r="C16" s="84"/>
      <c r="D16" s="228"/>
      <c r="E16" s="88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AJ16" s="79"/>
    </row>
    <row r="17" spans="1:36" ht="13.5" customHeight="1">
      <c r="A17" s="184"/>
      <c r="B17" s="83"/>
      <c r="C17" s="84"/>
      <c r="D17" s="228" t="s">
        <v>295</v>
      </c>
      <c r="E17" s="88"/>
      <c r="F17" s="157" t="s">
        <v>243</v>
      </c>
      <c r="G17" s="157"/>
      <c r="H17" s="157" t="s">
        <v>243</v>
      </c>
      <c r="I17" s="157" t="s">
        <v>243</v>
      </c>
      <c r="J17" s="157" t="s">
        <v>243</v>
      </c>
      <c r="K17" s="157" t="s">
        <v>243</v>
      </c>
      <c r="L17" s="157" t="s">
        <v>243</v>
      </c>
      <c r="M17" s="157" t="s">
        <v>243</v>
      </c>
      <c r="N17" s="157" t="s">
        <v>243</v>
      </c>
      <c r="O17" s="157" t="s">
        <v>243</v>
      </c>
      <c r="P17" s="157" t="s">
        <v>243</v>
      </c>
      <c r="Q17" s="157" t="s">
        <v>243</v>
      </c>
      <c r="R17" s="157" t="s">
        <v>243</v>
      </c>
      <c r="S17" s="157" t="s">
        <v>243</v>
      </c>
      <c r="T17" s="157" t="s">
        <v>243</v>
      </c>
      <c r="U17" s="157" t="s">
        <v>243</v>
      </c>
      <c r="V17" s="157" t="s">
        <v>243</v>
      </c>
      <c r="AJ17" s="79"/>
    </row>
    <row r="18" spans="1:36" ht="13.5" customHeight="1">
      <c r="A18" s="184"/>
      <c r="B18" s="83"/>
      <c r="C18" s="84"/>
      <c r="D18" s="228" t="s">
        <v>244</v>
      </c>
      <c r="E18" s="88"/>
      <c r="F18" s="157"/>
      <c r="G18" s="157" t="s">
        <v>243</v>
      </c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AJ18" s="79"/>
    </row>
    <row r="19" spans="1:36" ht="13.5" customHeight="1">
      <c r="A19" s="184"/>
      <c r="B19" s="83" t="s">
        <v>296</v>
      </c>
      <c r="C19" s="84"/>
      <c r="D19" s="228"/>
      <c r="E19" s="88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AJ19" s="79"/>
    </row>
    <row r="20" spans="1:36" ht="13.5" customHeight="1">
      <c r="A20" s="184"/>
      <c r="B20" s="83"/>
      <c r="C20" s="84"/>
      <c r="D20" s="228" t="s">
        <v>297</v>
      </c>
      <c r="E20" s="88"/>
      <c r="F20" s="157" t="s">
        <v>243</v>
      </c>
      <c r="G20" s="157" t="s">
        <v>243</v>
      </c>
      <c r="H20" s="157"/>
      <c r="I20" s="157" t="s">
        <v>243</v>
      </c>
      <c r="J20" s="157" t="s">
        <v>243</v>
      </c>
      <c r="K20" s="157" t="s">
        <v>243</v>
      </c>
      <c r="L20" s="157" t="s">
        <v>243</v>
      </c>
      <c r="M20" s="157" t="s">
        <v>243</v>
      </c>
      <c r="N20" s="157" t="s">
        <v>243</v>
      </c>
      <c r="O20" s="157" t="s">
        <v>243</v>
      </c>
      <c r="P20" s="157" t="s">
        <v>243</v>
      </c>
      <c r="Q20" s="157" t="s">
        <v>243</v>
      </c>
      <c r="R20" s="157" t="s">
        <v>243</v>
      </c>
      <c r="S20" s="157" t="s">
        <v>243</v>
      </c>
      <c r="T20" s="157" t="s">
        <v>243</v>
      </c>
      <c r="U20" s="157" t="s">
        <v>243</v>
      </c>
      <c r="V20" s="157" t="s">
        <v>243</v>
      </c>
      <c r="AJ20" s="79"/>
    </row>
    <row r="21" spans="1:36" ht="13.5" customHeight="1">
      <c r="A21" s="184"/>
      <c r="B21" s="83"/>
      <c r="C21" s="84"/>
      <c r="D21" s="228" t="s">
        <v>244</v>
      </c>
      <c r="E21" s="88"/>
      <c r="F21" s="157"/>
      <c r="G21" s="157"/>
      <c r="H21" s="157" t="s">
        <v>243</v>
      </c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AJ21" s="79"/>
    </row>
    <row r="22" spans="1:36" ht="13.5" customHeight="1">
      <c r="A22" s="184"/>
      <c r="B22" s="83" t="s">
        <v>298</v>
      </c>
      <c r="C22" s="84"/>
      <c r="D22" s="228"/>
      <c r="E22" s="88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AJ22" s="79"/>
    </row>
    <row r="23" spans="1:36" ht="13.5" customHeight="1">
      <c r="A23" s="184"/>
      <c r="B23" s="83"/>
      <c r="C23" s="84"/>
      <c r="D23" s="228" t="s">
        <v>299</v>
      </c>
      <c r="E23" s="88"/>
      <c r="F23" s="157" t="s">
        <v>243</v>
      </c>
      <c r="G23" s="157" t="s">
        <v>243</v>
      </c>
      <c r="H23" s="157" t="s">
        <v>243</v>
      </c>
      <c r="I23" s="157"/>
      <c r="J23" s="157" t="s">
        <v>243</v>
      </c>
      <c r="K23" s="157" t="s">
        <v>243</v>
      </c>
      <c r="L23" s="157" t="s">
        <v>243</v>
      </c>
      <c r="M23" s="157" t="s">
        <v>243</v>
      </c>
      <c r="N23" s="157" t="s">
        <v>243</v>
      </c>
      <c r="O23" s="157" t="s">
        <v>243</v>
      </c>
      <c r="P23" s="157" t="s">
        <v>243</v>
      </c>
      <c r="Q23" s="157" t="s">
        <v>243</v>
      </c>
      <c r="R23" s="157" t="s">
        <v>243</v>
      </c>
      <c r="S23" s="157" t="s">
        <v>243</v>
      </c>
      <c r="T23" s="157" t="s">
        <v>243</v>
      </c>
      <c r="U23" s="157" t="s">
        <v>243</v>
      </c>
      <c r="V23" s="157" t="s">
        <v>243</v>
      </c>
      <c r="AJ23" s="79"/>
    </row>
    <row r="24" spans="1:36" ht="13.5" customHeight="1">
      <c r="A24" s="184"/>
      <c r="B24" s="83"/>
      <c r="C24" s="84"/>
      <c r="D24" s="228" t="s">
        <v>244</v>
      </c>
      <c r="E24" s="88"/>
      <c r="F24" s="157"/>
      <c r="G24" s="157"/>
      <c r="H24" s="157"/>
      <c r="I24" s="157" t="s">
        <v>243</v>
      </c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AJ24" s="79"/>
    </row>
    <row r="25" spans="1:36" ht="13.5" customHeight="1">
      <c r="A25" s="184"/>
      <c r="B25" s="83" t="s">
        <v>300</v>
      </c>
      <c r="C25" s="84"/>
      <c r="D25" s="228"/>
      <c r="E25" s="88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AJ25" s="79"/>
    </row>
    <row r="26" spans="1:36" ht="13.5" customHeight="1">
      <c r="A26" s="184"/>
      <c r="B26" s="83"/>
      <c r="C26" s="84"/>
      <c r="D26" s="228" t="s">
        <v>301</v>
      </c>
      <c r="E26" s="90"/>
      <c r="F26" s="157" t="s">
        <v>243</v>
      </c>
      <c r="G26" s="157" t="s">
        <v>243</v>
      </c>
      <c r="H26" s="157" t="s">
        <v>243</v>
      </c>
      <c r="I26" s="157" t="s">
        <v>243</v>
      </c>
      <c r="J26" s="157"/>
      <c r="K26" s="157" t="s">
        <v>243</v>
      </c>
      <c r="L26" s="157" t="s">
        <v>243</v>
      </c>
      <c r="M26" s="157" t="s">
        <v>243</v>
      </c>
      <c r="N26" s="157" t="s">
        <v>243</v>
      </c>
      <c r="O26" s="157" t="s">
        <v>243</v>
      </c>
      <c r="P26" s="157" t="s">
        <v>243</v>
      </c>
      <c r="Q26" s="157" t="s">
        <v>243</v>
      </c>
      <c r="R26" s="157" t="s">
        <v>243</v>
      </c>
      <c r="S26" s="157" t="s">
        <v>243</v>
      </c>
      <c r="T26" s="157" t="s">
        <v>243</v>
      </c>
      <c r="U26" s="157" t="s">
        <v>243</v>
      </c>
      <c r="V26" s="157" t="s">
        <v>243</v>
      </c>
    </row>
    <row r="27" spans="1:36" ht="13.5" customHeight="1">
      <c r="A27" s="184"/>
      <c r="B27" s="83"/>
      <c r="C27" s="84"/>
      <c r="D27" s="228" t="s">
        <v>244</v>
      </c>
      <c r="E27" s="90"/>
      <c r="F27" s="157"/>
      <c r="G27" s="157"/>
      <c r="H27" s="157"/>
      <c r="I27" s="157"/>
      <c r="J27" s="157" t="s">
        <v>243</v>
      </c>
      <c r="K27" s="157"/>
      <c r="L27" s="157"/>
      <c r="M27" s="157"/>
      <c r="N27" s="157"/>
      <c r="O27" s="157"/>
      <c r="P27" s="157"/>
      <c r="Q27" s="157"/>
      <c r="R27" s="157"/>
      <c r="S27" s="157"/>
      <c r="T27" s="157"/>
      <c r="U27" s="157"/>
      <c r="V27" s="157"/>
    </row>
    <row r="28" spans="1:36" ht="13.5" customHeight="1">
      <c r="A28" s="184"/>
      <c r="B28" s="83" t="s">
        <v>302</v>
      </c>
      <c r="C28" s="84"/>
      <c r="D28" s="228"/>
      <c r="E28" s="90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</row>
    <row r="29" spans="1:36" ht="13.5" customHeight="1">
      <c r="A29" s="184"/>
      <c r="B29" s="83"/>
      <c r="C29" s="84"/>
      <c r="D29" s="228" t="s">
        <v>303</v>
      </c>
      <c r="E29" s="90"/>
      <c r="F29" s="157" t="s">
        <v>243</v>
      </c>
      <c r="G29" s="157" t="s">
        <v>243</v>
      </c>
      <c r="H29" s="157" t="s">
        <v>243</v>
      </c>
      <c r="I29" s="157" t="s">
        <v>243</v>
      </c>
      <c r="J29" s="157" t="s">
        <v>243</v>
      </c>
      <c r="K29" s="157"/>
      <c r="L29" s="157" t="s">
        <v>243</v>
      </c>
      <c r="M29" s="157" t="s">
        <v>243</v>
      </c>
      <c r="N29" s="157" t="s">
        <v>243</v>
      </c>
      <c r="O29" s="157" t="s">
        <v>243</v>
      </c>
      <c r="P29" s="157" t="s">
        <v>243</v>
      </c>
      <c r="Q29" s="157" t="s">
        <v>243</v>
      </c>
      <c r="R29" s="157" t="s">
        <v>243</v>
      </c>
      <c r="S29" s="157" t="s">
        <v>243</v>
      </c>
      <c r="T29" s="157" t="s">
        <v>243</v>
      </c>
      <c r="U29" s="157" t="s">
        <v>243</v>
      </c>
      <c r="V29" s="157" t="s">
        <v>243</v>
      </c>
    </row>
    <row r="30" spans="1:36" ht="13.5" customHeight="1">
      <c r="A30" s="184"/>
      <c r="B30" s="83"/>
      <c r="C30" s="84"/>
      <c r="D30" s="228" t="s">
        <v>244</v>
      </c>
      <c r="E30" s="90"/>
      <c r="F30" s="157"/>
      <c r="G30" s="157"/>
      <c r="H30" s="157"/>
      <c r="I30" s="157"/>
      <c r="J30" s="157"/>
      <c r="K30" s="157" t="s">
        <v>243</v>
      </c>
      <c r="L30" s="157"/>
      <c r="M30" s="157"/>
      <c r="N30" s="157"/>
      <c r="O30" s="157"/>
      <c r="P30" s="157"/>
      <c r="Q30" s="157"/>
      <c r="R30" s="157"/>
      <c r="S30" s="157"/>
      <c r="T30" s="157"/>
      <c r="U30" s="157"/>
      <c r="V30" s="157"/>
    </row>
    <row r="31" spans="1:36" ht="13.5" customHeight="1">
      <c r="A31" s="184"/>
      <c r="B31" s="83" t="s">
        <v>304</v>
      </c>
      <c r="C31" s="84"/>
      <c r="D31" s="228"/>
      <c r="E31" s="90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</row>
    <row r="32" spans="1:36" ht="13.5" customHeight="1">
      <c r="A32" s="184"/>
      <c r="B32" s="83"/>
      <c r="C32" s="84"/>
      <c r="D32" s="228" t="s">
        <v>250</v>
      </c>
      <c r="E32" s="90"/>
      <c r="F32" s="157" t="s">
        <v>243</v>
      </c>
      <c r="G32" s="157" t="s">
        <v>243</v>
      </c>
      <c r="H32" s="157" t="s">
        <v>243</v>
      </c>
      <c r="I32" s="157" t="s">
        <v>243</v>
      </c>
      <c r="J32" s="157" t="s">
        <v>243</v>
      </c>
      <c r="K32" s="157" t="s">
        <v>243</v>
      </c>
      <c r="L32" s="157"/>
      <c r="M32" s="157" t="s">
        <v>243</v>
      </c>
      <c r="N32" s="157" t="s">
        <v>243</v>
      </c>
      <c r="O32" s="157" t="s">
        <v>243</v>
      </c>
      <c r="P32" s="157" t="s">
        <v>243</v>
      </c>
      <c r="Q32" s="157" t="s">
        <v>243</v>
      </c>
      <c r="R32" s="157" t="s">
        <v>243</v>
      </c>
      <c r="S32" s="157" t="s">
        <v>243</v>
      </c>
      <c r="T32" s="157" t="s">
        <v>243</v>
      </c>
      <c r="U32" s="157" t="s">
        <v>243</v>
      </c>
      <c r="V32" s="157" t="s">
        <v>243</v>
      </c>
    </row>
    <row r="33" spans="1:22" ht="13.5" customHeight="1">
      <c r="A33" s="184"/>
      <c r="B33" s="83"/>
      <c r="C33" s="84"/>
      <c r="D33" s="228" t="s">
        <v>244</v>
      </c>
      <c r="E33" s="90"/>
      <c r="F33" s="157"/>
      <c r="G33" s="157"/>
      <c r="H33" s="157"/>
      <c r="I33" s="157"/>
      <c r="J33" s="157"/>
      <c r="K33" s="157"/>
      <c r="L33" s="157" t="s">
        <v>243</v>
      </c>
      <c r="M33" s="157"/>
      <c r="N33" s="157"/>
      <c r="O33" s="157"/>
      <c r="P33" s="157"/>
      <c r="Q33" s="157"/>
      <c r="R33" s="157"/>
      <c r="S33" s="157"/>
      <c r="T33" s="157"/>
      <c r="U33" s="157"/>
      <c r="V33" s="157"/>
    </row>
    <row r="34" spans="1:22" ht="13.5" customHeight="1">
      <c r="A34" s="184"/>
      <c r="B34" s="225" t="s">
        <v>305</v>
      </c>
      <c r="C34" s="226"/>
      <c r="D34" s="228"/>
      <c r="E34" s="90"/>
      <c r="F34" s="180"/>
      <c r="G34" s="180"/>
      <c r="H34" s="180"/>
      <c r="I34" s="180"/>
      <c r="J34" s="180"/>
      <c r="K34" s="180"/>
      <c r="L34" s="180"/>
      <c r="M34" s="180"/>
      <c r="N34" s="180"/>
      <c r="O34" s="180"/>
      <c r="P34" s="180"/>
      <c r="Q34" s="180"/>
      <c r="R34" s="180"/>
      <c r="S34" s="180"/>
      <c r="T34" s="180"/>
      <c r="U34" s="180"/>
      <c r="V34" s="180"/>
    </row>
    <row r="35" spans="1:22" ht="13.5" customHeight="1">
      <c r="A35" s="184"/>
      <c r="B35" s="225"/>
      <c r="C35" s="226"/>
      <c r="D35" s="229">
        <v>9.7793489999999998</v>
      </c>
      <c r="E35" s="90"/>
      <c r="F35" s="157" t="s">
        <v>243</v>
      </c>
      <c r="G35" s="180" t="s">
        <v>243</v>
      </c>
      <c r="H35" s="180" t="s">
        <v>243</v>
      </c>
      <c r="I35" s="180" t="s">
        <v>243</v>
      </c>
      <c r="J35" s="180" t="s">
        <v>243</v>
      </c>
      <c r="K35" s="180" t="s">
        <v>243</v>
      </c>
      <c r="L35" s="180" t="s">
        <v>243</v>
      </c>
      <c r="M35" s="180" t="s">
        <v>243</v>
      </c>
      <c r="N35" s="180" t="s">
        <v>243</v>
      </c>
      <c r="O35" s="180" t="s">
        <v>243</v>
      </c>
      <c r="P35" s="180" t="s">
        <v>243</v>
      </c>
      <c r="Q35" s="180"/>
      <c r="R35" s="180" t="s">
        <v>243</v>
      </c>
      <c r="S35" s="180" t="s">
        <v>243</v>
      </c>
      <c r="T35" s="180" t="s">
        <v>243</v>
      </c>
      <c r="U35" s="180"/>
      <c r="V35" s="180" t="s">
        <v>243</v>
      </c>
    </row>
    <row r="36" spans="1:22" ht="13.5" customHeight="1">
      <c r="A36" s="184"/>
      <c r="B36" s="225"/>
      <c r="C36" s="226"/>
      <c r="D36" s="228" t="s">
        <v>244</v>
      </c>
      <c r="E36" s="90"/>
      <c r="F36" s="180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 t="s">
        <v>243</v>
      </c>
      <c r="R36" s="157"/>
      <c r="S36" s="157"/>
      <c r="T36" s="157"/>
      <c r="U36" s="157" t="s">
        <v>243</v>
      </c>
      <c r="V36" s="157"/>
    </row>
    <row r="37" spans="1:22" ht="13.5" customHeight="1">
      <c r="A37" s="184"/>
      <c r="B37" s="225" t="s">
        <v>306</v>
      </c>
      <c r="C37" s="226"/>
      <c r="D37" s="228"/>
      <c r="E37" s="90"/>
      <c r="F37" s="180"/>
      <c r="G37" s="180"/>
      <c r="H37" s="180"/>
      <c r="I37" s="180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</row>
    <row r="38" spans="1:22" ht="13.5" customHeight="1">
      <c r="A38" s="184"/>
      <c r="B38" s="225"/>
      <c r="C38" s="226"/>
      <c r="D38" s="229">
        <v>105.6189045</v>
      </c>
      <c r="E38" s="90"/>
      <c r="F38" s="157" t="s">
        <v>243</v>
      </c>
      <c r="G38" s="180" t="s">
        <v>243</v>
      </c>
      <c r="H38" s="180" t="s">
        <v>243</v>
      </c>
      <c r="I38" s="180" t="s">
        <v>243</v>
      </c>
      <c r="J38" s="180" t="s">
        <v>243</v>
      </c>
      <c r="K38" s="180" t="s">
        <v>243</v>
      </c>
      <c r="L38" s="180" t="s">
        <v>243</v>
      </c>
      <c r="M38" s="180" t="s">
        <v>243</v>
      </c>
      <c r="N38" s="180" t="s">
        <v>243</v>
      </c>
      <c r="O38" s="180" t="s">
        <v>243</v>
      </c>
      <c r="P38" s="180" t="s">
        <v>243</v>
      </c>
      <c r="Q38" s="180" t="s">
        <v>243</v>
      </c>
      <c r="R38" s="180"/>
      <c r="S38" s="180" t="s">
        <v>243</v>
      </c>
      <c r="T38" s="180" t="s">
        <v>243</v>
      </c>
      <c r="U38" s="180"/>
      <c r="V38" s="180" t="s">
        <v>243</v>
      </c>
    </row>
    <row r="39" spans="1:22" ht="13.5" customHeight="1">
      <c r="A39" s="184"/>
      <c r="B39" s="225"/>
      <c r="C39" s="226"/>
      <c r="D39" s="228" t="s">
        <v>244</v>
      </c>
      <c r="E39" s="90"/>
      <c r="F39" s="180"/>
      <c r="G39" s="157"/>
      <c r="H39" s="157"/>
      <c r="I39" s="157"/>
      <c r="J39" s="157"/>
      <c r="K39" s="157"/>
      <c r="L39" s="157"/>
      <c r="M39" s="157"/>
      <c r="N39" s="157"/>
      <c r="O39" s="157"/>
      <c r="P39" s="157"/>
      <c r="Q39" s="157"/>
      <c r="R39" s="157" t="s">
        <v>243</v>
      </c>
      <c r="S39" s="157"/>
      <c r="T39" s="157"/>
      <c r="U39" s="157" t="s">
        <v>243</v>
      </c>
      <c r="V39" s="157"/>
    </row>
    <row r="40" spans="1:22" ht="13.5" customHeight="1">
      <c r="A40" s="184"/>
      <c r="B40" s="225" t="s">
        <v>307</v>
      </c>
      <c r="C40" s="226"/>
      <c r="D40" s="267"/>
      <c r="E40" s="90"/>
      <c r="F40" s="180"/>
      <c r="G40" s="180"/>
      <c r="H40" s="180"/>
      <c r="I40" s="180"/>
      <c r="J40" s="180"/>
      <c r="K40" s="180"/>
      <c r="L40" s="180"/>
      <c r="M40" s="180"/>
      <c r="N40" s="180"/>
      <c r="O40" s="180"/>
      <c r="P40" s="180"/>
      <c r="Q40" s="180"/>
      <c r="R40" s="180"/>
      <c r="S40" s="180"/>
      <c r="T40" s="180"/>
      <c r="U40" s="180"/>
      <c r="V40" s="180"/>
    </row>
    <row r="41" spans="1:22" ht="13.5" customHeight="1">
      <c r="A41" s="184"/>
      <c r="B41" s="225"/>
      <c r="C41" s="226"/>
      <c r="D41" s="228" t="s">
        <v>308</v>
      </c>
      <c r="E41" s="90"/>
      <c r="F41" s="157" t="s">
        <v>243</v>
      </c>
      <c r="G41" s="180" t="s">
        <v>243</v>
      </c>
      <c r="H41" s="180" t="s">
        <v>243</v>
      </c>
      <c r="I41" s="180" t="s">
        <v>243</v>
      </c>
      <c r="J41" s="180" t="s">
        <v>243</v>
      </c>
      <c r="K41" s="180" t="s">
        <v>243</v>
      </c>
      <c r="L41" s="180" t="s">
        <v>243</v>
      </c>
      <c r="M41" s="180"/>
      <c r="N41" s="180" t="s">
        <v>243</v>
      </c>
      <c r="O41" s="180" t="s">
        <v>243</v>
      </c>
      <c r="P41" s="180" t="s">
        <v>243</v>
      </c>
      <c r="Q41" s="180" t="s">
        <v>243</v>
      </c>
      <c r="R41" s="180" t="s">
        <v>243</v>
      </c>
      <c r="S41" s="180" t="s">
        <v>243</v>
      </c>
      <c r="T41" s="180" t="s">
        <v>243</v>
      </c>
      <c r="U41" s="180" t="s">
        <v>243</v>
      </c>
      <c r="V41" s="180" t="s">
        <v>243</v>
      </c>
    </row>
    <row r="42" spans="1:22" ht="13.5" customHeight="1">
      <c r="A42" s="184"/>
      <c r="B42" s="225"/>
      <c r="C42" s="226"/>
      <c r="D42" s="228" t="s">
        <v>244</v>
      </c>
      <c r="E42" s="90"/>
      <c r="F42" s="180"/>
      <c r="G42" s="157"/>
      <c r="H42" s="180"/>
      <c r="I42" s="180"/>
      <c r="J42" s="180"/>
      <c r="K42" s="180"/>
      <c r="L42" s="180"/>
      <c r="M42" s="180" t="s">
        <v>243</v>
      </c>
      <c r="N42" s="180"/>
      <c r="O42" s="180"/>
      <c r="P42" s="180"/>
      <c r="Q42" s="180"/>
      <c r="R42" s="180"/>
      <c r="S42" s="180"/>
      <c r="T42" s="180"/>
      <c r="U42" s="180"/>
      <c r="V42" s="180"/>
    </row>
    <row r="43" spans="1:22" ht="13.5" customHeight="1">
      <c r="A43" s="184"/>
      <c r="B43" s="225" t="s">
        <v>309</v>
      </c>
      <c r="C43" s="226"/>
      <c r="D43" s="267"/>
      <c r="E43" s="90"/>
      <c r="F43" s="180"/>
      <c r="G43" s="180"/>
      <c r="H43" s="180"/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0"/>
      <c r="U43" s="180"/>
      <c r="V43" s="180"/>
    </row>
    <row r="44" spans="1:22" ht="13.5" customHeight="1">
      <c r="A44" s="184"/>
      <c r="B44" s="225"/>
      <c r="C44" s="226"/>
      <c r="D44" s="397" t="s">
        <v>310</v>
      </c>
      <c r="E44" s="90"/>
      <c r="F44" s="157" t="s">
        <v>243</v>
      </c>
      <c r="G44" s="180" t="s">
        <v>243</v>
      </c>
      <c r="H44" s="180" t="s">
        <v>243</v>
      </c>
      <c r="I44" s="180" t="s">
        <v>243</v>
      </c>
      <c r="J44" s="180" t="s">
        <v>243</v>
      </c>
      <c r="K44" s="180" t="s">
        <v>243</v>
      </c>
      <c r="L44" s="180" t="s">
        <v>243</v>
      </c>
      <c r="M44" s="180" t="s">
        <v>243</v>
      </c>
      <c r="N44" s="180"/>
      <c r="O44" s="180" t="s">
        <v>243</v>
      </c>
      <c r="P44" s="180" t="s">
        <v>243</v>
      </c>
      <c r="Q44" s="180" t="s">
        <v>243</v>
      </c>
      <c r="R44" s="180" t="s">
        <v>243</v>
      </c>
      <c r="S44" s="180" t="s">
        <v>243</v>
      </c>
      <c r="T44" s="180" t="s">
        <v>243</v>
      </c>
      <c r="U44" s="180" t="s">
        <v>243</v>
      </c>
      <c r="V44" s="180" t="s">
        <v>243</v>
      </c>
    </row>
    <row r="45" spans="1:22" ht="13.5" customHeight="1">
      <c r="A45" s="184"/>
      <c r="B45" s="225"/>
      <c r="C45" s="226"/>
      <c r="D45" s="228" t="s">
        <v>244</v>
      </c>
      <c r="E45" s="90"/>
      <c r="F45" s="180"/>
      <c r="G45" s="157"/>
      <c r="H45" s="180"/>
      <c r="I45" s="180"/>
      <c r="J45" s="180"/>
      <c r="K45" s="180"/>
      <c r="L45" s="180"/>
      <c r="M45" s="180"/>
      <c r="N45" s="180" t="s">
        <v>243</v>
      </c>
      <c r="O45" s="180"/>
      <c r="P45" s="180"/>
      <c r="Q45" s="180"/>
      <c r="R45" s="180"/>
      <c r="S45" s="180"/>
      <c r="T45" s="180"/>
      <c r="U45" s="180"/>
      <c r="V45" s="180"/>
    </row>
    <row r="46" spans="1:22" ht="13.5" customHeight="1">
      <c r="A46" s="184"/>
      <c r="B46" s="225" t="s">
        <v>100</v>
      </c>
      <c r="C46" s="226"/>
      <c r="D46" s="267"/>
      <c r="E46" s="90"/>
      <c r="F46" s="180"/>
      <c r="G46" s="180"/>
      <c r="H46" s="180"/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0"/>
      <c r="U46" s="180"/>
      <c r="V46" s="180"/>
    </row>
    <row r="47" spans="1:22" ht="13.5" customHeight="1">
      <c r="A47" s="184"/>
      <c r="B47" s="225"/>
      <c r="C47" s="226"/>
      <c r="D47" s="267" t="s">
        <v>311</v>
      </c>
      <c r="E47" s="90"/>
      <c r="F47" s="157" t="s">
        <v>243</v>
      </c>
      <c r="G47" s="180" t="s">
        <v>243</v>
      </c>
      <c r="H47" s="180" t="s">
        <v>243</v>
      </c>
      <c r="I47" s="180" t="s">
        <v>243</v>
      </c>
      <c r="J47" s="180" t="s">
        <v>243</v>
      </c>
      <c r="K47" s="180" t="s">
        <v>243</v>
      </c>
      <c r="L47" s="180" t="s">
        <v>243</v>
      </c>
      <c r="M47" s="180" t="s">
        <v>243</v>
      </c>
      <c r="N47" s="180" t="s">
        <v>243</v>
      </c>
      <c r="O47" s="180" t="s">
        <v>243</v>
      </c>
      <c r="P47" s="180" t="s">
        <v>243</v>
      </c>
      <c r="Q47" s="180" t="s">
        <v>243</v>
      </c>
      <c r="R47" s="180" t="s">
        <v>243</v>
      </c>
      <c r="S47" s="180"/>
      <c r="T47" s="180" t="s">
        <v>243</v>
      </c>
      <c r="U47" s="180" t="s">
        <v>243</v>
      </c>
      <c r="V47" s="180"/>
    </row>
    <row r="48" spans="1:22" ht="13.5" customHeight="1">
      <c r="A48" s="184"/>
      <c r="B48" s="225"/>
      <c r="C48" s="226"/>
      <c r="D48" s="228" t="s">
        <v>244</v>
      </c>
      <c r="E48" s="90"/>
      <c r="F48" s="180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 t="s">
        <v>243</v>
      </c>
      <c r="T48" s="157"/>
      <c r="U48" s="157"/>
      <c r="V48" s="157" t="s">
        <v>243</v>
      </c>
    </row>
    <row r="49" spans="1:22" ht="13.5" customHeight="1">
      <c r="A49" s="184"/>
      <c r="B49" s="225" t="s">
        <v>312</v>
      </c>
      <c r="C49" s="226"/>
      <c r="D49" s="267"/>
      <c r="E49" s="90"/>
      <c r="F49" s="180"/>
      <c r="G49" s="180"/>
      <c r="H49" s="180"/>
      <c r="I49" s="180"/>
      <c r="J49" s="180"/>
      <c r="K49" s="180"/>
      <c r="L49" s="180"/>
      <c r="M49" s="180"/>
      <c r="N49" s="180"/>
      <c r="O49" s="180"/>
      <c r="P49" s="180"/>
      <c r="Q49" s="180"/>
      <c r="R49" s="180"/>
      <c r="S49" s="180"/>
      <c r="T49" s="180"/>
      <c r="U49" s="180"/>
      <c r="V49" s="180"/>
    </row>
    <row r="50" spans="1:22" ht="13.5" customHeight="1">
      <c r="A50" s="184"/>
      <c r="B50" s="225"/>
      <c r="C50" s="226"/>
      <c r="D50" s="267" t="s">
        <v>313</v>
      </c>
      <c r="E50" s="90"/>
      <c r="F50" s="157" t="s">
        <v>243</v>
      </c>
      <c r="G50" s="180" t="s">
        <v>243</v>
      </c>
      <c r="H50" s="180" t="s">
        <v>243</v>
      </c>
      <c r="I50" s="180" t="s">
        <v>243</v>
      </c>
      <c r="J50" s="180" t="s">
        <v>243</v>
      </c>
      <c r="K50" s="180" t="s">
        <v>243</v>
      </c>
      <c r="L50" s="180" t="s">
        <v>243</v>
      </c>
      <c r="M50" s="180" t="s">
        <v>243</v>
      </c>
      <c r="N50" s="180" t="s">
        <v>243</v>
      </c>
      <c r="O50" s="180"/>
      <c r="P50" s="180" t="s">
        <v>243</v>
      </c>
      <c r="Q50" s="180" t="s">
        <v>243</v>
      </c>
      <c r="R50" s="180" t="s">
        <v>243</v>
      </c>
      <c r="S50" s="180" t="s">
        <v>243</v>
      </c>
      <c r="T50" s="180" t="s">
        <v>243</v>
      </c>
      <c r="U50" s="180" t="s">
        <v>243</v>
      </c>
      <c r="V50" s="180" t="s">
        <v>243</v>
      </c>
    </row>
    <row r="51" spans="1:22" ht="13.5" customHeight="1">
      <c r="A51" s="184"/>
      <c r="B51" s="225"/>
      <c r="C51" s="226"/>
      <c r="D51" s="267" t="s">
        <v>314</v>
      </c>
      <c r="E51" s="90"/>
      <c r="F51" s="180"/>
      <c r="G51" s="157"/>
      <c r="H51" s="157"/>
      <c r="I51" s="157"/>
      <c r="J51" s="157"/>
      <c r="K51" s="157"/>
      <c r="L51" s="157"/>
      <c r="M51" s="157"/>
      <c r="N51" s="157"/>
      <c r="O51" s="157" t="s">
        <v>243</v>
      </c>
      <c r="P51" s="157"/>
      <c r="Q51" s="157"/>
      <c r="R51" s="157"/>
      <c r="S51" s="157"/>
      <c r="T51" s="157"/>
      <c r="U51" s="157"/>
      <c r="V51" s="157"/>
    </row>
    <row r="52" spans="1:22" ht="13.5" customHeight="1" thickBot="1">
      <c r="A52" s="184"/>
      <c r="B52" s="92"/>
      <c r="C52" s="93"/>
      <c r="D52" s="284" t="s">
        <v>244</v>
      </c>
      <c r="E52" s="95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spans="1:22" ht="13.5" customHeight="1" thickTop="1">
      <c r="A53" s="188" t="s">
        <v>270</v>
      </c>
      <c r="B53" s="96" t="s">
        <v>315</v>
      </c>
      <c r="C53" s="97"/>
      <c r="D53" s="98"/>
      <c r="E53" s="99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</row>
    <row r="54" spans="1:22" ht="13.5" customHeight="1">
      <c r="A54" s="187"/>
      <c r="B54" s="100"/>
      <c r="C54" s="101"/>
      <c r="D54" s="102" t="s">
        <v>316</v>
      </c>
      <c r="E54" s="103"/>
      <c r="F54" s="157" t="s">
        <v>243</v>
      </c>
      <c r="G54" s="157" t="s">
        <v>243</v>
      </c>
      <c r="H54" s="157" t="s">
        <v>243</v>
      </c>
      <c r="I54" s="157" t="s">
        <v>243</v>
      </c>
      <c r="J54" s="157" t="s">
        <v>243</v>
      </c>
      <c r="K54" s="157" t="s">
        <v>243</v>
      </c>
      <c r="L54" s="157" t="s">
        <v>243</v>
      </c>
      <c r="M54" s="157" t="s">
        <v>243</v>
      </c>
      <c r="N54" s="157" t="s">
        <v>243</v>
      </c>
      <c r="O54" s="157" t="s">
        <v>243</v>
      </c>
      <c r="P54" s="157" t="s">
        <v>243</v>
      </c>
      <c r="Q54" s="157" t="s">
        <v>243</v>
      </c>
      <c r="R54" s="157" t="s">
        <v>243</v>
      </c>
      <c r="S54" s="157" t="s">
        <v>243</v>
      </c>
      <c r="T54" s="157"/>
      <c r="U54" s="157"/>
      <c r="V54" s="157"/>
    </row>
    <row r="55" spans="1:22" ht="13.5" customHeight="1">
      <c r="A55" s="187"/>
      <c r="B55" s="100"/>
      <c r="C55" s="161"/>
      <c r="D55" s="102" t="s">
        <v>317</v>
      </c>
      <c r="E55" s="105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 t="s">
        <v>243</v>
      </c>
      <c r="U55" s="157" t="s">
        <v>243</v>
      </c>
      <c r="V55" s="157" t="s">
        <v>243</v>
      </c>
    </row>
    <row r="56" spans="1:22" ht="13.5" customHeight="1">
      <c r="A56" s="187"/>
      <c r="B56" s="100" t="s">
        <v>318</v>
      </c>
      <c r="C56" s="161"/>
      <c r="D56" s="102"/>
      <c r="E56" s="105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</row>
    <row r="57" spans="1:22" ht="13.5" customHeight="1">
      <c r="A57" s="187"/>
      <c r="B57" s="100"/>
      <c r="C57" s="161"/>
      <c r="D57" s="102" t="s">
        <v>319</v>
      </c>
      <c r="E57" s="105"/>
      <c r="F57" s="157"/>
      <c r="G57" s="157"/>
      <c r="H57" s="157"/>
      <c r="I57" s="157"/>
      <c r="J57" s="157"/>
      <c r="K57" s="157"/>
      <c r="L57" s="157"/>
      <c r="M57" s="157"/>
      <c r="N57" s="157"/>
      <c r="O57" s="157"/>
      <c r="P57" s="157"/>
      <c r="Q57" s="157"/>
      <c r="R57" s="157"/>
      <c r="S57" s="157"/>
      <c r="T57" s="157"/>
      <c r="U57" s="157"/>
      <c r="V57" s="157"/>
    </row>
    <row r="58" spans="1:22" ht="13.5" customHeight="1">
      <c r="A58" s="187"/>
      <c r="B58" s="100" t="s">
        <v>320</v>
      </c>
      <c r="C58" s="161"/>
      <c r="D58" s="102"/>
      <c r="E58" s="105"/>
      <c r="F58" s="157"/>
      <c r="G58" s="157"/>
      <c r="H58" s="157"/>
      <c r="I58" s="157"/>
      <c r="J58" s="157"/>
      <c r="K58" s="157"/>
      <c r="L58" s="157"/>
      <c r="M58" s="157"/>
      <c r="N58" s="157"/>
      <c r="O58" s="157"/>
      <c r="P58" s="157"/>
      <c r="Q58" s="157"/>
      <c r="R58" s="157"/>
      <c r="S58" s="157"/>
      <c r="T58" s="157"/>
      <c r="U58" s="157"/>
      <c r="V58" s="157"/>
    </row>
    <row r="59" spans="1:22" ht="13.5" customHeight="1">
      <c r="A59" s="187"/>
      <c r="B59" s="100"/>
      <c r="C59" s="161"/>
      <c r="D59" s="102" t="s">
        <v>275</v>
      </c>
      <c r="E59" s="105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 t="s">
        <v>243</v>
      </c>
      <c r="U59" s="157" t="s">
        <v>243</v>
      </c>
      <c r="V59" s="157" t="s">
        <v>243</v>
      </c>
    </row>
    <row r="60" spans="1:22" ht="13.5" customHeight="1">
      <c r="A60" s="187"/>
      <c r="B60" s="100"/>
      <c r="C60" s="161"/>
      <c r="D60" s="178" t="s">
        <v>276</v>
      </c>
      <c r="E60" s="105"/>
      <c r="F60" s="157"/>
      <c r="G60" s="157" t="s">
        <v>243</v>
      </c>
      <c r="H60" s="157" t="s">
        <v>243</v>
      </c>
      <c r="I60" s="157" t="s">
        <v>243</v>
      </c>
      <c r="J60" s="157" t="s">
        <v>243</v>
      </c>
      <c r="K60" s="157" t="s">
        <v>243</v>
      </c>
      <c r="L60" s="157" t="s">
        <v>243</v>
      </c>
      <c r="M60" s="157" t="s">
        <v>243</v>
      </c>
      <c r="N60" s="157" t="s">
        <v>243</v>
      </c>
      <c r="O60" s="157" t="s">
        <v>243</v>
      </c>
      <c r="P60" s="157" t="s">
        <v>243</v>
      </c>
      <c r="Q60" s="157" t="s">
        <v>243</v>
      </c>
      <c r="R60" s="157" t="s">
        <v>243</v>
      </c>
      <c r="S60" s="157" t="s">
        <v>243</v>
      </c>
      <c r="T60" s="157"/>
      <c r="U60" s="157"/>
      <c r="V60" s="157"/>
    </row>
    <row r="61" spans="1:22" ht="13.5" customHeight="1">
      <c r="A61" s="187"/>
      <c r="B61" s="100"/>
      <c r="C61" s="161"/>
      <c r="D61" s="102" t="s">
        <v>277</v>
      </c>
      <c r="E61" s="105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</row>
    <row r="62" spans="1:22" ht="13.5" customHeight="1">
      <c r="A62" s="187"/>
      <c r="B62" s="100"/>
      <c r="C62" s="161"/>
      <c r="D62" s="102" t="s">
        <v>278</v>
      </c>
      <c r="E62" s="105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</row>
    <row r="63" spans="1:22" ht="13.5" customHeight="1">
      <c r="A63" s="187"/>
      <c r="B63" s="100"/>
      <c r="C63" s="161"/>
      <c r="D63" s="178" t="s">
        <v>279</v>
      </c>
      <c r="E63" s="105"/>
      <c r="F63" s="157" t="s">
        <v>243</v>
      </c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/>
      <c r="U63" s="157"/>
      <c r="V63" s="157"/>
    </row>
    <row r="64" spans="1:22" ht="13.5" customHeight="1" thickBot="1">
      <c r="A64" s="187"/>
      <c r="B64" s="176"/>
      <c r="C64" s="177"/>
      <c r="D64" s="102" t="s">
        <v>280</v>
      </c>
      <c r="E64" s="179"/>
      <c r="F64" s="180"/>
      <c r="G64" s="180"/>
      <c r="H64" s="180"/>
      <c r="I64" s="180"/>
      <c r="J64" s="180"/>
      <c r="K64" s="180"/>
      <c r="L64" s="180"/>
      <c r="M64" s="180"/>
      <c r="N64" s="180"/>
      <c r="O64" s="180"/>
      <c r="P64" s="180"/>
      <c r="Q64" s="180"/>
      <c r="R64" s="180"/>
      <c r="S64" s="180"/>
      <c r="T64" s="180"/>
      <c r="U64" s="180"/>
      <c r="V64" s="180"/>
    </row>
    <row r="65" spans="1:22" ht="13.5" customHeight="1" thickTop="1">
      <c r="A65" s="188" t="s">
        <v>281</v>
      </c>
      <c r="B65" s="616" t="s">
        <v>282</v>
      </c>
      <c r="C65" s="616"/>
      <c r="D65" s="616"/>
      <c r="E65" s="181"/>
      <c r="F65" s="182" t="s">
        <v>63</v>
      </c>
      <c r="G65" s="182" t="s">
        <v>63</v>
      </c>
      <c r="H65" s="182" t="s">
        <v>63</v>
      </c>
      <c r="I65" s="182" t="s">
        <v>63</v>
      </c>
      <c r="J65" s="182" t="s">
        <v>63</v>
      </c>
      <c r="K65" s="182" t="s">
        <v>63</v>
      </c>
      <c r="L65" s="182" t="s">
        <v>63</v>
      </c>
      <c r="M65" s="182" t="s">
        <v>63</v>
      </c>
      <c r="N65" s="182" t="s">
        <v>63</v>
      </c>
      <c r="O65" s="182" t="s">
        <v>63</v>
      </c>
      <c r="P65" s="182" t="s">
        <v>63</v>
      </c>
      <c r="Q65" s="182" t="s">
        <v>63</v>
      </c>
      <c r="R65" s="182" t="s">
        <v>63</v>
      </c>
      <c r="S65" s="182" t="s">
        <v>63</v>
      </c>
      <c r="T65" s="182" t="s">
        <v>204</v>
      </c>
      <c r="U65" s="182" t="s">
        <v>204</v>
      </c>
      <c r="V65" s="182" t="s">
        <v>204</v>
      </c>
    </row>
    <row r="66" spans="1:22" ht="13.5" customHeight="1">
      <c r="A66" s="187"/>
      <c r="B66" s="617" t="s">
        <v>283</v>
      </c>
      <c r="C66" s="617"/>
      <c r="D66" s="617"/>
      <c r="E66" s="106"/>
      <c r="F66" s="162" t="s">
        <v>284</v>
      </c>
      <c r="G66" s="162" t="s">
        <v>284</v>
      </c>
      <c r="H66" s="162" t="s">
        <v>284</v>
      </c>
      <c r="I66" s="162" t="s">
        <v>284</v>
      </c>
      <c r="J66" s="162" t="s">
        <v>284</v>
      </c>
      <c r="K66" s="162" t="s">
        <v>284</v>
      </c>
      <c r="L66" s="162" t="s">
        <v>284</v>
      </c>
      <c r="M66" s="162" t="s">
        <v>284</v>
      </c>
      <c r="N66" s="162" t="s">
        <v>284</v>
      </c>
      <c r="O66" s="162" t="s">
        <v>284</v>
      </c>
      <c r="P66" s="162" t="s">
        <v>284</v>
      </c>
      <c r="Q66" s="162" t="s">
        <v>284</v>
      </c>
      <c r="R66" s="162" t="s">
        <v>284</v>
      </c>
      <c r="S66" s="162" t="s">
        <v>284</v>
      </c>
      <c r="T66" s="162" t="s">
        <v>284</v>
      </c>
      <c r="U66" s="162" t="s">
        <v>284</v>
      </c>
      <c r="V66" s="162" t="s">
        <v>284</v>
      </c>
    </row>
    <row r="67" spans="1:22" ht="85.5" customHeight="1">
      <c r="A67" s="187"/>
      <c r="B67" s="618" t="s">
        <v>285</v>
      </c>
      <c r="C67" s="618"/>
      <c r="D67" s="618"/>
      <c r="E67" s="107"/>
      <c r="F67" s="108">
        <v>44648</v>
      </c>
      <c r="G67" s="108">
        <v>44648</v>
      </c>
      <c r="H67" s="108">
        <v>44648</v>
      </c>
      <c r="I67" s="108">
        <v>44648</v>
      </c>
      <c r="J67" s="108">
        <v>44648</v>
      </c>
      <c r="K67" s="108">
        <v>44648</v>
      </c>
      <c r="L67" s="108">
        <v>44648</v>
      </c>
      <c r="M67" s="108">
        <v>44648</v>
      </c>
      <c r="N67" s="108">
        <v>44649</v>
      </c>
      <c r="O67" s="108">
        <v>44649</v>
      </c>
      <c r="P67" s="108">
        <v>44649</v>
      </c>
      <c r="Q67" s="108">
        <v>44649</v>
      </c>
      <c r="R67" s="108">
        <v>44649</v>
      </c>
      <c r="S67" s="108">
        <v>44649</v>
      </c>
      <c r="T67" s="108">
        <v>44649</v>
      </c>
      <c r="U67" s="108">
        <v>44649</v>
      </c>
      <c r="V67" s="108">
        <v>44649</v>
      </c>
    </row>
    <row r="68" spans="1:22" ht="11.25" thickBot="1">
      <c r="A68" s="198"/>
      <c r="B68" s="619" t="s">
        <v>286</v>
      </c>
      <c r="C68" s="619"/>
      <c r="D68" s="619"/>
      <c r="E68" s="185"/>
      <c r="F68" s="186"/>
      <c r="G68" s="186"/>
      <c r="H68" s="186"/>
      <c r="I68" s="186"/>
      <c r="J68" s="186"/>
      <c r="K68" s="186"/>
      <c r="L68" s="186"/>
      <c r="M68" s="186"/>
      <c r="N68" s="186"/>
      <c r="O68" s="186"/>
      <c r="P68" s="186"/>
      <c r="Q68" s="186"/>
      <c r="R68" s="186"/>
      <c r="S68" s="186"/>
      <c r="T68" s="186"/>
      <c r="U68" s="186"/>
      <c r="V68" s="186"/>
    </row>
    <row r="69" spans="1:22" ht="11.25" thickTop="1">
      <c r="A69" s="183"/>
    </row>
  </sheetData>
  <mergeCells count="27">
    <mergeCell ref="B65:D65"/>
    <mergeCell ref="B66:D66"/>
    <mergeCell ref="B67:D67"/>
    <mergeCell ref="B68:D68"/>
    <mergeCell ref="A6:B6"/>
    <mergeCell ref="C6:E6"/>
    <mergeCell ref="F6:Y6"/>
    <mergeCell ref="Z6:AB6"/>
    <mergeCell ref="AC6:AH6"/>
    <mergeCell ref="A7:B7"/>
    <mergeCell ref="C7:E7"/>
    <mergeCell ref="F7:Y7"/>
    <mergeCell ref="AC7:AH7"/>
    <mergeCell ref="A4:B4"/>
    <mergeCell ref="C4:D4"/>
    <mergeCell ref="F4:Y4"/>
    <mergeCell ref="Z4:AH4"/>
    <mergeCell ref="A5:B5"/>
    <mergeCell ref="C5:AH5"/>
    <mergeCell ref="A2:B2"/>
    <mergeCell ref="C2:E2"/>
    <mergeCell ref="F2:Y2"/>
    <mergeCell ref="Z2:AH2"/>
    <mergeCell ref="A3:B3"/>
    <mergeCell ref="C3:E3"/>
    <mergeCell ref="F3:Y3"/>
    <mergeCell ref="Z3:AB3"/>
  </mergeCells>
  <dataValidations count="3">
    <dataValidation type="list" allowBlank="1" showInputMessage="1" showErrorMessage="1" sqref="F66:V66" xr:uid="{23CC4DE3-51D4-40C7-8174-8D5E9BC6AA40}">
      <formula1>"P,F, "</formula1>
    </dataValidation>
    <dataValidation type="list" allowBlank="1" showInputMessage="1" showErrorMessage="1" sqref="F65:V65" xr:uid="{7DB36837-6CC0-4054-ACDB-E84D22CB7F91}">
      <formula1>"N,A,B, "</formula1>
    </dataValidation>
    <dataValidation type="list" allowBlank="1" showInputMessage="1" showErrorMessage="1" sqref="F10:V64" xr:uid="{43969D4D-D521-4948-97C1-2DB1E56CA8DD}">
      <formula1>"O, 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B1237-169F-4900-90F2-BB1AB2B8898A}">
  <dimension ref="A1:AM73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16" style="78" customWidth="1"/>
    <col min="5" max="5" width="1.875" style="77" hidden="1" customWidth="1"/>
    <col min="6" max="7" width="2.875" style="77" bestFit="1" customWidth="1"/>
    <col min="8" max="24" width="2.875" style="77" customWidth="1"/>
    <col min="25" max="26" width="2.875" style="77" bestFit="1" customWidth="1"/>
    <col min="27" max="35" width="2.875" style="77" customWidth="1"/>
    <col min="36" max="36" width="2.875" style="77" bestFit="1" customWidth="1"/>
    <col min="37" max="37" width="2.875" style="77" customWidth="1"/>
    <col min="38" max="16384" width="11" style="77"/>
  </cols>
  <sheetData>
    <row r="1" spans="1:39" ht="13.5" customHeight="1" thickBot="1">
      <c r="A1" s="75"/>
      <c r="B1" s="76"/>
    </row>
    <row r="2" spans="1:39" ht="13.5" customHeight="1">
      <c r="A2" s="579" t="s">
        <v>214</v>
      </c>
      <c r="B2" s="580"/>
      <c r="C2" s="581" t="s">
        <v>110</v>
      </c>
      <c r="D2" s="582"/>
      <c r="E2" s="583"/>
      <c r="F2" s="584" t="s">
        <v>97</v>
      </c>
      <c r="G2" s="585"/>
      <c r="H2" s="585"/>
      <c r="I2" s="585"/>
      <c r="J2" s="585"/>
      <c r="K2" s="585"/>
      <c r="L2" s="585"/>
      <c r="M2" s="585"/>
      <c r="N2" s="585"/>
      <c r="O2" s="585"/>
      <c r="P2" s="585"/>
      <c r="Q2" s="585"/>
      <c r="R2" s="585"/>
      <c r="S2" s="585"/>
      <c r="T2" s="585"/>
      <c r="U2" s="585"/>
      <c r="V2" s="585"/>
      <c r="W2" s="585"/>
      <c r="X2" s="585"/>
      <c r="Y2" s="585"/>
      <c r="Z2" s="585"/>
      <c r="AA2" s="585"/>
      <c r="AB2" s="586" t="s">
        <v>109</v>
      </c>
      <c r="AC2" s="587"/>
      <c r="AD2" s="587"/>
      <c r="AE2" s="587"/>
      <c r="AF2" s="587"/>
      <c r="AG2" s="587"/>
      <c r="AH2" s="587"/>
      <c r="AI2" s="587"/>
      <c r="AJ2" s="588"/>
      <c r="AL2" s="79"/>
    </row>
    <row r="3" spans="1:39" ht="13.5" customHeight="1">
      <c r="A3" s="589" t="s">
        <v>215</v>
      </c>
      <c r="B3" s="590"/>
      <c r="C3" s="591" t="s">
        <v>49</v>
      </c>
      <c r="D3" s="592"/>
      <c r="E3" s="593"/>
      <c r="F3" s="594" t="s">
        <v>216</v>
      </c>
      <c r="G3" s="595"/>
      <c r="H3" s="595"/>
      <c r="I3" s="595"/>
      <c r="J3" s="595"/>
      <c r="K3" s="595"/>
      <c r="L3" s="595"/>
      <c r="M3" s="595"/>
      <c r="N3" s="595"/>
      <c r="O3" s="595"/>
      <c r="P3" s="595"/>
      <c r="Q3" s="595"/>
      <c r="R3" s="595"/>
      <c r="S3" s="595"/>
      <c r="T3" s="595"/>
      <c r="U3" s="595"/>
      <c r="V3" s="595"/>
      <c r="W3" s="595"/>
      <c r="X3" s="595"/>
      <c r="Y3" s="595"/>
      <c r="Z3" s="595"/>
      <c r="AA3" s="596"/>
      <c r="AB3" s="592" t="s">
        <v>49</v>
      </c>
      <c r="AC3" s="592"/>
      <c r="AD3" s="592"/>
      <c r="AE3" s="163"/>
      <c r="AF3" s="163"/>
      <c r="AG3" s="163"/>
      <c r="AH3" s="163"/>
      <c r="AI3" s="163"/>
      <c r="AJ3" s="164"/>
    </row>
    <row r="4" spans="1:39" ht="13.5" customHeight="1">
      <c r="A4" s="589" t="s">
        <v>217</v>
      </c>
      <c r="B4" s="590"/>
      <c r="C4" s="597">
        <v>134</v>
      </c>
      <c r="D4" s="598"/>
      <c r="E4" s="175"/>
      <c r="F4" s="594" t="s">
        <v>218</v>
      </c>
      <c r="G4" s="595"/>
      <c r="H4" s="595"/>
      <c r="I4" s="595"/>
      <c r="J4" s="595"/>
      <c r="K4" s="595"/>
      <c r="L4" s="595"/>
      <c r="M4" s="595"/>
      <c r="N4" s="595"/>
      <c r="O4" s="595"/>
      <c r="P4" s="595"/>
      <c r="Q4" s="595"/>
      <c r="R4" s="595"/>
      <c r="S4" s="595"/>
      <c r="T4" s="595"/>
      <c r="U4" s="595"/>
      <c r="V4" s="595"/>
      <c r="W4" s="595"/>
      <c r="X4" s="595"/>
      <c r="Y4" s="595"/>
      <c r="Z4" s="595"/>
      <c r="AA4" s="596"/>
      <c r="AB4" s="599">
        <f xml:space="preserve"> IF(Functions!E6&lt;&gt;"N/A",SUM(C4*Functions!E6/1000,- AE7),"N/A")</f>
        <v>15.840000000000003</v>
      </c>
      <c r="AC4" s="600"/>
      <c r="AD4" s="600"/>
      <c r="AE4" s="600"/>
      <c r="AF4" s="600"/>
      <c r="AG4" s="600"/>
      <c r="AH4" s="600"/>
      <c r="AI4" s="600"/>
      <c r="AJ4" s="601"/>
      <c r="AL4" s="79"/>
    </row>
    <row r="5" spans="1:39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3"/>
      <c r="M5" s="603"/>
      <c r="N5" s="603"/>
      <c r="O5" s="603"/>
      <c r="P5" s="603"/>
      <c r="Q5" s="603"/>
      <c r="R5" s="603"/>
      <c r="S5" s="603"/>
      <c r="T5" s="603"/>
      <c r="U5" s="603"/>
      <c r="V5" s="603"/>
      <c r="W5" s="603"/>
      <c r="X5" s="603"/>
      <c r="Y5" s="603"/>
      <c r="Z5" s="603"/>
      <c r="AA5" s="603"/>
      <c r="AB5" s="602"/>
      <c r="AC5" s="602"/>
      <c r="AD5" s="602"/>
      <c r="AE5" s="602"/>
      <c r="AF5" s="602"/>
      <c r="AG5" s="602"/>
      <c r="AH5" s="602"/>
      <c r="AI5" s="602"/>
      <c r="AJ5" s="602"/>
    </row>
    <row r="6" spans="1:39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5"/>
      <c r="L6" s="605"/>
      <c r="M6" s="605"/>
      <c r="N6" s="605"/>
      <c r="O6" s="605"/>
      <c r="P6" s="605"/>
      <c r="Q6" s="605"/>
      <c r="R6" s="605"/>
      <c r="S6" s="605"/>
      <c r="T6" s="605"/>
      <c r="U6" s="605"/>
      <c r="V6" s="605"/>
      <c r="W6" s="605"/>
      <c r="X6" s="605"/>
      <c r="Y6" s="605"/>
      <c r="Z6" s="605"/>
      <c r="AA6" s="606"/>
      <c r="AB6" s="605" t="s">
        <v>220</v>
      </c>
      <c r="AC6" s="605"/>
      <c r="AD6" s="605"/>
      <c r="AE6" s="607" t="s">
        <v>206</v>
      </c>
      <c r="AF6" s="605"/>
      <c r="AG6" s="605"/>
      <c r="AH6" s="605"/>
      <c r="AI6" s="605"/>
      <c r="AJ6" s="608"/>
      <c r="AL6" s="79"/>
    </row>
    <row r="7" spans="1:39" ht="13.5" customHeight="1" thickBot="1">
      <c r="A7" s="609">
        <f>COUNTIF(F70:IG70,"P")</f>
        <v>19</v>
      </c>
      <c r="B7" s="610"/>
      <c r="C7" s="611">
        <f>COUNTIF(F70:IG70,"F")</f>
        <v>0</v>
      </c>
      <c r="D7" s="612"/>
      <c r="E7" s="610"/>
      <c r="F7" s="611">
        <f>SUM(AE7,- A7,- C7)</f>
        <v>0</v>
      </c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/>
      <c r="S7" s="612"/>
      <c r="T7" s="612"/>
      <c r="U7" s="612"/>
      <c r="V7" s="612"/>
      <c r="W7" s="612"/>
      <c r="X7" s="612"/>
      <c r="Y7" s="612"/>
      <c r="Z7" s="612"/>
      <c r="AA7" s="613"/>
      <c r="AB7" s="165">
        <f>COUNTIF(E69:IG69,"N")</f>
        <v>3</v>
      </c>
      <c r="AC7" s="165">
        <f>COUNTIF(E69:IG69,"A")</f>
        <v>16</v>
      </c>
      <c r="AD7" s="165">
        <f>COUNTIF(E69:IG69,"B")</f>
        <v>0</v>
      </c>
      <c r="AE7" s="614">
        <f>COUNTA(E9:IJ9)</f>
        <v>19</v>
      </c>
      <c r="AF7" s="612"/>
      <c r="AG7" s="612"/>
      <c r="AH7" s="612"/>
      <c r="AI7" s="612"/>
      <c r="AJ7" s="615"/>
      <c r="AK7" s="80"/>
    </row>
    <row r="8" spans="1:39" ht="11.25" thickBot="1"/>
    <row r="9" spans="1:39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I9" s="203" t="s">
        <v>224</v>
      </c>
      <c r="J9" s="203" t="s">
        <v>225</v>
      </c>
      <c r="K9" s="203" t="s">
        <v>226</v>
      </c>
      <c r="L9" s="203" t="s">
        <v>227</v>
      </c>
      <c r="M9" s="203" t="s">
        <v>228</v>
      </c>
      <c r="N9" s="203" t="s">
        <v>230</v>
      </c>
      <c r="O9" s="203" t="s">
        <v>231</v>
      </c>
      <c r="P9" s="203" t="s">
        <v>232</v>
      </c>
      <c r="Q9" s="203" t="s">
        <v>233</v>
      </c>
      <c r="R9" s="203" t="s">
        <v>234</v>
      </c>
      <c r="S9" s="203" t="s">
        <v>235</v>
      </c>
      <c r="T9" s="203" t="s">
        <v>236</v>
      </c>
      <c r="U9" s="203" t="s">
        <v>237</v>
      </c>
      <c r="V9" s="203" t="s">
        <v>287</v>
      </c>
      <c r="W9" s="203" t="s">
        <v>321</v>
      </c>
      <c r="X9" s="203" t="s">
        <v>322</v>
      </c>
      <c r="AK9" s="82"/>
      <c r="AL9" s="79"/>
    </row>
    <row r="10" spans="1:39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</row>
    <row r="11" spans="1:39" ht="13.5" customHeight="1">
      <c r="A11" s="184"/>
      <c r="B11" s="83"/>
      <c r="C11" s="84"/>
      <c r="D11" s="117" t="s">
        <v>289</v>
      </c>
      <c r="E11" s="88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S11" s="157"/>
      <c r="T11" s="157"/>
      <c r="U11" s="157"/>
      <c r="V11" s="157"/>
      <c r="W11" s="157"/>
      <c r="X11" s="157"/>
      <c r="AL11" s="79"/>
    </row>
    <row r="12" spans="1:39" ht="13.5" customHeight="1">
      <c r="A12" s="184"/>
      <c r="B12" s="83" t="s">
        <v>290</v>
      </c>
      <c r="C12" s="84"/>
      <c r="D12" s="85"/>
      <c r="E12" s="88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AM12" s="79"/>
    </row>
    <row r="13" spans="1:39" ht="13.5" customHeight="1">
      <c r="A13" s="184"/>
      <c r="B13" s="83"/>
      <c r="C13" s="84"/>
      <c r="D13" s="85" t="s">
        <v>291</v>
      </c>
      <c r="E13" s="88"/>
      <c r="F13" s="157" t="s">
        <v>243</v>
      </c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AM13" s="79"/>
    </row>
    <row r="14" spans="1:39" ht="13.5" customHeight="1">
      <c r="A14" s="184"/>
      <c r="B14" s="83"/>
      <c r="C14" s="84"/>
      <c r="D14" s="85" t="s">
        <v>292</v>
      </c>
      <c r="E14" s="88"/>
      <c r="F14" s="157"/>
      <c r="G14" s="157" t="s">
        <v>243</v>
      </c>
      <c r="H14" s="157"/>
      <c r="I14" s="157" t="s">
        <v>243</v>
      </c>
      <c r="J14" s="157" t="s">
        <v>243</v>
      </c>
      <c r="K14" s="157" t="s">
        <v>243</v>
      </c>
      <c r="L14" s="157" t="s">
        <v>243</v>
      </c>
      <c r="M14" s="157" t="s">
        <v>243</v>
      </c>
      <c r="N14" s="157" t="s">
        <v>243</v>
      </c>
      <c r="O14" s="157" t="s">
        <v>243</v>
      </c>
      <c r="P14" s="157" t="s">
        <v>243</v>
      </c>
      <c r="Q14" s="157" t="s">
        <v>243</v>
      </c>
      <c r="R14" s="157" t="s">
        <v>243</v>
      </c>
      <c r="S14" s="157" t="s">
        <v>243</v>
      </c>
      <c r="T14" s="157" t="s">
        <v>243</v>
      </c>
      <c r="U14" s="157" t="s">
        <v>243</v>
      </c>
      <c r="V14" s="157" t="s">
        <v>243</v>
      </c>
      <c r="W14" s="157" t="s">
        <v>243</v>
      </c>
      <c r="X14" s="157" t="s">
        <v>243</v>
      </c>
      <c r="AM14" s="79"/>
    </row>
    <row r="15" spans="1:39" ht="13.5" customHeight="1">
      <c r="A15" s="184"/>
      <c r="B15" s="83"/>
      <c r="C15" s="84"/>
      <c r="D15" s="85" t="s">
        <v>293</v>
      </c>
      <c r="E15" s="88"/>
      <c r="F15" s="157"/>
      <c r="G15" s="157"/>
      <c r="H15" s="157" t="s">
        <v>243</v>
      </c>
      <c r="I15" s="157"/>
      <c r="J15" s="157"/>
      <c r="K15" s="157"/>
      <c r="L15" s="157"/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AM15" s="79"/>
    </row>
    <row r="16" spans="1:39" ht="13.5" customHeight="1">
      <c r="A16" s="184"/>
      <c r="B16" s="83" t="s">
        <v>323</v>
      </c>
      <c r="C16" s="84"/>
      <c r="D16" s="85"/>
      <c r="E16" s="88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S16" s="157"/>
      <c r="T16" s="157"/>
      <c r="U16" s="157"/>
      <c r="V16" s="157"/>
      <c r="W16" s="157"/>
      <c r="X16" s="157"/>
      <c r="AM16" s="79"/>
    </row>
    <row r="17" spans="1:39" ht="13.5" customHeight="1">
      <c r="A17" s="184"/>
      <c r="B17" s="83"/>
      <c r="C17" s="84"/>
      <c r="D17" s="85" t="s">
        <v>324</v>
      </c>
      <c r="E17" s="88"/>
      <c r="F17" s="157" t="s">
        <v>243</v>
      </c>
      <c r="G17" s="157" t="s">
        <v>243</v>
      </c>
      <c r="H17" s="157" t="s">
        <v>243</v>
      </c>
      <c r="I17" s="157" t="s">
        <v>243</v>
      </c>
      <c r="J17" s="157" t="s">
        <v>243</v>
      </c>
      <c r="K17" s="157" t="s">
        <v>243</v>
      </c>
      <c r="L17" s="157" t="s">
        <v>243</v>
      </c>
      <c r="M17" s="157" t="s">
        <v>243</v>
      </c>
      <c r="N17" s="157" t="s">
        <v>243</v>
      </c>
      <c r="O17" s="157" t="s">
        <v>243</v>
      </c>
      <c r="P17" s="157" t="s">
        <v>243</v>
      </c>
      <c r="Q17" s="157" t="s">
        <v>243</v>
      </c>
      <c r="R17" s="157" t="s">
        <v>243</v>
      </c>
      <c r="S17" s="157" t="s">
        <v>243</v>
      </c>
      <c r="T17" s="157" t="s">
        <v>243</v>
      </c>
      <c r="U17" s="157" t="s">
        <v>243</v>
      </c>
      <c r="V17" s="157" t="s">
        <v>243</v>
      </c>
      <c r="W17" s="157"/>
      <c r="X17" s="157"/>
      <c r="AM17" s="79"/>
    </row>
    <row r="18" spans="1:39" ht="13.5" customHeight="1">
      <c r="A18" s="184"/>
      <c r="B18" s="83"/>
      <c r="C18" s="84"/>
      <c r="D18" s="85" t="s">
        <v>325</v>
      </c>
      <c r="E18" s="88"/>
      <c r="F18" s="157"/>
      <c r="G18" s="157"/>
      <c r="H18" s="157"/>
      <c r="I18" s="157"/>
      <c r="J18" s="157"/>
      <c r="K18" s="157"/>
      <c r="L18" s="157"/>
      <c r="M18" s="157"/>
      <c r="N18" s="157"/>
      <c r="O18" s="157"/>
      <c r="P18" s="157"/>
      <c r="Q18" s="157"/>
      <c r="R18" s="157"/>
      <c r="S18" s="157"/>
      <c r="T18" s="157"/>
      <c r="U18" s="157"/>
      <c r="V18" s="157"/>
      <c r="W18" s="157" t="s">
        <v>243</v>
      </c>
      <c r="X18" s="157"/>
      <c r="AM18" s="79"/>
    </row>
    <row r="19" spans="1:39" ht="13.5" customHeight="1">
      <c r="A19" s="184"/>
      <c r="B19" s="83"/>
      <c r="C19" s="84"/>
      <c r="D19" s="85" t="s">
        <v>244</v>
      </c>
      <c r="E19" s="88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 t="s">
        <v>243</v>
      </c>
      <c r="AM19" s="79"/>
    </row>
    <row r="20" spans="1:39" ht="13.5" customHeight="1">
      <c r="A20" s="184"/>
      <c r="B20" s="83" t="s">
        <v>294</v>
      </c>
      <c r="C20" s="84"/>
      <c r="D20" s="228"/>
      <c r="E20" s="88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AL20" s="79"/>
    </row>
    <row r="21" spans="1:39" ht="13.5" customHeight="1">
      <c r="A21" s="184"/>
      <c r="B21" s="83"/>
      <c r="C21" s="84"/>
      <c r="D21" s="228" t="s">
        <v>295</v>
      </c>
      <c r="E21" s="88"/>
      <c r="F21" s="157" t="s">
        <v>243</v>
      </c>
      <c r="G21" s="157"/>
      <c r="H21" s="157" t="s">
        <v>243</v>
      </c>
      <c r="I21" s="157" t="s">
        <v>243</v>
      </c>
      <c r="J21" s="157" t="s">
        <v>243</v>
      </c>
      <c r="K21" s="157" t="s">
        <v>243</v>
      </c>
      <c r="L21" s="157" t="s">
        <v>243</v>
      </c>
      <c r="M21" s="157" t="s">
        <v>243</v>
      </c>
      <c r="N21" s="157" t="s">
        <v>243</v>
      </c>
      <c r="O21" s="157" t="s">
        <v>243</v>
      </c>
      <c r="P21" s="157" t="s">
        <v>243</v>
      </c>
      <c r="Q21" s="157" t="s">
        <v>243</v>
      </c>
      <c r="R21" s="157" t="s">
        <v>243</v>
      </c>
      <c r="S21" s="157" t="s">
        <v>243</v>
      </c>
      <c r="T21" s="157" t="s">
        <v>243</v>
      </c>
      <c r="U21" s="157" t="s">
        <v>243</v>
      </c>
      <c r="V21" s="157" t="s">
        <v>243</v>
      </c>
      <c r="W21" s="157" t="s">
        <v>243</v>
      </c>
      <c r="X21" s="157" t="s">
        <v>243</v>
      </c>
      <c r="AL21" s="79"/>
    </row>
    <row r="22" spans="1:39" ht="13.5" customHeight="1">
      <c r="A22" s="184"/>
      <c r="B22" s="83"/>
      <c r="C22" s="84"/>
      <c r="D22" s="228" t="s">
        <v>244</v>
      </c>
      <c r="E22" s="88"/>
      <c r="F22" s="157"/>
      <c r="G22" s="157" t="s">
        <v>243</v>
      </c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AL22" s="79"/>
    </row>
    <row r="23" spans="1:39" ht="13.5" customHeight="1">
      <c r="A23" s="184"/>
      <c r="B23" s="83" t="s">
        <v>296</v>
      </c>
      <c r="C23" s="84"/>
      <c r="D23" s="228"/>
      <c r="E23" s="88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AL23" s="79"/>
    </row>
    <row r="24" spans="1:39" ht="13.5" customHeight="1">
      <c r="A24" s="184"/>
      <c r="B24" s="83"/>
      <c r="C24" s="84"/>
      <c r="D24" s="228" t="s">
        <v>297</v>
      </c>
      <c r="E24" s="88"/>
      <c r="F24" s="157" t="s">
        <v>243</v>
      </c>
      <c r="G24" s="157" t="s">
        <v>243</v>
      </c>
      <c r="H24" s="157"/>
      <c r="I24" s="157" t="s">
        <v>243</v>
      </c>
      <c r="J24" s="157" t="s">
        <v>243</v>
      </c>
      <c r="K24" s="157" t="s">
        <v>243</v>
      </c>
      <c r="L24" s="157" t="s">
        <v>243</v>
      </c>
      <c r="M24" s="157" t="s">
        <v>243</v>
      </c>
      <c r="N24" s="157" t="s">
        <v>243</v>
      </c>
      <c r="O24" s="157" t="s">
        <v>243</v>
      </c>
      <c r="P24" s="157" t="s">
        <v>243</v>
      </c>
      <c r="Q24" s="157" t="s">
        <v>243</v>
      </c>
      <c r="R24" s="157" t="s">
        <v>243</v>
      </c>
      <c r="S24" s="157" t="s">
        <v>243</v>
      </c>
      <c r="T24" s="157" t="s">
        <v>243</v>
      </c>
      <c r="U24" s="157" t="s">
        <v>243</v>
      </c>
      <c r="V24" s="157" t="s">
        <v>243</v>
      </c>
      <c r="W24" s="157" t="s">
        <v>243</v>
      </c>
      <c r="X24" s="157" t="s">
        <v>243</v>
      </c>
      <c r="AL24" s="79"/>
    </row>
    <row r="25" spans="1:39" ht="13.5" customHeight="1">
      <c r="A25" s="184"/>
      <c r="B25" s="83"/>
      <c r="C25" s="84"/>
      <c r="D25" s="228" t="s">
        <v>244</v>
      </c>
      <c r="E25" s="88"/>
      <c r="F25" s="157"/>
      <c r="G25" s="157"/>
      <c r="H25" s="157" t="s">
        <v>243</v>
      </c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AL25" s="79"/>
    </row>
    <row r="26" spans="1:39" ht="13.5" customHeight="1">
      <c r="A26" s="184"/>
      <c r="B26" s="83" t="s">
        <v>298</v>
      </c>
      <c r="C26" s="84"/>
      <c r="D26" s="228"/>
      <c r="E26" s="88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AL26" s="79"/>
    </row>
    <row r="27" spans="1:39" ht="13.5" customHeight="1">
      <c r="A27" s="184"/>
      <c r="B27" s="83"/>
      <c r="C27" s="84"/>
      <c r="D27" s="228" t="s">
        <v>299</v>
      </c>
      <c r="E27" s="88"/>
      <c r="F27" s="157" t="s">
        <v>243</v>
      </c>
      <c r="G27" s="157" t="s">
        <v>243</v>
      </c>
      <c r="H27" s="157" t="s">
        <v>243</v>
      </c>
      <c r="I27" s="157"/>
      <c r="J27" s="157" t="s">
        <v>243</v>
      </c>
      <c r="K27" s="157" t="s">
        <v>243</v>
      </c>
      <c r="L27" s="157" t="s">
        <v>243</v>
      </c>
      <c r="M27" s="157" t="s">
        <v>243</v>
      </c>
      <c r="N27" s="157" t="s">
        <v>243</v>
      </c>
      <c r="O27" s="157" t="s">
        <v>243</v>
      </c>
      <c r="P27" s="157" t="s">
        <v>243</v>
      </c>
      <c r="Q27" s="157" t="s">
        <v>243</v>
      </c>
      <c r="R27" s="157" t="s">
        <v>243</v>
      </c>
      <c r="S27" s="157" t="s">
        <v>243</v>
      </c>
      <c r="T27" s="157" t="s">
        <v>243</v>
      </c>
      <c r="U27" s="157" t="s">
        <v>243</v>
      </c>
      <c r="V27" s="157" t="s">
        <v>243</v>
      </c>
      <c r="W27" s="157" t="s">
        <v>243</v>
      </c>
      <c r="X27" s="157" t="s">
        <v>243</v>
      </c>
      <c r="AL27" s="79"/>
    </row>
    <row r="28" spans="1:39" ht="13.5" customHeight="1">
      <c r="A28" s="184"/>
      <c r="B28" s="83"/>
      <c r="C28" s="84"/>
      <c r="D28" s="228" t="s">
        <v>244</v>
      </c>
      <c r="E28" s="88"/>
      <c r="F28" s="157"/>
      <c r="G28" s="157"/>
      <c r="H28" s="157"/>
      <c r="I28" s="157" t="s">
        <v>243</v>
      </c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AL28" s="79"/>
    </row>
    <row r="29" spans="1:39" ht="13.5" customHeight="1">
      <c r="A29" s="184"/>
      <c r="B29" s="83" t="s">
        <v>300</v>
      </c>
      <c r="C29" s="84"/>
      <c r="D29" s="228"/>
      <c r="E29" s="88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AL29" s="79"/>
    </row>
    <row r="30" spans="1:39" ht="13.5" customHeight="1">
      <c r="A30" s="184"/>
      <c r="B30" s="83"/>
      <c r="C30" s="84"/>
      <c r="D30" s="228" t="s">
        <v>301</v>
      </c>
      <c r="E30" s="90"/>
      <c r="F30" s="157" t="s">
        <v>243</v>
      </c>
      <c r="G30" s="157" t="s">
        <v>243</v>
      </c>
      <c r="H30" s="157" t="s">
        <v>243</v>
      </c>
      <c r="I30" s="157" t="s">
        <v>243</v>
      </c>
      <c r="J30" s="157"/>
      <c r="K30" s="157" t="s">
        <v>243</v>
      </c>
      <c r="L30" s="157" t="s">
        <v>243</v>
      </c>
      <c r="M30" s="157" t="s">
        <v>243</v>
      </c>
      <c r="N30" s="157" t="s">
        <v>243</v>
      </c>
      <c r="O30" s="157" t="s">
        <v>243</v>
      </c>
      <c r="P30" s="157" t="s">
        <v>243</v>
      </c>
      <c r="Q30" s="157" t="s">
        <v>243</v>
      </c>
      <c r="R30" s="157" t="s">
        <v>243</v>
      </c>
      <c r="S30" s="157" t="s">
        <v>243</v>
      </c>
      <c r="T30" s="157" t="s">
        <v>243</v>
      </c>
      <c r="U30" s="157" t="s">
        <v>243</v>
      </c>
      <c r="V30" s="157" t="s">
        <v>243</v>
      </c>
      <c r="W30" s="157" t="s">
        <v>243</v>
      </c>
      <c r="X30" s="157" t="s">
        <v>243</v>
      </c>
    </row>
    <row r="31" spans="1:39" ht="13.5" customHeight="1">
      <c r="A31" s="184"/>
      <c r="B31" s="83"/>
      <c r="C31" s="84"/>
      <c r="D31" s="228" t="s">
        <v>244</v>
      </c>
      <c r="E31" s="90"/>
      <c r="F31" s="157"/>
      <c r="G31" s="157"/>
      <c r="H31" s="157"/>
      <c r="I31" s="157"/>
      <c r="J31" s="157" t="s">
        <v>243</v>
      </c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</row>
    <row r="32" spans="1:39" ht="13.5" customHeight="1">
      <c r="A32" s="184"/>
      <c r="B32" s="83" t="s">
        <v>302</v>
      </c>
      <c r="C32" s="84"/>
      <c r="D32" s="228"/>
      <c r="E32" s="90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</row>
    <row r="33" spans="1:24" ht="13.5" customHeight="1">
      <c r="A33" s="184"/>
      <c r="B33" s="83"/>
      <c r="C33" s="84"/>
      <c r="D33" s="228" t="s">
        <v>303</v>
      </c>
      <c r="E33" s="90"/>
      <c r="F33" s="157" t="s">
        <v>243</v>
      </c>
      <c r="G33" s="157" t="s">
        <v>243</v>
      </c>
      <c r="H33" s="157" t="s">
        <v>243</v>
      </c>
      <c r="I33" s="157" t="s">
        <v>243</v>
      </c>
      <c r="J33" s="157" t="s">
        <v>243</v>
      </c>
      <c r="K33" s="157"/>
      <c r="L33" s="157" t="s">
        <v>243</v>
      </c>
      <c r="M33" s="157" t="s">
        <v>243</v>
      </c>
      <c r="N33" s="157" t="s">
        <v>243</v>
      </c>
      <c r="O33" s="157" t="s">
        <v>243</v>
      </c>
      <c r="P33" s="157" t="s">
        <v>243</v>
      </c>
      <c r="Q33" s="157" t="s">
        <v>243</v>
      </c>
      <c r="R33" s="157" t="s">
        <v>243</v>
      </c>
      <c r="S33" s="157" t="s">
        <v>243</v>
      </c>
      <c r="T33" s="157" t="s">
        <v>243</v>
      </c>
      <c r="U33" s="157" t="s">
        <v>243</v>
      </c>
      <c r="V33" s="157" t="s">
        <v>243</v>
      </c>
      <c r="W33" s="157" t="s">
        <v>243</v>
      </c>
      <c r="X33" s="157" t="s">
        <v>243</v>
      </c>
    </row>
    <row r="34" spans="1:24" ht="13.5" customHeight="1">
      <c r="A34" s="184"/>
      <c r="B34" s="83"/>
      <c r="C34" s="84"/>
      <c r="D34" s="228" t="s">
        <v>244</v>
      </c>
      <c r="E34" s="90"/>
      <c r="F34" s="157"/>
      <c r="G34" s="157"/>
      <c r="H34" s="157"/>
      <c r="I34" s="157"/>
      <c r="J34" s="157"/>
      <c r="K34" s="157" t="s">
        <v>243</v>
      </c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</row>
    <row r="35" spans="1:24" ht="13.5" customHeight="1">
      <c r="A35" s="184"/>
      <c r="B35" s="83" t="s">
        <v>304</v>
      </c>
      <c r="C35" s="84"/>
      <c r="D35" s="228"/>
      <c r="E35" s="90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</row>
    <row r="36" spans="1:24" ht="13.5" customHeight="1">
      <c r="A36" s="184"/>
      <c r="B36" s="83"/>
      <c r="C36" s="84"/>
      <c r="D36" s="228" t="s">
        <v>250</v>
      </c>
      <c r="E36" s="90"/>
      <c r="F36" s="157" t="s">
        <v>243</v>
      </c>
      <c r="G36" s="157" t="s">
        <v>243</v>
      </c>
      <c r="H36" s="157" t="s">
        <v>243</v>
      </c>
      <c r="I36" s="157" t="s">
        <v>243</v>
      </c>
      <c r="J36" s="157" t="s">
        <v>243</v>
      </c>
      <c r="K36" s="157" t="s">
        <v>243</v>
      </c>
      <c r="L36" s="157"/>
      <c r="M36" s="157" t="s">
        <v>243</v>
      </c>
      <c r="N36" s="157" t="s">
        <v>243</v>
      </c>
      <c r="O36" s="157" t="s">
        <v>243</v>
      </c>
      <c r="P36" s="157" t="s">
        <v>243</v>
      </c>
      <c r="Q36" s="157" t="s">
        <v>243</v>
      </c>
      <c r="R36" s="157" t="s">
        <v>243</v>
      </c>
      <c r="S36" s="157" t="s">
        <v>243</v>
      </c>
      <c r="T36" s="157" t="s">
        <v>243</v>
      </c>
      <c r="U36" s="157" t="s">
        <v>243</v>
      </c>
      <c r="V36" s="157" t="s">
        <v>243</v>
      </c>
      <c r="W36" s="157" t="s">
        <v>243</v>
      </c>
      <c r="X36" s="157" t="s">
        <v>243</v>
      </c>
    </row>
    <row r="37" spans="1:24" ht="13.5" customHeight="1">
      <c r="A37" s="184"/>
      <c r="B37" s="83"/>
      <c r="C37" s="84"/>
      <c r="D37" s="228" t="s">
        <v>244</v>
      </c>
      <c r="E37" s="90"/>
      <c r="F37" s="157"/>
      <c r="G37" s="157"/>
      <c r="H37" s="157"/>
      <c r="I37" s="157"/>
      <c r="J37" s="157"/>
      <c r="K37" s="157"/>
      <c r="L37" s="157" t="s">
        <v>243</v>
      </c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</row>
    <row r="38" spans="1:24" ht="13.5" customHeight="1">
      <c r="A38" s="184"/>
      <c r="B38" s="225" t="s">
        <v>305</v>
      </c>
      <c r="C38" s="226"/>
      <c r="D38" s="228"/>
      <c r="E38" s="90"/>
      <c r="F38" s="180"/>
      <c r="G38" s="180"/>
      <c r="H38" s="180"/>
      <c r="I38" s="180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</row>
    <row r="39" spans="1:24" ht="13.5" customHeight="1">
      <c r="A39" s="184"/>
      <c r="B39" s="225"/>
      <c r="C39" s="226"/>
      <c r="D39" s="229">
        <v>9.7793489999999998</v>
      </c>
      <c r="E39" s="90"/>
      <c r="F39" s="157" t="s">
        <v>243</v>
      </c>
      <c r="G39" s="180" t="s">
        <v>243</v>
      </c>
      <c r="H39" s="180" t="s">
        <v>243</v>
      </c>
      <c r="I39" s="180" t="s">
        <v>243</v>
      </c>
      <c r="J39" s="180" t="s">
        <v>243</v>
      </c>
      <c r="K39" s="180" t="s">
        <v>243</v>
      </c>
      <c r="L39" s="180" t="s">
        <v>243</v>
      </c>
      <c r="M39" s="180" t="s">
        <v>243</v>
      </c>
      <c r="N39" s="180" t="s">
        <v>243</v>
      </c>
      <c r="O39" s="180" t="s">
        <v>243</v>
      </c>
      <c r="P39" s="180" t="s">
        <v>243</v>
      </c>
      <c r="Q39" s="180"/>
      <c r="R39" s="180" t="s">
        <v>243</v>
      </c>
      <c r="S39" s="180" t="s">
        <v>243</v>
      </c>
      <c r="T39" s="180" t="s">
        <v>243</v>
      </c>
      <c r="U39" s="180"/>
      <c r="V39" s="180" t="s">
        <v>243</v>
      </c>
      <c r="W39" s="180" t="s">
        <v>243</v>
      </c>
      <c r="X39" s="180" t="s">
        <v>243</v>
      </c>
    </row>
    <row r="40" spans="1:24" ht="13.5" customHeight="1">
      <c r="A40" s="184"/>
      <c r="B40" s="225"/>
      <c r="C40" s="226"/>
      <c r="D40" s="228" t="s">
        <v>244</v>
      </c>
      <c r="E40" s="90"/>
      <c r="F40" s="180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 t="s">
        <v>243</v>
      </c>
      <c r="R40" s="157"/>
      <c r="S40" s="157"/>
      <c r="T40" s="157"/>
      <c r="U40" s="157" t="s">
        <v>243</v>
      </c>
      <c r="V40" s="157"/>
      <c r="W40" s="157"/>
      <c r="X40" s="157"/>
    </row>
    <row r="41" spans="1:24" ht="13.5" customHeight="1">
      <c r="A41" s="184"/>
      <c r="B41" s="225" t="s">
        <v>306</v>
      </c>
      <c r="C41" s="226"/>
      <c r="D41" s="228"/>
      <c r="E41" s="90"/>
      <c r="F41" s="180"/>
      <c r="G41" s="180"/>
      <c r="H41" s="180"/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0"/>
      <c r="U41" s="180"/>
      <c r="V41" s="180"/>
      <c r="W41" s="180"/>
      <c r="X41" s="180"/>
    </row>
    <row r="42" spans="1:24" ht="13.5" customHeight="1">
      <c r="A42" s="184"/>
      <c r="B42" s="225"/>
      <c r="C42" s="226"/>
      <c r="D42" s="229">
        <v>105.6189045</v>
      </c>
      <c r="E42" s="90"/>
      <c r="F42" s="157" t="s">
        <v>243</v>
      </c>
      <c r="G42" s="180" t="s">
        <v>243</v>
      </c>
      <c r="H42" s="180" t="s">
        <v>243</v>
      </c>
      <c r="I42" s="180" t="s">
        <v>243</v>
      </c>
      <c r="J42" s="180" t="s">
        <v>243</v>
      </c>
      <c r="K42" s="180" t="s">
        <v>243</v>
      </c>
      <c r="L42" s="180" t="s">
        <v>243</v>
      </c>
      <c r="M42" s="180" t="s">
        <v>243</v>
      </c>
      <c r="N42" s="180" t="s">
        <v>243</v>
      </c>
      <c r="O42" s="180" t="s">
        <v>243</v>
      </c>
      <c r="P42" s="180" t="s">
        <v>243</v>
      </c>
      <c r="Q42" s="180" t="s">
        <v>243</v>
      </c>
      <c r="R42" s="180"/>
      <c r="S42" s="180" t="s">
        <v>243</v>
      </c>
      <c r="T42" s="180" t="s">
        <v>243</v>
      </c>
      <c r="U42" s="180"/>
      <c r="V42" s="180" t="s">
        <v>243</v>
      </c>
      <c r="W42" s="180" t="s">
        <v>243</v>
      </c>
      <c r="X42" s="180" t="s">
        <v>243</v>
      </c>
    </row>
    <row r="43" spans="1:24" ht="13.5" customHeight="1">
      <c r="A43" s="184"/>
      <c r="B43" s="225"/>
      <c r="C43" s="226"/>
      <c r="D43" s="228" t="s">
        <v>244</v>
      </c>
      <c r="E43" s="90"/>
      <c r="F43" s="180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 t="s">
        <v>243</v>
      </c>
      <c r="S43" s="157"/>
      <c r="T43" s="157"/>
      <c r="U43" s="157" t="s">
        <v>243</v>
      </c>
      <c r="V43" s="157"/>
      <c r="W43" s="157"/>
      <c r="X43" s="157"/>
    </row>
    <row r="44" spans="1:24" ht="13.5" customHeight="1">
      <c r="A44" s="184"/>
      <c r="B44" s="225" t="s">
        <v>307</v>
      </c>
      <c r="C44" s="226"/>
      <c r="D44" s="267"/>
      <c r="E44" s="90"/>
      <c r="F44" s="180"/>
      <c r="G44" s="180"/>
      <c r="H44" s="180"/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0"/>
      <c r="U44" s="180"/>
      <c r="V44" s="180"/>
      <c r="W44" s="180"/>
      <c r="X44" s="180"/>
    </row>
    <row r="45" spans="1:24" ht="13.5" customHeight="1">
      <c r="A45" s="184"/>
      <c r="B45" s="225"/>
      <c r="C45" s="226"/>
      <c r="D45" s="228" t="s">
        <v>308</v>
      </c>
      <c r="E45" s="90"/>
      <c r="F45" s="157" t="s">
        <v>243</v>
      </c>
      <c r="G45" s="180" t="s">
        <v>243</v>
      </c>
      <c r="H45" s="180" t="s">
        <v>243</v>
      </c>
      <c r="I45" s="180" t="s">
        <v>243</v>
      </c>
      <c r="J45" s="180" t="s">
        <v>243</v>
      </c>
      <c r="K45" s="180" t="s">
        <v>243</v>
      </c>
      <c r="L45" s="180" t="s">
        <v>243</v>
      </c>
      <c r="M45" s="180"/>
      <c r="N45" s="180" t="s">
        <v>243</v>
      </c>
      <c r="O45" s="180" t="s">
        <v>243</v>
      </c>
      <c r="P45" s="180" t="s">
        <v>243</v>
      </c>
      <c r="Q45" s="180" t="s">
        <v>243</v>
      </c>
      <c r="R45" s="180" t="s">
        <v>243</v>
      </c>
      <c r="S45" s="180" t="s">
        <v>243</v>
      </c>
      <c r="T45" s="180" t="s">
        <v>243</v>
      </c>
      <c r="U45" s="180" t="s">
        <v>243</v>
      </c>
      <c r="V45" s="180" t="s">
        <v>243</v>
      </c>
      <c r="W45" s="180" t="s">
        <v>243</v>
      </c>
      <c r="X45" s="180" t="s">
        <v>243</v>
      </c>
    </row>
    <row r="46" spans="1:24" ht="13.5" customHeight="1">
      <c r="A46" s="184"/>
      <c r="B46" s="225"/>
      <c r="C46" s="226"/>
      <c r="D46" s="228" t="s">
        <v>244</v>
      </c>
      <c r="E46" s="90"/>
      <c r="F46" s="180"/>
      <c r="G46" s="157"/>
      <c r="H46" s="180"/>
      <c r="I46" s="180"/>
      <c r="J46" s="180"/>
      <c r="K46" s="180"/>
      <c r="L46" s="180"/>
      <c r="M46" s="180" t="s">
        <v>243</v>
      </c>
      <c r="N46" s="180"/>
      <c r="O46" s="180"/>
      <c r="P46" s="180"/>
      <c r="Q46" s="180"/>
      <c r="R46" s="180"/>
      <c r="S46" s="180"/>
      <c r="T46" s="180"/>
      <c r="U46" s="180"/>
      <c r="V46" s="180"/>
      <c r="W46" s="180"/>
      <c r="X46" s="180"/>
    </row>
    <row r="47" spans="1:24" ht="13.5" customHeight="1">
      <c r="A47" s="184"/>
      <c r="B47" s="225" t="s">
        <v>309</v>
      </c>
      <c r="C47" s="226"/>
      <c r="D47" s="267"/>
      <c r="E47" s="9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</row>
    <row r="48" spans="1:24" ht="13.5" customHeight="1">
      <c r="A48" s="184"/>
      <c r="B48" s="225"/>
      <c r="C48" s="226"/>
      <c r="D48" s="397" t="s">
        <v>310</v>
      </c>
      <c r="E48" s="90"/>
      <c r="F48" s="157" t="s">
        <v>243</v>
      </c>
      <c r="G48" s="180" t="s">
        <v>243</v>
      </c>
      <c r="H48" s="180" t="s">
        <v>243</v>
      </c>
      <c r="I48" s="180" t="s">
        <v>243</v>
      </c>
      <c r="J48" s="180" t="s">
        <v>243</v>
      </c>
      <c r="K48" s="180" t="s">
        <v>243</v>
      </c>
      <c r="L48" s="180" t="s">
        <v>243</v>
      </c>
      <c r="M48" s="180" t="s">
        <v>243</v>
      </c>
      <c r="N48" s="180"/>
      <c r="O48" s="180" t="s">
        <v>243</v>
      </c>
      <c r="P48" s="180" t="s">
        <v>243</v>
      </c>
      <c r="Q48" s="180" t="s">
        <v>243</v>
      </c>
      <c r="R48" s="180" t="s">
        <v>243</v>
      </c>
      <c r="S48" s="180" t="s">
        <v>243</v>
      </c>
      <c r="T48" s="180" t="s">
        <v>243</v>
      </c>
      <c r="U48" s="180" t="s">
        <v>243</v>
      </c>
      <c r="V48" s="180" t="s">
        <v>243</v>
      </c>
      <c r="W48" s="180" t="s">
        <v>243</v>
      </c>
      <c r="X48" s="180" t="s">
        <v>243</v>
      </c>
    </row>
    <row r="49" spans="1:24" ht="13.5" customHeight="1">
      <c r="A49" s="184"/>
      <c r="B49" s="225"/>
      <c r="C49" s="226"/>
      <c r="D49" s="228" t="s">
        <v>244</v>
      </c>
      <c r="E49" s="90"/>
      <c r="F49" s="180"/>
      <c r="G49" s="157"/>
      <c r="H49" s="180"/>
      <c r="I49" s="180"/>
      <c r="J49" s="180"/>
      <c r="K49" s="180"/>
      <c r="L49" s="180"/>
      <c r="M49" s="180"/>
      <c r="N49" s="180" t="s">
        <v>243</v>
      </c>
      <c r="O49" s="180"/>
      <c r="P49" s="180"/>
      <c r="Q49" s="180"/>
      <c r="R49" s="180"/>
      <c r="S49" s="180"/>
      <c r="T49" s="180"/>
      <c r="U49" s="180"/>
      <c r="V49" s="180"/>
      <c r="W49" s="180"/>
      <c r="X49" s="180"/>
    </row>
    <row r="50" spans="1:24" ht="13.5" customHeight="1">
      <c r="A50" s="184"/>
      <c r="B50" s="225" t="s">
        <v>100</v>
      </c>
      <c r="C50" s="226"/>
      <c r="D50" s="267"/>
      <c r="E50" s="9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0"/>
      <c r="Q50" s="180"/>
      <c r="R50" s="180"/>
      <c r="S50" s="180"/>
      <c r="T50" s="180"/>
      <c r="U50" s="180"/>
      <c r="V50" s="180"/>
      <c r="W50" s="180"/>
      <c r="X50" s="180"/>
    </row>
    <row r="51" spans="1:24" ht="13.5" customHeight="1">
      <c r="A51" s="184"/>
      <c r="B51" s="225"/>
      <c r="C51" s="226"/>
      <c r="D51" s="267" t="s">
        <v>311</v>
      </c>
      <c r="E51" s="90"/>
      <c r="F51" s="157" t="s">
        <v>243</v>
      </c>
      <c r="G51" s="180" t="s">
        <v>243</v>
      </c>
      <c r="H51" s="180" t="s">
        <v>243</v>
      </c>
      <c r="I51" s="180" t="s">
        <v>243</v>
      </c>
      <c r="J51" s="180" t="s">
        <v>243</v>
      </c>
      <c r="K51" s="180" t="s">
        <v>243</v>
      </c>
      <c r="L51" s="180" t="s">
        <v>243</v>
      </c>
      <c r="M51" s="180" t="s">
        <v>243</v>
      </c>
      <c r="N51" s="180" t="s">
        <v>243</v>
      </c>
      <c r="O51" s="180" t="s">
        <v>243</v>
      </c>
      <c r="P51" s="180" t="s">
        <v>243</v>
      </c>
      <c r="Q51" s="180" t="s">
        <v>243</v>
      </c>
      <c r="R51" s="180" t="s">
        <v>243</v>
      </c>
      <c r="S51" s="180"/>
      <c r="T51" s="180" t="s">
        <v>243</v>
      </c>
      <c r="U51" s="180" t="s">
        <v>243</v>
      </c>
      <c r="V51" s="180"/>
      <c r="W51" s="180"/>
      <c r="X51" s="180"/>
    </row>
    <row r="52" spans="1:24" ht="13.5" customHeight="1">
      <c r="A52" s="184"/>
      <c r="B52" s="225"/>
      <c r="C52" s="226"/>
      <c r="D52" s="228" t="s">
        <v>244</v>
      </c>
      <c r="E52" s="90"/>
      <c r="F52" s="180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 t="s">
        <v>243</v>
      </c>
      <c r="T52" s="157"/>
      <c r="U52" s="157"/>
      <c r="V52" s="157" t="s">
        <v>243</v>
      </c>
      <c r="W52" s="157" t="s">
        <v>243</v>
      </c>
      <c r="X52" s="157" t="s">
        <v>243</v>
      </c>
    </row>
    <row r="53" spans="1:24" ht="13.5" customHeight="1">
      <c r="A53" s="184"/>
      <c r="B53" s="225" t="s">
        <v>312</v>
      </c>
      <c r="C53" s="226"/>
      <c r="D53" s="267"/>
      <c r="E53" s="90"/>
      <c r="F53" s="180"/>
      <c r="G53" s="180"/>
      <c r="H53" s="180"/>
      <c r="I53" s="180"/>
      <c r="J53" s="180"/>
      <c r="K53" s="180"/>
      <c r="L53" s="180"/>
      <c r="M53" s="180"/>
      <c r="N53" s="180"/>
      <c r="O53" s="180"/>
      <c r="P53" s="180"/>
      <c r="Q53" s="180"/>
      <c r="R53" s="180"/>
      <c r="S53" s="180"/>
      <c r="T53" s="180"/>
      <c r="U53" s="180"/>
      <c r="V53" s="180"/>
      <c r="W53" s="180"/>
      <c r="X53" s="180"/>
    </row>
    <row r="54" spans="1:24" ht="13.5" customHeight="1">
      <c r="A54" s="184"/>
      <c r="B54" s="225"/>
      <c r="C54" s="226"/>
      <c r="D54" s="267" t="s">
        <v>313</v>
      </c>
      <c r="E54" s="90"/>
      <c r="F54" s="157" t="s">
        <v>243</v>
      </c>
      <c r="G54" s="180" t="s">
        <v>243</v>
      </c>
      <c r="H54" s="180" t="s">
        <v>243</v>
      </c>
      <c r="I54" s="180" t="s">
        <v>243</v>
      </c>
      <c r="J54" s="180" t="s">
        <v>243</v>
      </c>
      <c r="K54" s="180" t="s">
        <v>243</v>
      </c>
      <c r="L54" s="180" t="s">
        <v>243</v>
      </c>
      <c r="M54" s="180" t="s">
        <v>243</v>
      </c>
      <c r="N54" s="180" t="s">
        <v>243</v>
      </c>
      <c r="O54" s="180"/>
      <c r="P54" s="180" t="s">
        <v>243</v>
      </c>
      <c r="Q54" s="180" t="s">
        <v>243</v>
      </c>
      <c r="R54" s="180" t="s">
        <v>243</v>
      </c>
      <c r="S54" s="180" t="s">
        <v>243</v>
      </c>
      <c r="T54" s="180" t="s">
        <v>243</v>
      </c>
      <c r="U54" s="180" t="s">
        <v>243</v>
      </c>
      <c r="V54" s="180" t="s">
        <v>243</v>
      </c>
      <c r="W54" s="180" t="s">
        <v>243</v>
      </c>
      <c r="X54" s="180" t="s">
        <v>243</v>
      </c>
    </row>
    <row r="55" spans="1:24" ht="13.5" customHeight="1">
      <c r="A55" s="184"/>
      <c r="B55" s="225"/>
      <c r="C55" s="226"/>
      <c r="D55" s="267" t="s">
        <v>314</v>
      </c>
      <c r="E55" s="90"/>
      <c r="F55" s="180"/>
      <c r="G55" s="157"/>
      <c r="H55" s="157"/>
      <c r="I55" s="157"/>
      <c r="J55" s="157"/>
      <c r="K55" s="157"/>
      <c r="L55" s="157"/>
      <c r="M55" s="157"/>
      <c r="N55" s="157"/>
      <c r="O55" s="157" t="s">
        <v>243</v>
      </c>
      <c r="P55" s="157"/>
      <c r="Q55" s="157"/>
      <c r="R55" s="157"/>
      <c r="S55" s="157"/>
      <c r="T55" s="157"/>
      <c r="U55" s="157"/>
      <c r="V55" s="157"/>
      <c r="W55" s="157"/>
      <c r="X55" s="157"/>
    </row>
    <row r="56" spans="1:24" ht="13.5" customHeight="1" thickBot="1">
      <c r="A56" s="184"/>
      <c r="B56" s="92"/>
      <c r="C56" s="93"/>
      <c r="D56" s="284" t="s">
        <v>244</v>
      </c>
      <c r="E56" s="95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  <c r="W56" s="159"/>
      <c r="X56" s="159"/>
    </row>
    <row r="57" spans="1:24" ht="13.5" customHeight="1" thickTop="1">
      <c r="A57" s="188" t="s">
        <v>270</v>
      </c>
      <c r="B57" s="96" t="s">
        <v>315</v>
      </c>
      <c r="C57" s="97"/>
      <c r="D57" s="98"/>
      <c r="E57" s="99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</row>
    <row r="58" spans="1:24" ht="13.5" customHeight="1">
      <c r="A58" s="187"/>
      <c r="B58" s="100"/>
      <c r="C58" s="101"/>
      <c r="D58" s="102" t="s">
        <v>326</v>
      </c>
      <c r="E58" s="103"/>
      <c r="F58" s="157" t="s">
        <v>243</v>
      </c>
      <c r="G58" s="157" t="s">
        <v>243</v>
      </c>
      <c r="H58" s="157" t="s">
        <v>243</v>
      </c>
      <c r="I58" s="157" t="s">
        <v>243</v>
      </c>
      <c r="J58" s="157" t="s">
        <v>243</v>
      </c>
      <c r="K58" s="157" t="s">
        <v>243</v>
      </c>
      <c r="L58" s="157" t="s">
        <v>243</v>
      </c>
      <c r="M58" s="157" t="s">
        <v>243</v>
      </c>
      <c r="N58" s="157" t="s">
        <v>243</v>
      </c>
      <c r="O58" s="157" t="s">
        <v>243</v>
      </c>
      <c r="P58" s="157" t="s">
        <v>243</v>
      </c>
      <c r="Q58" s="157" t="s">
        <v>243</v>
      </c>
      <c r="R58" s="157" t="s">
        <v>243</v>
      </c>
      <c r="S58" s="157" t="s">
        <v>243</v>
      </c>
      <c r="T58" s="157"/>
      <c r="U58" s="157"/>
      <c r="V58" s="157"/>
      <c r="W58" s="157" t="s">
        <v>243</v>
      </c>
      <c r="X58" s="157"/>
    </row>
    <row r="59" spans="1:24" ht="13.5" customHeight="1">
      <c r="A59" s="187"/>
      <c r="B59" s="100"/>
      <c r="C59" s="161"/>
      <c r="D59" s="102" t="s">
        <v>327</v>
      </c>
      <c r="E59" s="105"/>
      <c r="F59" s="157"/>
      <c r="G59" s="157"/>
      <c r="H59" s="157"/>
      <c r="I59" s="157"/>
      <c r="J59" s="157"/>
      <c r="K59" s="157"/>
      <c r="L59" s="157"/>
      <c r="M59" s="157"/>
      <c r="N59" s="157"/>
      <c r="O59" s="157"/>
      <c r="P59" s="157"/>
      <c r="Q59" s="157"/>
      <c r="R59" s="157"/>
      <c r="S59" s="157"/>
      <c r="T59" s="157" t="s">
        <v>243</v>
      </c>
      <c r="U59" s="157" t="s">
        <v>243</v>
      </c>
      <c r="V59" s="157" t="s">
        <v>243</v>
      </c>
      <c r="W59" s="157"/>
      <c r="X59" s="157" t="s">
        <v>243</v>
      </c>
    </row>
    <row r="60" spans="1:24" ht="13.5" customHeight="1">
      <c r="A60" s="187"/>
      <c r="B60" s="100" t="s">
        <v>318</v>
      </c>
      <c r="C60" s="161"/>
      <c r="D60" s="102"/>
      <c r="E60" s="105"/>
      <c r="F60" s="157"/>
      <c r="G60" s="157"/>
      <c r="H60" s="157"/>
      <c r="I60" s="157"/>
      <c r="J60" s="157"/>
      <c r="K60" s="157"/>
      <c r="L60" s="157"/>
      <c r="M60" s="157"/>
      <c r="N60" s="157"/>
      <c r="O60" s="157"/>
      <c r="P60" s="157"/>
      <c r="Q60" s="157"/>
      <c r="R60" s="157"/>
      <c r="S60" s="157"/>
      <c r="T60" s="157"/>
      <c r="U60" s="157"/>
      <c r="V60" s="157"/>
      <c r="W60" s="157"/>
      <c r="X60" s="157"/>
    </row>
    <row r="61" spans="1:24" ht="13.5" customHeight="1">
      <c r="A61" s="187"/>
      <c r="B61" s="100"/>
      <c r="C61" s="161"/>
      <c r="D61" s="102" t="s">
        <v>319</v>
      </c>
      <c r="E61" s="105"/>
      <c r="F61" s="157"/>
      <c r="G61" s="157"/>
      <c r="H61" s="157"/>
      <c r="I61" s="157"/>
      <c r="J61" s="157"/>
      <c r="K61" s="157"/>
      <c r="L61" s="157"/>
      <c r="M61" s="157"/>
      <c r="N61" s="157"/>
      <c r="O61" s="157"/>
      <c r="P61" s="157"/>
      <c r="Q61" s="157"/>
      <c r="R61" s="157"/>
      <c r="S61" s="157"/>
      <c r="T61" s="157"/>
      <c r="U61" s="157"/>
      <c r="V61" s="157"/>
      <c r="W61" s="157"/>
      <c r="X61" s="157"/>
    </row>
    <row r="62" spans="1:24" ht="13.5" customHeight="1">
      <c r="A62" s="187"/>
      <c r="B62" s="100" t="s">
        <v>320</v>
      </c>
      <c r="C62" s="161"/>
      <c r="D62" s="102"/>
      <c r="E62" s="105"/>
      <c r="F62" s="157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</row>
    <row r="63" spans="1:24" ht="13.5" customHeight="1">
      <c r="A63" s="187"/>
      <c r="B63" s="100"/>
      <c r="C63" s="161"/>
      <c r="D63" s="102" t="s">
        <v>275</v>
      </c>
      <c r="E63" s="105"/>
      <c r="F63" s="157"/>
      <c r="G63" s="157"/>
      <c r="H63" s="157"/>
      <c r="I63" s="157"/>
      <c r="J63" s="157"/>
      <c r="K63" s="157"/>
      <c r="L63" s="157"/>
      <c r="M63" s="157"/>
      <c r="N63" s="157"/>
      <c r="O63" s="157"/>
      <c r="P63" s="157"/>
      <c r="Q63" s="157"/>
      <c r="R63" s="157"/>
      <c r="S63" s="157"/>
      <c r="T63" s="157" t="s">
        <v>243</v>
      </c>
      <c r="U63" s="157" t="s">
        <v>243</v>
      </c>
      <c r="V63" s="157" t="s">
        <v>243</v>
      </c>
      <c r="W63" s="157"/>
      <c r="X63" s="157" t="s">
        <v>243</v>
      </c>
    </row>
    <row r="64" spans="1:24" ht="13.5" customHeight="1">
      <c r="A64" s="187"/>
      <c r="B64" s="100"/>
      <c r="C64" s="161"/>
      <c r="D64" s="178" t="s">
        <v>276</v>
      </c>
      <c r="E64" s="105"/>
      <c r="F64" s="157"/>
      <c r="G64" s="157" t="s">
        <v>243</v>
      </c>
      <c r="H64" s="157" t="s">
        <v>243</v>
      </c>
      <c r="I64" s="157" t="s">
        <v>243</v>
      </c>
      <c r="J64" s="157" t="s">
        <v>243</v>
      </c>
      <c r="K64" s="157" t="s">
        <v>243</v>
      </c>
      <c r="L64" s="157" t="s">
        <v>243</v>
      </c>
      <c r="M64" s="157" t="s">
        <v>243</v>
      </c>
      <c r="N64" s="157" t="s">
        <v>243</v>
      </c>
      <c r="O64" s="157" t="s">
        <v>243</v>
      </c>
      <c r="P64" s="157" t="s">
        <v>243</v>
      </c>
      <c r="Q64" s="157" t="s">
        <v>243</v>
      </c>
      <c r="R64" s="157" t="s">
        <v>243</v>
      </c>
      <c r="S64" s="157" t="s">
        <v>243</v>
      </c>
      <c r="T64" s="157"/>
      <c r="U64" s="157"/>
      <c r="V64" s="157"/>
      <c r="W64" s="157"/>
      <c r="X64" s="157"/>
    </row>
    <row r="65" spans="1:24" ht="13.5" customHeight="1">
      <c r="A65" s="187"/>
      <c r="B65" s="100"/>
      <c r="C65" s="161"/>
      <c r="D65" s="102" t="s">
        <v>277</v>
      </c>
      <c r="E65" s="105"/>
      <c r="F65" s="157"/>
      <c r="G65" s="157"/>
      <c r="H65" s="157"/>
      <c r="I65" s="157"/>
      <c r="J65" s="157"/>
      <c r="K65" s="157"/>
      <c r="L65" s="157"/>
      <c r="M65" s="157"/>
      <c r="N65" s="157"/>
      <c r="O65" s="157"/>
      <c r="P65" s="157"/>
      <c r="Q65" s="157"/>
      <c r="R65" s="157"/>
      <c r="S65" s="157"/>
      <c r="T65" s="157"/>
      <c r="U65" s="157"/>
      <c r="V65" s="157"/>
      <c r="W65" s="157" t="s">
        <v>243</v>
      </c>
      <c r="X65" s="157"/>
    </row>
    <row r="66" spans="1:24" ht="13.5" customHeight="1">
      <c r="A66" s="187"/>
      <c r="B66" s="100"/>
      <c r="C66" s="161"/>
      <c r="D66" s="102" t="s">
        <v>278</v>
      </c>
      <c r="E66" s="105"/>
      <c r="F66" s="157"/>
      <c r="G66" s="157"/>
      <c r="H66" s="157"/>
      <c r="I66" s="157"/>
      <c r="J66" s="157"/>
      <c r="K66" s="157"/>
      <c r="L66" s="157"/>
      <c r="M66" s="157"/>
      <c r="N66" s="157"/>
      <c r="O66" s="157"/>
      <c r="P66" s="157"/>
      <c r="Q66" s="157"/>
      <c r="R66" s="157"/>
      <c r="S66" s="157"/>
      <c r="T66" s="157"/>
      <c r="U66" s="157"/>
      <c r="V66" s="157"/>
      <c r="W66" s="157"/>
      <c r="X66" s="157"/>
    </row>
    <row r="67" spans="1:24" ht="13.5" customHeight="1">
      <c r="A67" s="187"/>
      <c r="B67" s="100"/>
      <c r="C67" s="161"/>
      <c r="D67" s="178" t="s">
        <v>279</v>
      </c>
      <c r="E67" s="105"/>
      <c r="F67" s="157" t="s">
        <v>243</v>
      </c>
      <c r="G67" s="157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</row>
    <row r="68" spans="1:24" ht="13.5" customHeight="1" thickBot="1">
      <c r="A68" s="187"/>
      <c r="B68" s="176"/>
      <c r="C68" s="177"/>
      <c r="D68" s="102" t="s">
        <v>280</v>
      </c>
      <c r="E68" s="179"/>
      <c r="F68" s="180"/>
      <c r="G68" s="180"/>
      <c r="H68" s="180"/>
      <c r="I68" s="180"/>
      <c r="J68" s="180"/>
      <c r="K68" s="180"/>
      <c r="L68" s="180"/>
      <c r="M68" s="180"/>
      <c r="N68" s="180"/>
      <c r="O68" s="180"/>
      <c r="P68" s="180"/>
      <c r="Q68" s="180"/>
      <c r="R68" s="180"/>
      <c r="S68" s="180"/>
      <c r="T68" s="180"/>
      <c r="U68" s="180"/>
      <c r="V68" s="180"/>
      <c r="W68" s="180"/>
      <c r="X68" s="180"/>
    </row>
    <row r="69" spans="1:24" ht="13.5" customHeight="1" thickTop="1">
      <c r="A69" s="188" t="s">
        <v>281</v>
      </c>
      <c r="B69" s="616" t="s">
        <v>282</v>
      </c>
      <c r="C69" s="616"/>
      <c r="D69" s="616"/>
      <c r="E69" s="181"/>
      <c r="F69" s="182" t="s">
        <v>63</v>
      </c>
      <c r="G69" s="182" t="s">
        <v>63</v>
      </c>
      <c r="H69" s="182" t="s">
        <v>63</v>
      </c>
      <c r="I69" s="182" t="s">
        <v>63</v>
      </c>
      <c r="J69" s="182" t="s">
        <v>63</v>
      </c>
      <c r="K69" s="182" t="s">
        <v>63</v>
      </c>
      <c r="L69" s="182" t="s">
        <v>63</v>
      </c>
      <c r="M69" s="182" t="s">
        <v>63</v>
      </c>
      <c r="N69" s="182" t="s">
        <v>63</v>
      </c>
      <c r="O69" s="182" t="s">
        <v>63</v>
      </c>
      <c r="P69" s="182" t="s">
        <v>63</v>
      </c>
      <c r="Q69" s="182" t="s">
        <v>63</v>
      </c>
      <c r="R69" s="182" t="s">
        <v>63</v>
      </c>
      <c r="S69" s="182" t="s">
        <v>63</v>
      </c>
      <c r="T69" s="182" t="s">
        <v>204</v>
      </c>
      <c r="U69" s="182" t="s">
        <v>204</v>
      </c>
      <c r="V69" s="182" t="s">
        <v>204</v>
      </c>
      <c r="W69" s="182" t="s">
        <v>63</v>
      </c>
      <c r="X69" s="182" t="s">
        <v>63</v>
      </c>
    </row>
    <row r="70" spans="1:24" ht="13.5" customHeight="1">
      <c r="A70" s="187"/>
      <c r="B70" s="617" t="s">
        <v>283</v>
      </c>
      <c r="C70" s="617"/>
      <c r="D70" s="617"/>
      <c r="E70" s="106"/>
      <c r="F70" s="162" t="s">
        <v>284</v>
      </c>
      <c r="G70" s="162" t="s">
        <v>284</v>
      </c>
      <c r="H70" s="162" t="s">
        <v>284</v>
      </c>
      <c r="I70" s="162" t="s">
        <v>284</v>
      </c>
      <c r="J70" s="162" t="s">
        <v>284</v>
      </c>
      <c r="K70" s="162" t="s">
        <v>284</v>
      </c>
      <c r="L70" s="162" t="s">
        <v>284</v>
      </c>
      <c r="M70" s="162" t="s">
        <v>284</v>
      </c>
      <c r="N70" s="162" t="s">
        <v>284</v>
      </c>
      <c r="O70" s="162" t="s">
        <v>284</v>
      </c>
      <c r="P70" s="162" t="s">
        <v>284</v>
      </c>
      <c r="Q70" s="162" t="s">
        <v>284</v>
      </c>
      <c r="R70" s="162" t="s">
        <v>284</v>
      </c>
      <c r="S70" s="162" t="s">
        <v>284</v>
      </c>
      <c r="T70" s="162" t="s">
        <v>284</v>
      </c>
      <c r="U70" s="162" t="s">
        <v>284</v>
      </c>
      <c r="V70" s="162" t="s">
        <v>284</v>
      </c>
      <c r="W70" s="162" t="s">
        <v>284</v>
      </c>
      <c r="X70" s="162" t="s">
        <v>284</v>
      </c>
    </row>
    <row r="71" spans="1:24" ht="96" customHeight="1">
      <c r="A71" s="187"/>
      <c r="B71" s="618" t="s">
        <v>285</v>
      </c>
      <c r="C71" s="618"/>
      <c r="D71" s="618"/>
      <c r="E71" s="107"/>
      <c r="F71" s="108">
        <v>44650</v>
      </c>
      <c r="G71" s="108">
        <v>44650</v>
      </c>
      <c r="H71" s="108">
        <v>44650</v>
      </c>
      <c r="I71" s="108">
        <v>44650</v>
      </c>
      <c r="J71" s="108">
        <v>44650</v>
      </c>
      <c r="K71" s="108">
        <v>44650</v>
      </c>
      <c r="L71" s="108">
        <v>44650</v>
      </c>
      <c r="M71" s="108">
        <v>44650</v>
      </c>
      <c r="N71" s="108">
        <v>44650</v>
      </c>
      <c r="O71" s="108">
        <v>44650</v>
      </c>
      <c r="P71" s="108">
        <v>44651</v>
      </c>
      <c r="Q71" s="108">
        <v>44651</v>
      </c>
      <c r="R71" s="108">
        <v>44651</v>
      </c>
      <c r="S71" s="108">
        <v>44651</v>
      </c>
      <c r="T71" s="108">
        <v>44651</v>
      </c>
      <c r="U71" s="108">
        <v>44651</v>
      </c>
      <c r="V71" s="108">
        <v>44651</v>
      </c>
      <c r="W71" s="108">
        <v>44651</v>
      </c>
      <c r="X71" s="108">
        <v>44651</v>
      </c>
    </row>
    <row r="72" spans="1:24" ht="11.25" thickBot="1">
      <c r="A72" s="198"/>
      <c r="B72" s="619" t="s">
        <v>286</v>
      </c>
      <c r="C72" s="619"/>
      <c r="D72" s="619"/>
      <c r="E72" s="185"/>
      <c r="F72" s="186"/>
      <c r="G72" s="186"/>
      <c r="H72" s="186"/>
      <c r="I72" s="186"/>
      <c r="J72" s="186"/>
      <c r="K72" s="186"/>
      <c r="L72" s="186"/>
      <c r="M72" s="186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</row>
    <row r="73" spans="1:24" ht="11.25" thickTop="1">
      <c r="A73" s="183"/>
    </row>
  </sheetData>
  <mergeCells count="27">
    <mergeCell ref="B69:D69"/>
    <mergeCell ref="B70:D70"/>
    <mergeCell ref="B71:D71"/>
    <mergeCell ref="B72:D72"/>
    <mergeCell ref="A6:B6"/>
    <mergeCell ref="C6:E6"/>
    <mergeCell ref="F6:AA6"/>
    <mergeCell ref="AB6:AD6"/>
    <mergeCell ref="AE6:AJ6"/>
    <mergeCell ref="A7:B7"/>
    <mergeCell ref="C7:E7"/>
    <mergeCell ref="F7:AA7"/>
    <mergeCell ref="AE7:AJ7"/>
    <mergeCell ref="A4:B4"/>
    <mergeCell ref="C4:D4"/>
    <mergeCell ref="F4:AA4"/>
    <mergeCell ref="AB4:AJ4"/>
    <mergeCell ref="A5:B5"/>
    <mergeCell ref="C5:AJ5"/>
    <mergeCell ref="A2:B2"/>
    <mergeCell ref="C2:E2"/>
    <mergeCell ref="F2:AA2"/>
    <mergeCell ref="AB2:AJ2"/>
    <mergeCell ref="A3:B3"/>
    <mergeCell ref="C3:E3"/>
    <mergeCell ref="F3:AA3"/>
    <mergeCell ref="AB3:AD3"/>
  </mergeCells>
  <dataValidations count="3">
    <dataValidation type="list" allowBlank="1" showInputMessage="1" showErrorMessage="1" sqref="F10:X68" xr:uid="{377AA74D-40D2-4DE0-B7DD-5EE643486FE9}">
      <formula1>"O, "</formula1>
    </dataValidation>
    <dataValidation type="list" allowBlank="1" showInputMessage="1" showErrorMessage="1" sqref="F69:X69" xr:uid="{58BF79BA-39DA-4CDE-9AC5-CA428B0ECEFF}">
      <formula1>"N,A,B, "</formula1>
    </dataValidation>
    <dataValidation type="list" allowBlank="1" showInputMessage="1" showErrorMessage="1" sqref="F70:X70" xr:uid="{D2B5D185-C0DA-4601-9854-3AC8CB52BD29}">
      <formula1>"P,F, "</formula1>
    </dataValidation>
  </dataValidation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C7402-E492-41CB-BDD9-CDB3433BC7EC}">
  <dimension ref="A1:Z37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2" width="2.875" style="291" customWidth="1"/>
    <col min="13" max="14" width="2.875" style="291" bestFit="1" customWidth="1"/>
    <col min="15" max="23" width="2.875" style="291" customWidth="1"/>
    <col min="24" max="24" width="2.875" style="291" bestFit="1" customWidth="1"/>
    <col min="25" max="25" width="2.875" style="291" customWidth="1"/>
    <col min="26" max="16384" width="11" style="291"/>
  </cols>
  <sheetData>
    <row r="1" spans="1:26" ht="13.5" customHeight="1" thickBot="1">
      <c r="A1" s="365"/>
      <c r="B1" s="364"/>
    </row>
    <row r="2" spans="1:26" ht="13.5" customHeight="1">
      <c r="A2" s="623" t="s">
        <v>214</v>
      </c>
      <c r="B2" s="624"/>
      <c r="C2" s="625" t="s">
        <v>112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29"/>
      <c r="P2" s="630" t="s">
        <v>111</v>
      </c>
      <c r="Q2" s="631"/>
      <c r="R2" s="631"/>
      <c r="S2" s="631"/>
      <c r="T2" s="631"/>
      <c r="U2" s="631"/>
      <c r="V2" s="631"/>
      <c r="W2" s="631"/>
      <c r="X2" s="632"/>
      <c r="Z2" s="325"/>
    </row>
    <row r="3" spans="1:26" ht="13.5" customHeight="1">
      <c r="A3" s="548" t="s">
        <v>215</v>
      </c>
      <c r="B3" s="549"/>
      <c r="C3" s="542" t="s">
        <v>49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3"/>
      <c r="O3" s="554"/>
      <c r="P3" s="543" t="s">
        <v>49</v>
      </c>
      <c r="Q3" s="543"/>
      <c r="R3" s="543"/>
      <c r="S3" s="343"/>
      <c r="T3" s="343"/>
      <c r="U3" s="343"/>
      <c r="V3" s="343"/>
      <c r="W3" s="343"/>
      <c r="X3" s="342"/>
    </row>
    <row r="4" spans="1:26" ht="13.5" customHeight="1">
      <c r="A4" s="548" t="s">
        <v>217</v>
      </c>
      <c r="B4" s="549"/>
      <c r="C4" s="633">
        <v>20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3"/>
      <c r="O4" s="554"/>
      <c r="P4" s="555">
        <f xml:space="preserve"> IF(Functions!E6&lt;&gt;"N/A",SUM(C4*Functions!E6/1000,- S7),"N/A")</f>
        <v>-0.79999999999999982</v>
      </c>
      <c r="Q4" s="556"/>
      <c r="R4" s="556"/>
      <c r="S4" s="556"/>
      <c r="T4" s="556"/>
      <c r="U4" s="556"/>
      <c r="V4" s="556"/>
      <c r="W4" s="556"/>
      <c r="X4" s="557"/>
      <c r="Z4" s="325"/>
    </row>
    <row r="5" spans="1:26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9"/>
      <c r="P5" s="558"/>
      <c r="Q5" s="558"/>
      <c r="R5" s="558"/>
      <c r="S5" s="558"/>
      <c r="T5" s="558"/>
      <c r="U5" s="558"/>
      <c r="V5" s="558"/>
      <c r="W5" s="558"/>
      <c r="X5" s="558"/>
    </row>
    <row r="6" spans="1:26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1"/>
      <c r="O6" s="562"/>
      <c r="P6" s="561" t="s">
        <v>220</v>
      </c>
      <c r="Q6" s="561"/>
      <c r="R6" s="561"/>
      <c r="S6" s="563" t="s">
        <v>206</v>
      </c>
      <c r="T6" s="561"/>
      <c r="U6" s="561"/>
      <c r="V6" s="561"/>
      <c r="W6" s="561"/>
      <c r="X6" s="564"/>
      <c r="Z6" s="325"/>
    </row>
    <row r="7" spans="1:26" ht="13.5" customHeight="1" thickBot="1">
      <c r="A7" s="565">
        <f>COUNTIF(F34:HU34,"P")</f>
        <v>6</v>
      </c>
      <c r="B7" s="566"/>
      <c r="C7" s="567">
        <f>COUNTIF(F34:HU34,"F")</f>
        <v>0</v>
      </c>
      <c r="D7" s="568"/>
      <c r="E7" s="566"/>
      <c r="F7" s="567">
        <f>SUM(S7,- A7,- C7)</f>
        <v>0</v>
      </c>
      <c r="G7" s="568"/>
      <c r="H7" s="568"/>
      <c r="I7" s="568"/>
      <c r="J7" s="568"/>
      <c r="K7" s="568"/>
      <c r="L7" s="568"/>
      <c r="M7" s="568"/>
      <c r="N7" s="568"/>
      <c r="O7" s="569"/>
      <c r="P7" s="340">
        <f>COUNTIF(E33:HU33,"N")</f>
        <v>2</v>
      </c>
      <c r="Q7" s="340">
        <f>COUNTIF(E33:HU33,"A")</f>
        <v>4</v>
      </c>
      <c r="R7" s="340">
        <f>COUNTIF(E33:HU33,"B")</f>
        <v>0</v>
      </c>
      <c r="S7" s="570">
        <f>COUNTA(E9:HX9)</f>
        <v>6</v>
      </c>
      <c r="T7" s="568"/>
      <c r="U7" s="568"/>
      <c r="V7" s="568"/>
      <c r="W7" s="568"/>
      <c r="X7" s="571"/>
      <c r="Y7" s="339"/>
    </row>
    <row r="8" spans="1:26" ht="11.25" thickBot="1"/>
    <row r="9" spans="1:26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K9" s="359" t="s">
        <v>226</v>
      </c>
      <c r="Y9" s="333"/>
      <c r="Z9" s="325"/>
    </row>
    <row r="10" spans="1:26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  <c r="K10" s="352"/>
    </row>
    <row r="11" spans="1:26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K11" s="350"/>
      <c r="Z11" s="325"/>
    </row>
    <row r="12" spans="1:26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K12" s="350"/>
      <c r="Z12" s="325"/>
    </row>
    <row r="13" spans="1:26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/>
      <c r="H13" s="350"/>
      <c r="I13" s="350"/>
      <c r="J13" s="350"/>
      <c r="K13" s="350"/>
      <c r="Z13" s="325"/>
    </row>
    <row r="14" spans="1:26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/>
      <c r="I14" s="350" t="s">
        <v>243</v>
      </c>
      <c r="J14" s="350" t="s">
        <v>243</v>
      </c>
      <c r="K14" s="350"/>
      <c r="Z14" s="325"/>
    </row>
    <row r="15" spans="1:26" ht="13.5" customHeight="1">
      <c r="A15" s="324"/>
      <c r="B15" s="329"/>
      <c r="C15" s="328"/>
      <c r="D15" s="327" t="s">
        <v>293</v>
      </c>
      <c r="E15" s="330"/>
      <c r="F15" s="350"/>
      <c r="G15" s="350"/>
      <c r="H15" s="350" t="s">
        <v>243</v>
      </c>
      <c r="I15" s="350"/>
      <c r="J15" s="350"/>
      <c r="K15" s="350" t="s">
        <v>243</v>
      </c>
      <c r="Z15" s="325"/>
    </row>
    <row r="16" spans="1:26" ht="13.5" customHeight="1">
      <c r="A16" s="324"/>
      <c r="B16" s="329" t="s">
        <v>323</v>
      </c>
      <c r="C16" s="328"/>
      <c r="D16" s="373"/>
      <c r="E16" s="354"/>
      <c r="F16" s="350"/>
      <c r="G16" s="350"/>
      <c r="H16" s="350"/>
      <c r="I16" s="350"/>
      <c r="J16" s="350"/>
      <c r="K16" s="350"/>
    </row>
    <row r="17" spans="1:11" ht="13.5" customHeight="1">
      <c r="A17" s="324"/>
      <c r="B17" s="329"/>
      <c r="C17" s="328"/>
      <c r="D17" s="372" t="s">
        <v>329</v>
      </c>
      <c r="E17" s="354"/>
      <c r="F17" s="350"/>
      <c r="G17" s="350"/>
      <c r="H17" s="350"/>
      <c r="I17" s="350"/>
      <c r="J17" s="350" t="s">
        <v>243</v>
      </c>
      <c r="K17" s="350"/>
    </row>
    <row r="18" spans="1:11" ht="13.5" customHeight="1">
      <c r="A18" s="324"/>
      <c r="B18" s="329"/>
      <c r="C18" s="328"/>
      <c r="D18" s="290" t="s">
        <v>330</v>
      </c>
      <c r="E18" s="354"/>
      <c r="F18" s="350" t="s">
        <v>243</v>
      </c>
      <c r="G18" s="350"/>
      <c r="H18" s="350"/>
      <c r="I18" s="350" t="s">
        <v>243</v>
      </c>
      <c r="J18" s="350"/>
      <c r="K18" s="350"/>
    </row>
    <row r="19" spans="1:11" ht="13.5" customHeight="1" thickBot="1">
      <c r="A19" s="324"/>
      <c r="B19" s="329"/>
      <c r="C19" s="328"/>
      <c r="D19" s="355" t="s">
        <v>244</v>
      </c>
      <c r="E19" s="354"/>
      <c r="F19" s="350"/>
      <c r="G19" s="350" t="s">
        <v>243</v>
      </c>
      <c r="H19" s="350" t="s">
        <v>243</v>
      </c>
      <c r="I19" s="350"/>
      <c r="J19" s="350"/>
      <c r="K19" s="350"/>
    </row>
    <row r="20" spans="1:11" ht="13.5" customHeight="1">
      <c r="A20" s="303" t="s">
        <v>270</v>
      </c>
      <c r="B20" s="319" t="s">
        <v>315</v>
      </c>
      <c r="C20" s="318"/>
      <c r="D20" s="317"/>
      <c r="E20" s="316"/>
      <c r="F20" s="352"/>
      <c r="G20" s="352"/>
      <c r="H20" s="352"/>
      <c r="I20" s="352"/>
      <c r="J20" s="352"/>
      <c r="K20" s="352"/>
    </row>
    <row r="21" spans="1:11" ht="13.5" customHeight="1">
      <c r="A21" s="299"/>
      <c r="B21" s="312"/>
      <c r="C21" s="314"/>
      <c r="D21" s="305" t="s">
        <v>331</v>
      </c>
      <c r="E21" s="313"/>
      <c r="F21" s="350" t="s">
        <v>243</v>
      </c>
      <c r="G21" s="350" t="s">
        <v>243</v>
      </c>
      <c r="H21" s="350" t="s">
        <v>243</v>
      </c>
      <c r="I21" s="350"/>
      <c r="J21" s="350" t="s">
        <v>243</v>
      </c>
      <c r="K21" s="350"/>
    </row>
    <row r="22" spans="1:11" ht="13.5" customHeight="1">
      <c r="A22" s="299"/>
      <c r="B22" s="312"/>
      <c r="C22" s="351"/>
      <c r="D22" s="305" t="s">
        <v>332</v>
      </c>
      <c r="E22" s="309"/>
      <c r="F22" s="350"/>
      <c r="G22" s="350"/>
      <c r="H22" s="350"/>
      <c r="I22" s="350" t="s">
        <v>243</v>
      </c>
      <c r="J22" s="350"/>
      <c r="K22" s="350" t="s">
        <v>243</v>
      </c>
    </row>
    <row r="23" spans="1:11" ht="13.5" customHeight="1">
      <c r="A23" s="299"/>
      <c r="B23" s="312" t="s">
        <v>318</v>
      </c>
      <c r="C23" s="351"/>
      <c r="D23" s="305"/>
      <c r="E23" s="309"/>
      <c r="F23" s="350"/>
      <c r="G23" s="350"/>
      <c r="H23" s="350"/>
      <c r="I23" s="350"/>
      <c r="J23" s="350"/>
      <c r="K23" s="350"/>
    </row>
    <row r="24" spans="1:11" ht="13.5" customHeight="1">
      <c r="A24" s="299"/>
      <c r="B24" s="312"/>
      <c r="C24" s="351"/>
      <c r="D24" s="305"/>
      <c r="E24" s="309"/>
      <c r="F24" s="350"/>
      <c r="G24" s="350"/>
      <c r="H24" s="350"/>
      <c r="I24" s="350"/>
      <c r="J24" s="350"/>
      <c r="K24" s="350"/>
    </row>
    <row r="25" spans="1:11" ht="13.5" customHeight="1">
      <c r="A25" s="299"/>
      <c r="B25" s="312"/>
      <c r="C25" s="351"/>
      <c r="D25" s="305"/>
      <c r="E25" s="309"/>
      <c r="F25" s="350"/>
      <c r="G25" s="350"/>
      <c r="H25" s="350"/>
      <c r="I25" s="350"/>
      <c r="J25" s="350"/>
      <c r="K25" s="350"/>
    </row>
    <row r="26" spans="1:11" ht="13.5" customHeight="1">
      <c r="A26" s="299"/>
      <c r="B26" s="312" t="s">
        <v>320</v>
      </c>
      <c r="C26" s="351"/>
      <c r="D26" s="305"/>
      <c r="E26" s="309"/>
      <c r="F26" s="350"/>
      <c r="G26" s="350"/>
      <c r="H26" s="350"/>
      <c r="I26" s="350"/>
      <c r="J26" s="350"/>
      <c r="K26" s="350"/>
    </row>
    <row r="27" spans="1:11" ht="13.5" customHeight="1">
      <c r="A27" s="299"/>
      <c r="B27" s="312"/>
      <c r="C27" s="351"/>
      <c r="D27" s="305" t="s">
        <v>275</v>
      </c>
      <c r="E27" s="309"/>
      <c r="F27" s="350"/>
      <c r="G27" s="350"/>
      <c r="H27" s="350"/>
      <c r="I27" s="350" t="s">
        <v>243</v>
      </c>
      <c r="J27" s="350"/>
      <c r="K27" s="350" t="s">
        <v>243</v>
      </c>
    </row>
    <row r="28" spans="1:11" ht="13.5" customHeight="1">
      <c r="A28" s="299"/>
      <c r="B28" s="312"/>
      <c r="C28" s="351"/>
      <c r="D28" s="310" t="s">
        <v>333</v>
      </c>
      <c r="E28" s="309"/>
      <c r="F28" s="350"/>
      <c r="G28" s="350" t="s">
        <v>243</v>
      </c>
      <c r="H28" s="350" t="s">
        <v>243</v>
      </c>
      <c r="I28" s="350"/>
      <c r="J28" s="350"/>
      <c r="K28" s="350"/>
    </row>
    <row r="29" spans="1:11" ht="13.5" customHeight="1">
      <c r="A29" s="299"/>
      <c r="B29" s="312"/>
      <c r="C29" s="351"/>
      <c r="D29" s="305" t="s">
        <v>277</v>
      </c>
      <c r="E29" s="309"/>
      <c r="F29" s="350"/>
      <c r="G29" s="350"/>
      <c r="H29" s="350"/>
      <c r="I29" s="350"/>
      <c r="J29" s="350" t="s">
        <v>243</v>
      </c>
      <c r="K29" s="350"/>
    </row>
    <row r="30" spans="1:11" ht="13.5" customHeight="1">
      <c r="A30" s="299"/>
      <c r="B30" s="312"/>
      <c r="C30" s="351"/>
      <c r="D30" s="305" t="s">
        <v>278</v>
      </c>
      <c r="E30" s="309"/>
      <c r="F30" s="350"/>
      <c r="G30" s="350"/>
      <c r="H30" s="350"/>
      <c r="I30" s="350"/>
      <c r="J30" s="350"/>
      <c r="K30" s="350"/>
    </row>
    <row r="31" spans="1:11" ht="13.5" customHeight="1">
      <c r="A31" s="299"/>
      <c r="B31" s="312"/>
      <c r="C31" s="351"/>
      <c r="D31" s="310" t="s">
        <v>279</v>
      </c>
      <c r="E31" s="309"/>
      <c r="F31" s="350" t="s">
        <v>243</v>
      </c>
      <c r="G31" s="350"/>
      <c r="H31" s="350"/>
      <c r="I31" s="350"/>
      <c r="J31" s="350"/>
      <c r="K31" s="350"/>
    </row>
    <row r="32" spans="1:11" ht="13.5" customHeight="1" thickBot="1">
      <c r="A32" s="299"/>
      <c r="B32" s="307"/>
      <c r="C32" s="306"/>
      <c r="D32" s="305" t="s">
        <v>280</v>
      </c>
      <c r="E32" s="304"/>
      <c r="F32" s="349"/>
      <c r="G32" s="349"/>
      <c r="H32" s="349"/>
      <c r="I32" s="349"/>
      <c r="J32" s="349"/>
      <c r="K32" s="349"/>
    </row>
    <row r="33" spans="1:11" ht="13.5" customHeight="1" thickTop="1">
      <c r="A33" s="303" t="s">
        <v>281</v>
      </c>
      <c r="B33" s="572" t="s">
        <v>282</v>
      </c>
      <c r="C33" s="572"/>
      <c r="D33" s="572"/>
      <c r="E33" s="302"/>
      <c r="F33" s="348" t="s">
        <v>63</v>
      </c>
      <c r="G33" s="348" t="s">
        <v>63</v>
      </c>
      <c r="H33" s="348" t="s">
        <v>63</v>
      </c>
      <c r="I33" s="348" t="s">
        <v>204</v>
      </c>
      <c r="J33" s="348" t="s">
        <v>63</v>
      </c>
      <c r="K33" s="348" t="s">
        <v>204</v>
      </c>
    </row>
    <row r="34" spans="1:11" ht="13.5" customHeight="1">
      <c r="A34" s="299"/>
      <c r="B34" s="634" t="s">
        <v>283</v>
      </c>
      <c r="C34" s="634"/>
      <c r="D34" s="634"/>
      <c r="E34" s="301"/>
      <c r="F34" s="347" t="s">
        <v>284</v>
      </c>
      <c r="G34" s="347" t="s">
        <v>284</v>
      </c>
      <c r="H34" s="347" t="s">
        <v>284</v>
      </c>
      <c r="I34" s="347" t="s">
        <v>284</v>
      </c>
      <c r="J34" s="347" t="s">
        <v>284</v>
      </c>
      <c r="K34" s="347" t="s">
        <v>284</v>
      </c>
    </row>
    <row r="35" spans="1:11" ht="57.75" customHeight="1">
      <c r="A35" s="299"/>
      <c r="B35" s="574" t="s">
        <v>285</v>
      </c>
      <c r="C35" s="574"/>
      <c r="D35" s="574"/>
      <c r="E35" s="298"/>
      <c r="F35" s="297">
        <v>44651</v>
      </c>
      <c r="G35" s="297">
        <v>44651</v>
      </c>
      <c r="H35" s="297">
        <v>44651</v>
      </c>
      <c r="I35" s="297">
        <v>44651</v>
      </c>
      <c r="J35" s="297">
        <v>44651</v>
      </c>
      <c r="K35" s="297">
        <v>44651</v>
      </c>
    </row>
    <row r="36" spans="1:11" ht="11.25" thickBot="1">
      <c r="A36" s="296"/>
      <c r="B36" s="575" t="s">
        <v>286</v>
      </c>
      <c r="C36" s="575"/>
      <c r="D36" s="575"/>
      <c r="E36" s="295"/>
      <c r="F36" s="294"/>
      <c r="G36" s="294"/>
      <c r="H36" s="294"/>
      <c r="I36" s="294"/>
      <c r="J36" s="294"/>
      <c r="K36" s="294"/>
    </row>
    <row r="37" spans="1:11" ht="11.25" thickTop="1">
      <c r="A37" s="346"/>
    </row>
  </sheetData>
  <mergeCells count="27">
    <mergeCell ref="B33:D33"/>
    <mergeCell ref="B34:D34"/>
    <mergeCell ref="B35:D35"/>
    <mergeCell ref="B36:D36"/>
    <mergeCell ref="A6:B6"/>
    <mergeCell ref="C6:E6"/>
    <mergeCell ref="F6:O6"/>
    <mergeCell ref="P6:R6"/>
    <mergeCell ref="S6:X6"/>
    <mergeCell ref="A7:B7"/>
    <mergeCell ref="C7:E7"/>
    <mergeCell ref="F7:O7"/>
    <mergeCell ref="S7:X7"/>
    <mergeCell ref="A4:B4"/>
    <mergeCell ref="C4:D4"/>
    <mergeCell ref="F4:O4"/>
    <mergeCell ref="P4:X4"/>
    <mergeCell ref="A5:B5"/>
    <mergeCell ref="C5:X5"/>
    <mergeCell ref="A2:B2"/>
    <mergeCell ref="C2:E2"/>
    <mergeCell ref="F2:O2"/>
    <mergeCell ref="P2:X2"/>
    <mergeCell ref="A3:B3"/>
    <mergeCell ref="C3:E3"/>
    <mergeCell ref="F3:O3"/>
    <mergeCell ref="P3:R3"/>
  </mergeCells>
  <dataValidations count="3">
    <dataValidation type="list" allowBlank="1" showInputMessage="1" showErrorMessage="1" sqref="F33:K33" xr:uid="{28F9A242-7F07-4D65-A450-88726FE88FB5}">
      <formula1>"N,A,B, "</formula1>
    </dataValidation>
    <dataValidation type="list" allowBlank="1" showInputMessage="1" showErrorMessage="1" sqref="F34:K34" xr:uid="{21A34264-0E20-443A-92FC-22618151972B}">
      <formula1>"P,F, "</formula1>
    </dataValidation>
    <dataValidation type="list" allowBlank="1" showInputMessage="1" showErrorMessage="1" sqref="F10:K32" xr:uid="{A1CB57A2-1AB1-4F73-B68D-861A5943F54D}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AE61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44" style="78" customWidth="1"/>
    <col min="5" max="5" width="14.5" style="77" hidden="1" customWidth="1"/>
    <col min="6" max="7" width="2.875" style="77" bestFit="1" customWidth="1"/>
    <col min="8" max="18" width="2.875" style="77" customWidth="1"/>
    <col min="19" max="19" width="2.875" style="77" bestFit="1" customWidth="1"/>
    <col min="20" max="28" width="2.875" style="77" customWidth="1"/>
    <col min="29" max="29" width="2.875" style="77" bestFit="1" customWidth="1"/>
    <col min="30" max="30" width="2.875" style="77" customWidth="1"/>
    <col min="31" max="16384" width="11" style="77"/>
  </cols>
  <sheetData>
    <row r="1" spans="1:31" ht="13.5" customHeight="1" thickBot="1">
      <c r="A1" s="75"/>
      <c r="B1" s="76"/>
    </row>
    <row r="2" spans="1:31" ht="13.5" customHeight="1">
      <c r="A2" s="579" t="s">
        <v>214</v>
      </c>
      <c r="B2" s="580"/>
      <c r="C2" s="581" t="s">
        <v>115</v>
      </c>
      <c r="D2" s="582"/>
      <c r="E2" s="583"/>
      <c r="F2" s="584" t="s">
        <v>97</v>
      </c>
      <c r="G2" s="585"/>
      <c r="H2" s="585"/>
      <c r="I2" s="585"/>
      <c r="J2" s="585"/>
      <c r="K2" s="585"/>
      <c r="L2" s="585"/>
      <c r="M2" s="585"/>
      <c r="N2" s="585"/>
      <c r="O2" s="585"/>
      <c r="P2" s="585"/>
      <c r="Q2" s="585"/>
      <c r="R2" s="585"/>
      <c r="S2" s="585"/>
      <c r="T2" s="585"/>
      <c r="U2" s="586" t="s">
        <v>114</v>
      </c>
      <c r="V2" s="587"/>
      <c r="W2" s="587"/>
      <c r="X2" s="587"/>
      <c r="Y2" s="587"/>
      <c r="Z2" s="587"/>
      <c r="AA2" s="587"/>
      <c r="AB2" s="587"/>
      <c r="AC2" s="588"/>
      <c r="AE2" s="79"/>
    </row>
    <row r="3" spans="1:31" ht="13.5" customHeight="1">
      <c r="A3" s="589" t="s">
        <v>215</v>
      </c>
      <c r="B3" s="590"/>
      <c r="C3" s="591" t="s">
        <v>49</v>
      </c>
      <c r="D3" s="592"/>
      <c r="E3" s="593"/>
      <c r="F3" s="594" t="s">
        <v>216</v>
      </c>
      <c r="G3" s="595"/>
      <c r="H3" s="595"/>
      <c r="I3" s="595"/>
      <c r="J3" s="595"/>
      <c r="K3" s="595"/>
      <c r="L3" s="595"/>
      <c r="M3" s="595"/>
      <c r="N3" s="595"/>
      <c r="O3" s="595"/>
      <c r="P3" s="595"/>
      <c r="Q3" s="595"/>
      <c r="R3" s="595"/>
      <c r="S3" s="595"/>
      <c r="T3" s="596"/>
      <c r="U3" s="592" t="s">
        <v>49</v>
      </c>
      <c r="V3" s="592"/>
      <c r="W3" s="592"/>
      <c r="X3" s="163"/>
      <c r="Y3" s="163"/>
      <c r="Z3" s="163"/>
      <c r="AA3" s="163"/>
      <c r="AB3" s="163"/>
      <c r="AC3" s="164"/>
    </row>
    <row r="4" spans="1:31" ht="13.5" customHeight="1">
      <c r="A4" s="589" t="s">
        <v>217</v>
      </c>
      <c r="B4" s="590"/>
      <c r="C4" s="597">
        <v>145</v>
      </c>
      <c r="D4" s="598"/>
      <c r="E4" s="175"/>
      <c r="F4" s="594" t="s">
        <v>218</v>
      </c>
      <c r="G4" s="595"/>
      <c r="H4" s="595"/>
      <c r="I4" s="595"/>
      <c r="J4" s="595"/>
      <c r="K4" s="595"/>
      <c r="L4" s="595"/>
      <c r="M4" s="595"/>
      <c r="N4" s="595"/>
      <c r="O4" s="595"/>
      <c r="P4" s="595"/>
      <c r="Q4" s="595"/>
      <c r="R4" s="595"/>
      <c r="S4" s="595"/>
      <c r="T4" s="596"/>
      <c r="U4" s="599">
        <f xml:space="preserve"> IF(Functions!E6&lt;&gt;"N/A",SUM(C4*Functions!E6/1000,- X7),"N/A")</f>
        <v>24.700000000000003</v>
      </c>
      <c r="V4" s="600"/>
      <c r="W4" s="600"/>
      <c r="X4" s="600"/>
      <c r="Y4" s="600"/>
      <c r="Z4" s="600"/>
      <c r="AA4" s="600"/>
      <c r="AB4" s="600"/>
      <c r="AC4" s="601"/>
      <c r="AE4" s="79"/>
    </row>
    <row r="5" spans="1:31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3"/>
      <c r="M5" s="603"/>
      <c r="N5" s="603"/>
      <c r="O5" s="603"/>
      <c r="P5" s="603"/>
      <c r="Q5" s="603"/>
      <c r="R5" s="603"/>
      <c r="S5" s="603"/>
      <c r="T5" s="603"/>
      <c r="U5" s="602"/>
      <c r="V5" s="602"/>
      <c r="W5" s="602"/>
      <c r="X5" s="602"/>
      <c r="Y5" s="602"/>
      <c r="Z5" s="602"/>
      <c r="AA5" s="602"/>
      <c r="AB5" s="602"/>
      <c r="AC5" s="602"/>
    </row>
    <row r="6" spans="1:31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5"/>
      <c r="L6" s="605"/>
      <c r="M6" s="605"/>
      <c r="N6" s="605"/>
      <c r="O6" s="605"/>
      <c r="P6" s="605"/>
      <c r="Q6" s="605"/>
      <c r="R6" s="605"/>
      <c r="S6" s="605"/>
      <c r="T6" s="606"/>
      <c r="U6" s="605" t="s">
        <v>220</v>
      </c>
      <c r="V6" s="605"/>
      <c r="W6" s="605"/>
      <c r="X6" s="607" t="s">
        <v>206</v>
      </c>
      <c r="Y6" s="605"/>
      <c r="Z6" s="605"/>
      <c r="AA6" s="605"/>
      <c r="AB6" s="605"/>
      <c r="AC6" s="608"/>
      <c r="AE6" s="79"/>
    </row>
    <row r="7" spans="1:31" ht="13.5" customHeight="1" thickBot="1">
      <c r="A7" s="609">
        <f>COUNTIF(F58:HZ58,"P")</f>
        <v>13</v>
      </c>
      <c r="B7" s="610"/>
      <c r="C7" s="611">
        <f>COUNTIF(F58:HZ58,"F")</f>
        <v>0</v>
      </c>
      <c r="D7" s="612"/>
      <c r="E7" s="610"/>
      <c r="F7" s="611">
        <f>SUM(X7,- A7,- C7)</f>
        <v>0</v>
      </c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/>
      <c r="S7" s="612"/>
      <c r="T7" s="613"/>
      <c r="U7" s="165">
        <f>COUNTIF(E57:HZ57,"N")</f>
        <v>5</v>
      </c>
      <c r="V7" s="165">
        <f>COUNTIF(E57:HZ57,"A")</f>
        <v>8</v>
      </c>
      <c r="W7" s="165">
        <f>COUNTIF(E57:HZ57,"B")</f>
        <v>0</v>
      </c>
      <c r="X7" s="614">
        <f>COUNTA(E9:IC9)</f>
        <v>13</v>
      </c>
      <c r="Y7" s="612"/>
      <c r="Z7" s="612"/>
      <c r="AA7" s="612"/>
      <c r="AB7" s="612"/>
      <c r="AC7" s="615"/>
      <c r="AD7" s="80"/>
    </row>
    <row r="8" spans="1:31" ht="11.25" thickBot="1"/>
    <row r="9" spans="1:31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I9" s="203" t="s">
        <v>224</v>
      </c>
      <c r="J9" s="203" t="s">
        <v>225</v>
      </c>
      <c r="K9" s="203" t="s">
        <v>226</v>
      </c>
      <c r="L9" s="203" t="s">
        <v>227</v>
      </c>
      <c r="M9" s="203" t="s">
        <v>228</v>
      </c>
      <c r="N9" s="203" t="s">
        <v>229</v>
      </c>
      <c r="O9" s="203" t="s">
        <v>230</v>
      </c>
      <c r="P9" s="203" t="s">
        <v>231</v>
      </c>
      <c r="Q9" s="203" t="s">
        <v>232</v>
      </c>
      <c r="R9" s="203" t="s">
        <v>233</v>
      </c>
      <c r="AD9" s="82"/>
      <c r="AE9" s="79"/>
    </row>
    <row r="10" spans="1:31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</row>
    <row r="11" spans="1:31" ht="13.5" customHeight="1">
      <c r="A11" s="184"/>
      <c r="B11" s="83"/>
      <c r="C11" s="84"/>
      <c r="D11" s="327" t="s">
        <v>328</v>
      </c>
      <c r="E11" s="88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AE11" s="79"/>
    </row>
    <row r="12" spans="1:31" ht="13.5" customHeight="1">
      <c r="A12" s="184"/>
      <c r="B12" s="83" t="s">
        <v>290</v>
      </c>
      <c r="C12" s="84"/>
      <c r="D12" s="85"/>
      <c r="E12" s="88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AE12" s="79"/>
    </row>
    <row r="13" spans="1:31" ht="13.5" customHeight="1">
      <c r="A13" s="184"/>
      <c r="B13" s="83"/>
      <c r="C13" s="84"/>
      <c r="D13" s="85" t="s">
        <v>291</v>
      </c>
      <c r="E13" s="88"/>
      <c r="F13" s="157" t="s">
        <v>243</v>
      </c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AE13" s="79"/>
    </row>
    <row r="14" spans="1:31" ht="13.5" customHeight="1">
      <c r="A14" s="184"/>
      <c r="B14" s="83"/>
      <c r="C14" s="84"/>
      <c r="D14" s="85" t="s">
        <v>292</v>
      </c>
      <c r="E14" s="88"/>
      <c r="F14" s="157"/>
      <c r="G14" s="157" t="s">
        <v>243</v>
      </c>
      <c r="H14" s="157" t="s">
        <v>243</v>
      </c>
      <c r="I14" s="157"/>
      <c r="J14" s="157" t="s">
        <v>243</v>
      </c>
      <c r="K14" s="157"/>
      <c r="L14" s="157" t="s">
        <v>243</v>
      </c>
      <c r="M14" s="157" t="s">
        <v>243</v>
      </c>
      <c r="N14" s="157" t="s">
        <v>243</v>
      </c>
      <c r="O14" s="157" t="s">
        <v>243</v>
      </c>
      <c r="P14" s="157" t="s">
        <v>243</v>
      </c>
      <c r="Q14" s="157" t="s">
        <v>243</v>
      </c>
      <c r="R14" s="157" t="s">
        <v>243</v>
      </c>
      <c r="AE14" s="79"/>
    </row>
    <row r="15" spans="1:31" ht="13.5" customHeight="1">
      <c r="A15" s="184"/>
      <c r="B15" s="83"/>
      <c r="C15" s="84"/>
      <c r="D15" s="85" t="s">
        <v>293</v>
      </c>
      <c r="E15" s="88"/>
      <c r="F15" s="157"/>
      <c r="G15" s="157"/>
      <c r="H15" s="157"/>
      <c r="I15" s="157" t="s">
        <v>243</v>
      </c>
      <c r="J15" s="157"/>
      <c r="K15" s="157" t="s">
        <v>243</v>
      </c>
      <c r="L15" s="157"/>
      <c r="M15" s="157"/>
      <c r="N15" s="157"/>
      <c r="O15" s="157"/>
      <c r="P15" s="157"/>
      <c r="Q15" s="157"/>
      <c r="R15" s="157"/>
      <c r="AE15" s="79"/>
    </row>
    <row r="16" spans="1:31" ht="13.5" customHeight="1">
      <c r="A16" s="184"/>
      <c r="B16" s="83" t="s">
        <v>323</v>
      </c>
      <c r="C16" s="84"/>
      <c r="D16" s="85"/>
      <c r="E16" s="88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AE16" s="79"/>
    </row>
    <row r="17" spans="1:31" ht="13.5" customHeight="1">
      <c r="A17" s="184"/>
      <c r="B17" s="83"/>
      <c r="C17" s="84"/>
      <c r="D17" s="85" t="s">
        <v>334</v>
      </c>
      <c r="E17" s="88"/>
      <c r="F17" s="258" t="s">
        <v>243</v>
      </c>
      <c r="G17" s="157"/>
      <c r="H17" s="258" t="s">
        <v>243</v>
      </c>
      <c r="I17" s="258"/>
      <c r="J17" s="258" t="s">
        <v>243</v>
      </c>
      <c r="K17" s="258" t="s">
        <v>243</v>
      </c>
      <c r="L17" s="258" t="s">
        <v>243</v>
      </c>
      <c r="M17" s="258" t="s">
        <v>243</v>
      </c>
      <c r="N17" s="258" t="s">
        <v>243</v>
      </c>
      <c r="O17" s="258" t="s">
        <v>243</v>
      </c>
      <c r="P17" s="258" t="s">
        <v>243</v>
      </c>
      <c r="Q17" s="258" t="s">
        <v>243</v>
      </c>
      <c r="R17" s="258" t="s">
        <v>243</v>
      </c>
      <c r="AE17" s="79"/>
    </row>
    <row r="18" spans="1:31" ht="13.5" customHeight="1">
      <c r="A18" s="184"/>
      <c r="B18" s="83"/>
      <c r="C18" s="84"/>
      <c r="D18" s="85" t="s">
        <v>335</v>
      </c>
      <c r="E18" s="88"/>
      <c r="F18" s="258"/>
      <c r="G18" s="180" t="s">
        <v>243</v>
      </c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AE18" s="79"/>
    </row>
    <row r="19" spans="1:31" ht="13.5" customHeight="1">
      <c r="A19" s="184"/>
      <c r="B19" s="83"/>
      <c r="C19" s="84"/>
      <c r="D19" s="85" t="s">
        <v>244</v>
      </c>
      <c r="E19" s="88"/>
      <c r="F19" s="157"/>
      <c r="G19" s="258"/>
      <c r="H19" s="157"/>
      <c r="I19" s="157" t="s">
        <v>243</v>
      </c>
      <c r="J19" s="157"/>
      <c r="K19" s="157"/>
      <c r="L19" s="157"/>
      <c r="M19" s="157"/>
      <c r="N19" s="157"/>
      <c r="O19" s="157"/>
      <c r="P19" s="157"/>
      <c r="Q19" s="157"/>
      <c r="R19" s="157"/>
      <c r="AE19" s="79"/>
    </row>
    <row r="20" spans="1:31" ht="13.5" customHeight="1">
      <c r="A20" s="184"/>
      <c r="B20" s="83" t="s">
        <v>336</v>
      </c>
      <c r="C20" s="84"/>
      <c r="D20" s="85"/>
      <c r="E20" s="88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AE20" s="79"/>
    </row>
    <row r="21" spans="1:31" ht="13.5" customHeight="1">
      <c r="A21" s="184"/>
      <c r="B21" s="83"/>
      <c r="C21" s="84"/>
      <c r="D21" s="85" t="s">
        <v>337</v>
      </c>
      <c r="E21" s="88"/>
      <c r="F21" s="258" t="s">
        <v>243</v>
      </c>
      <c r="G21" s="157"/>
      <c r="H21" s="258"/>
      <c r="I21" s="258" t="s">
        <v>243</v>
      </c>
      <c r="J21" s="258"/>
      <c r="K21" s="258" t="s">
        <v>243</v>
      </c>
      <c r="L21" s="258" t="s">
        <v>243</v>
      </c>
      <c r="M21" s="258" t="s">
        <v>243</v>
      </c>
      <c r="N21" s="258" t="s">
        <v>243</v>
      </c>
      <c r="O21" s="258" t="s">
        <v>243</v>
      </c>
      <c r="P21" s="258" t="s">
        <v>243</v>
      </c>
      <c r="Q21" s="258" t="s">
        <v>243</v>
      </c>
      <c r="R21" s="258" t="s">
        <v>243</v>
      </c>
      <c r="AE21" s="79"/>
    </row>
    <row r="22" spans="1:31" ht="13.5" customHeight="1">
      <c r="A22" s="184"/>
      <c r="B22" s="83"/>
      <c r="C22" s="84"/>
      <c r="D22" s="85" t="s">
        <v>337</v>
      </c>
      <c r="E22" s="88"/>
      <c r="F22" s="258"/>
      <c r="G22" s="180"/>
      <c r="H22" s="258" t="s">
        <v>243</v>
      </c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AE22" s="79"/>
    </row>
    <row r="23" spans="1:31" ht="13.5" customHeight="1">
      <c r="A23" s="184"/>
      <c r="B23" s="83"/>
      <c r="C23" s="84"/>
      <c r="D23" s="85" t="s">
        <v>244</v>
      </c>
      <c r="E23" s="88"/>
      <c r="F23" s="157"/>
      <c r="G23" s="258" t="s">
        <v>243</v>
      </c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AE23" s="79"/>
    </row>
    <row r="24" spans="1:31" ht="13.5" customHeight="1">
      <c r="A24" s="184"/>
      <c r="B24" s="83" t="s">
        <v>338</v>
      </c>
      <c r="C24" s="84"/>
      <c r="D24" s="85"/>
      <c r="E24" s="88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AE24" s="79"/>
    </row>
    <row r="25" spans="1:31" ht="13.5" customHeight="1">
      <c r="A25" s="184"/>
      <c r="B25" s="83"/>
      <c r="C25" s="84"/>
      <c r="D25" s="85" t="s">
        <v>339</v>
      </c>
      <c r="E25" s="90"/>
      <c r="F25" s="258" t="s">
        <v>243</v>
      </c>
      <c r="G25" s="258" t="s">
        <v>243</v>
      </c>
      <c r="H25" s="258" t="s">
        <v>243</v>
      </c>
      <c r="I25" s="258" t="s">
        <v>243</v>
      </c>
      <c r="J25" s="258"/>
      <c r="K25" s="258" t="s">
        <v>243</v>
      </c>
      <c r="L25" s="258"/>
      <c r="M25" s="258" t="s">
        <v>243</v>
      </c>
      <c r="N25" s="258" t="s">
        <v>243</v>
      </c>
      <c r="O25" s="258" t="s">
        <v>243</v>
      </c>
      <c r="P25" s="258"/>
      <c r="Q25" s="258"/>
      <c r="R25" s="258"/>
    </row>
    <row r="26" spans="1:31" ht="13.5" customHeight="1">
      <c r="A26" s="184"/>
      <c r="B26" s="83"/>
      <c r="C26" s="84"/>
      <c r="D26" s="85" t="s">
        <v>340</v>
      </c>
      <c r="E26" s="90"/>
      <c r="F26" s="258"/>
      <c r="G26" s="258"/>
      <c r="H26" s="258"/>
      <c r="I26" s="258"/>
      <c r="J26" s="258"/>
      <c r="K26" s="258"/>
      <c r="L26" s="258" t="s">
        <v>243</v>
      </c>
      <c r="M26" s="258"/>
      <c r="N26" s="258"/>
      <c r="O26" s="258"/>
      <c r="P26" s="258" t="s">
        <v>243</v>
      </c>
      <c r="Q26" s="258"/>
      <c r="R26" s="258"/>
    </row>
    <row r="27" spans="1:31" ht="13.5" customHeight="1">
      <c r="A27" s="184"/>
      <c r="B27" s="83"/>
      <c r="C27" s="84"/>
      <c r="D27" s="85" t="s">
        <v>341</v>
      </c>
      <c r="E27" s="90"/>
      <c r="F27" s="258"/>
      <c r="G27" s="258"/>
      <c r="H27" s="258"/>
      <c r="I27" s="258"/>
      <c r="J27" s="258"/>
      <c r="K27" s="258"/>
      <c r="L27" s="258"/>
      <c r="M27" s="258"/>
      <c r="N27" s="258"/>
      <c r="O27" s="258"/>
      <c r="P27" s="258"/>
      <c r="Q27" s="258" t="s">
        <v>243</v>
      </c>
      <c r="R27" s="258"/>
    </row>
    <row r="28" spans="1:31" ht="13.5" customHeight="1">
      <c r="A28" s="184"/>
      <c r="B28" s="83"/>
      <c r="C28" s="84"/>
      <c r="D28" s="85" t="s">
        <v>342</v>
      </c>
      <c r="E28" s="90"/>
      <c r="F28" s="258"/>
      <c r="G28" s="258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 t="s">
        <v>243</v>
      </c>
    </row>
    <row r="29" spans="1:31" ht="13.5" customHeight="1">
      <c r="A29" s="184"/>
      <c r="B29" s="83"/>
      <c r="C29" s="84"/>
      <c r="D29" s="85" t="s">
        <v>244</v>
      </c>
      <c r="E29" s="90"/>
      <c r="F29" s="157"/>
      <c r="G29" s="157"/>
      <c r="H29" s="157"/>
      <c r="I29" s="157"/>
      <c r="J29" s="157" t="s">
        <v>243</v>
      </c>
      <c r="K29" s="157"/>
      <c r="L29" s="157"/>
      <c r="M29" s="157"/>
      <c r="N29" s="157"/>
      <c r="O29" s="157"/>
      <c r="P29" s="157"/>
      <c r="Q29" s="157"/>
      <c r="R29" s="157"/>
    </row>
    <row r="30" spans="1:31" ht="13.5" customHeight="1">
      <c r="A30" s="184"/>
      <c r="B30" s="83" t="s">
        <v>294</v>
      </c>
      <c r="C30" s="84"/>
      <c r="D30" s="85"/>
      <c r="E30" s="90"/>
      <c r="F30" s="157"/>
      <c r="G30" s="157"/>
      <c r="H30" s="157"/>
      <c r="I30" s="157"/>
      <c r="J30" s="157"/>
      <c r="K30" s="157"/>
      <c r="L30" s="157"/>
      <c r="M30" s="157"/>
      <c r="N30" s="157"/>
      <c r="O30" s="157"/>
      <c r="P30" s="157"/>
      <c r="Q30" s="157"/>
      <c r="R30" s="157"/>
    </row>
    <row r="31" spans="1:31" ht="13.5" customHeight="1">
      <c r="A31" s="184"/>
      <c r="B31" s="83"/>
      <c r="C31" s="84"/>
      <c r="D31" s="85" t="s">
        <v>343</v>
      </c>
      <c r="E31" s="90"/>
      <c r="F31" s="258" t="s">
        <v>243</v>
      </c>
      <c r="G31" s="258" t="s">
        <v>243</v>
      </c>
      <c r="H31" s="157"/>
      <c r="I31" s="157" t="s">
        <v>243</v>
      </c>
      <c r="J31" s="157" t="s">
        <v>243</v>
      </c>
      <c r="K31" s="157" t="s">
        <v>243</v>
      </c>
      <c r="L31" s="157" t="s">
        <v>243</v>
      </c>
      <c r="M31" s="157" t="s">
        <v>243</v>
      </c>
      <c r="N31" s="157" t="s">
        <v>243</v>
      </c>
      <c r="O31" s="157"/>
      <c r="P31" s="157" t="s">
        <v>243</v>
      </c>
      <c r="Q31" s="157" t="s">
        <v>243</v>
      </c>
      <c r="R31" s="157"/>
    </row>
    <row r="32" spans="1:31" ht="13.5" customHeight="1">
      <c r="A32" s="184"/>
      <c r="B32" s="83"/>
      <c r="C32" s="84"/>
      <c r="D32" s="85" t="s">
        <v>244</v>
      </c>
      <c r="E32" s="90"/>
      <c r="F32" s="157"/>
      <c r="G32" s="157"/>
      <c r="H32" s="258" t="s">
        <v>243</v>
      </c>
      <c r="I32" s="258"/>
      <c r="J32" s="258"/>
      <c r="K32" s="258"/>
      <c r="L32" s="258"/>
      <c r="M32" s="258"/>
      <c r="N32" s="258"/>
      <c r="O32" s="258" t="s">
        <v>243</v>
      </c>
      <c r="P32" s="258"/>
      <c r="Q32" s="258"/>
      <c r="R32" s="258" t="s">
        <v>243</v>
      </c>
    </row>
    <row r="33" spans="1:18" ht="13.5" customHeight="1">
      <c r="A33" s="184"/>
      <c r="B33" s="83" t="s">
        <v>100</v>
      </c>
      <c r="C33" s="84"/>
      <c r="D33" s="85"/>
      <c r="E33" s="90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</row>
    <row r="34" spans="1:18" ht="13.5" customHeight="1">
      <c r="A34" s="184"/>
      <c r="B34" s="83"/>
      <c r="C34" s="84"/>
      <c r="D34" s="85" t="s">
        <v>344</v>
      </c>
      <c r="E34" s="90"/>
      <c r="F34" s="258" t="s">
        <v>243</v>
      </c>
      <c r="G34" s="258" t="s">
        <v>243</v>
      </c>
      <c r="H34" s="157"/>
      <c r="I34" s="157" t="s">
        <v>243</v>
      </c>
      <c r="J34" s="157" t="s">
        <v>243</v>
      </c>
      <c r="K34" s="157" t="s">
        <v>243</v>
      </c>
      <c r="L34" s="157" t="s">
        <v>243</v>
      </c>
      <c r="M34" s="157" t="s">
        <v>243</v>
      </c>
      <c r="N34" s="157" t="s">
        <v>243</v>
      </c>
      <c r="O34" s="157"/>
      <c r="P34" s="157"/>
      <c r="Q34" s="157" t="s">
        <v>243</v>
      </c>
      <c r="R34" s="157"/>
    </row>
    <row r="35" spans="1:18" ht="13.5" customHeight="1">
      <c r="A35" s="184"/>
      <c r="B35" s="83"/>
      <c r="C35" s="84"/>
      <c r="D35" s="85" t="s">
        <v>244</v>
      </c>
      <c r="E35" s="90"/>
      <c r="F35" s="157"/>
      <c r="G35" s="157"/>
      <c r="H35" s="258" t="s">
        <v>243</v>
      </c>
      <c r="I35" s="258"/>
      <c r="J35" s="258"/>
      <c r="K35" s="258"/>
      <c r="L35" s="258"/>
      <c r="M35" s="258"/>
      <c r="N35" s="258"/>
      <c r="O35" s="258" t="s">
        <v>243</v>
      </c>
      <c r="P35" s="258" t="s">
        <v>243</v>
      </c>
      <c r="Q35" s="258"/>
      <c r="R35" s="258" t="s">
        <v>243</v>
      </c>
    </row>
    <row r="36" spans="1:18" ht="13.5" customHeight="1">
      <c r="A36" s="184"/>
      <c r="B36" s="83" t="s">
        <v>345</v>
      </c>
      <c r="C36" s="84"/>
      <c r="D36" s="85"/>
      <c r="E36" s="90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</row>
    <row r="37" spans="1:18" ht="13.5" customHeight="1">
      <c r="A37" s="184"/>
      <c r="B37" s="83"/>
      <c r="C37" s="84"/>
      <c r="D37" s="85" t="s">
        <v>346</v>
      </c>
      <c r="E37" s="90"/>
      <c r="F37" s="258"/>
      <c r="G37" s="258" t="s">
        <v>243</v>
      </c>
      <c r="H37" s="258" t="s">
        <v>243</v>
      </c>
      <c r="I37" s="258"/>
      <c r="J37" s="258"/>
      <c r="K37" s="258"/>
      <c r="L37" s="258"/>
      <c r="M37" s="258"/>
      <c r="N37" s="258"/>
      <c r="O37" s="258"/>
      <c r="P37" s="258"/>
      <c r="Q37" s="258"/>
      <c r="R37" s="258"/>
    </row>
    <row r="38" spans="1:18" ht="13.5" customHeight="1">
      <c r="A38" s="184"/>
      <c r="B38" s="83"/>
      <c r="C38" s="84"/>
      <c r="D38" s="85" t="s">
        <v>347</v>
      </c>
      <c r="E38" s="90"/>
      <c r="F38" s="258"/>
      <c r="G38" s="258"/>
      <c r="H38" s="258"/>
      <c r="I38" s="258"/>
      <c r="J38" s="258"/>
      <c r="K38" s="258"/>
      <c r="L38" s="258"/>
      <c r="M38" s="258" t="s">
        <v>243</v>
      </c>
      <c r="N38" s="258"/>
      <c r="O38" s="258"/>
      <c r="P38" s="258"/>
      <c r="Q38" s="258"/>
      <c r="R38" s="258"/>
    </row>
    <row r="39" spans="1:18" ht="13.5" customHeight="1">
      <c r="A39" s="184"/>
      <c r="B39" s="83"/>
      <c r="C39" s="84"/>
      <c r="D39" s="85" t="s">
        <v>348</v>
      </c>
      <c r="E39" s="90"/>
      <c r="F39" s="258" t="s">
        <v>243</v>
      </c>
      <c r="G39" s="258"/>
      <c r="H39" s="258"/>
      <c r="I39" s="258"/>
      <c r="J39" s="258"/>
      <c r="K39" s="258"/>
      <c r="L39" s="258" t="s">
        <v>243</v>
      </c>
      <c r="M39" s="258"/>
      <c r="N39" s="258" t="s">
        <v>243</v>
      </c>
      <c r="O39" s="258" t="s">
        <v>243</v>
      </c>
      <c r="P39" s="258" t="s">
        <v>243</v>
      </c>
      <c r="Q39" s="258" t="s">
        <v>243</v>
      </c>
      <c r="R39" s="258" t="s">
        <v>243</v>
      </c>
    </row>
    <row r="40" spans="1:18" ht="13.5" customHeight="1">
      <c r="A40" s="184"/>
      <c r="B40" s="83"/>
      <c r="C40" s="84"/>
      <c r="D40" s="85" t="s">
        <v>244</v>
      </c>
      <c r="E40" s="90"/>
      <c r="F40" s="157"/>
      <c r="G40" s="157"/>
      <c r="H40" s="157"/>
      <c r="I40" s="157"/>
      <c r="J40" s="157"/>
      <c r="K40" s="157" t="s">
        <v>243</v>
      </c>
      <c r="L40" s="157"/>
      <c r="M40" s="157"/>
      <c r="N40" s="157"/>
      <c r="O40" s="157"/>
      <c r="P40" s="157"/>
      <c r="Q40" s="157"/>
      <c r="R40" s="157"/>
    </row>
    <row r="41" spans="1:18" ht="13.5" customHeight="1">
      <c r="A41" s="184"/>
      <c r="B41" s="83" t="s">
        <v>312</v>
      </c>
      <c r="C41" s="84"/>
      <c r="E41" s="90"/>
      <c r="F41" s="258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</row>
    <row r="42" spans="1:18" ht="13.5" customHeight="1">
      <c r="A42" s="184"/>
      <c r="B42" s="83"/>
      <c r="C42" s="84"/>
      <c r="D42" s="267" t="s">
        <v>313</v>
      </c>
      <c r="E42" s="90"/>
      <c r="F42" s="258" t="s">
        <v>243</v>
      </c>
      <c r="G42" s="258" t="s">
        <v>243</v>
      </c>
      <c r="H42" s="157"/>
      <c r="I42" s="157" t="s">
        <v>243</v>
      </c>
      <c r="J42" s="157" t="s">
        <v>243</v>
      </c>
      <c r="K42" s="157" t="s">
        <v>243</v>
      </c>
      <c r="L42" s="157"/>
      <c r="M42" s="157"/>
      <c r="N42" s="157"/>
      <c r="O42" s="157" t="s">
        <v>243</v>
      </c>
      <c r="P42" s="157" t="s">
        <v>243</v>
      </c>
      <c r="Q42" s="157" t="s">
        <v>243</v>
      </c>
      <c r="R42" s="157" t="s">
        <v>243</v>
      </c>
    </row>
    <row r="43" spans="1:18" ht="13.5" customHeight="1">
      <c r="A43" s="184"/>
      <c r="B43" s="83"/>
      <c r="C43" s="84"/>
      <c r="D43" s="267" t="s">
        <v>314</v>
      </c>
      <c r="E43" s="90"/>
      <c r="F43" s="157"/>
      <c r="G43" s="157"/>
      <c r="H43" s="258" t="s">
        <v>243</v>
      </c>
      <c r="I43" s="258"/>
      <c r="J43" s="258"/>
      <c r="K43" s="258"/>
      <c r="L43" s="258" t="s">
        <v>243</v>
      </c>
      <c r="M43" s="258"/>
      <c r="N43" s="258" t="s">
        <v>243</v>
      </c>
      <c r="O43" s="258"/>
      <c r="P43" s="258"/>
      <c r="Q43" s="258"/>
      <c r="R43" s="258"/>
    </row>
    <row r="44" spans="1:18" ht="13.5" customHeight="1" thickBot="1">
      <c r="A44" s="184"/>
      <c r="B44" s="92"/>
      <c r="C44" s="93"/>
      <c r="D44" s="94" t="s">
        <v>244</v>
      </c>
      <c r="E44" s="95"/>
      <c r="F44" s="159"/>
      <c r="G44" s="159"/>
      <c r="H44" s="159"/>
      <c r="I44" s="159"/>
      <c r="J44" s="159"/>
      <c r="K44" s="159"/>
      <c r="L44" s="159"/>
      <c r="M44" s="159" t="s">
        <v>243</v>
      </c>
      <c r="N44" s="159"/>
      <c r="O44" s="159"/>
      <c r="P44" s="159"/>
      <c r="Q44" s="159"/>
      <c r="R44" s="159"/>
    </row>
    <row r="45" spans="1:18" ht="13.5" customHeight="1" thickTop="1">
      <c r="A45" s="188" t="s">
        <v>270</v>
      </c>
      <c r="B45" s="96" t="s">
        <v>315</v>
      </c>
      <c r="C45" s="97"/>
      <c r="D45" s="98"/>
      <c r="E45" s="99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</row>
    <row r="46" spans="1:18" ht="13.5" customHeight="1">
      <c r="A46" s="187"/>
      <c r="B46" s="100"/>
      <c r="C46" s="101"/>
      <c r="D46" s="102" t="s">
        <v>316</v>
      </c>
      <c r="E46" s="103"/>
      <c r="F46" s="157" t="s">
        <v>243</v>
      </c>
      <c r="G46" s="258" t="s">
        <v>243</v>
      </c>
      <c r="H46" s="157" t="s">
        <v>243</v>
      </c>
      <c r="I46" s="157" t="s">
        <v>243</v>
      </c>
      <c r="J46" s="157" t="s">
        <v>243</v>
      </c>
      <c r="K46" s="157" t="s">
        <v>243</v>
      </c>
      <c r="L46" s="157" t="s">
        <v>243</v>
      </c>
      <c r="M46" s="157" t="s">
        <v>243</v>
      </c>
      <c r="N46" s="157"/>
      <c r="O46" s="157"/>
      <c r="P46" s="157"/>
      <c r="Q46" s="157"/>
      <c r="R46" s="157"/>
    </row>
    <row r="47" spans="1:18" ht="13.5" customHeight="1">
      <c r="A47" s="187"/>
      <c r="B47" s="100"/>
      <c r="C47" s="161"/>
      <c r="D47" s="102" t="s">
        <v>349</v>
      </c>
      <c r="E47" s="105"/>
      <c r="F47" s="157"/>
      <c r="G47" s="157"/>
      <c r="H47" s="157"/>
      <c r="I47" s="157"/>
      <c r="J47" s="157"/>
      <c r="K47" s="157"/>
      <c r="L47" s="157"/>
      <c r="M47" s="157"/>
      <c r="N47" s="157" t="s">
        <v>243</v>
      </c>
      <c r="O47" s="157" t="s">
        <v>243</v>
      </c>
      <c r="P47" s="157" t="s">
        <v>243</v>
      </c>
      <c r="Q47" s="157" t="s">
        <v>243</v>
      </c>
      <c r="R47" s="157" t="s">
        <v>243</v>
      </c>
    </row>
    <row r="48" spans="1:18" ht="13.5" customHeight="1">
      <c r="A48" s="187"/>
      <c r="B48" s="100" t="s">
        <v>318</v>
      </c>
      <c r="C48" s="161"/>
      <c r="D48" s="102"/>
      <c r="E48" s="105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</row>
    <row r="49" spans="1:18" ht="13.5" customHeight="1">
      <c r="A49" s="187"/>
      <c r="B49" s="100"/>
      <c r="C49" s="161"/>
      <c r="D49" s="102" t="s">
        <v>319</v>
      </c>
      <c r="E49" s="105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</row>
    <row r="50" spans="1:18" ht="13.5" customHeight="1">
      <c r="A50" s="187"/>
      <c r="B50" s="100" t="s">
        <v>320</v>
      </c>
      <c r="C50" s="161"/>
      <c r="D50" s="102"/>
      <c r="E50" s="105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</row>
    <row r="51" spans="1:18" ht="13.5" customHeight="1">
      <c r="A51" s="187"/>
      <c r="B51" s="100"/>
      <c r="C51" s="161"/>
      <c r="D51" s="102" t="s">
        <v>275</v>
      </c>
      <c r="E51" s="105"/>
      <c r="F51" s="258"/>
      <c r="G51" s="157"/>
      <c r="H51" s="258"/>
      <c r="I51" s="258"/>
      <c r="J51" s="258"/>
      <c r="K51" s="258"/>
      <c r="L51" s="258"/>
      <c r="M51" s="258"/>
      <c r="N51" s="258" t="s">
        <v>243</v>
      </c>
      <c r="O51" s="258" t="s">
        <v>243</v>
      </c>
      <c r="P51" s="258" t="s">
        <v>243</v>
      </c>
      <c r="Q51" s="258" t="s">
        <v>243</v>
      </c>
      <c r="R51" s="258" t="s">
        <v>243</v>
      </c>
    </row>
    <row r="52" spans="1:18" ht="13.5" customHeight="1">
      <c r="A52" s="187"/>
      <c r="B52" s="100"/>
      <c r="C52" s="161"/>
      <c r="D52" s="178" t="s">
        <v>276</v>
      </c>
      <c r="E52" s="105"/>
      <c r="F52" s="157"/>
      <c r="G52" s="258"/>
      <c r="H52" s="157"/>
      <c r="I52" s="157" t="s">
        <v>243</v>
      </c>
      <c r="J52" s="157" t="s">
        <v>243</v>
      </c>
      <c r="K52" s="157" t="s">
        <v>243</v>
      </c>
      <c r="L52" s="157" t="s">
        <v>243</v>
      </c>
      <c r="M52" s="157" t="s">
        <v>243</v>
      </c>
      <c r="N52" s="157"/>
      <c r="O52" s="157"/>
      <c r="P52" s="157"/>
      <c r="Q52" s="157"/>
      <c r="R52" s="157"/>
    </row>
    <row r="53" spans="1:18" ht="13.5" customHeight="1">
      <c r="A53" s="187"/>
      <c r="B53" s="100"/>
      <c r="C53" s="161"/>
      <c r="D53" s="102" t="s">
        <v>277</v>
      </c>
      <c r="E53" s="105"/>
      <c r="F53" s="157"/>
      <c r="G53" s="157" t="s">
        <v>243</v>
      </c>
      <c r="H53" s="157" t="s">
        <v>243</v>
      </c>
      <c r="I53" s="157"/>
      <c r="J53" s="157"/>
      <c r="K53" s="157"/>
      <c r="L53" s="157"/>
      <c r="M53" s="157"/>
      <c r="N53" s="157"/>
      <c r="O53" s="157"/>
      <c r="P53" s="157"/>
      <c r="Q53" s="157"/>
      <c r="R53" s="157"/>
    </row>
    <row r="54" spans="1:18" ht="13.5" customHeight="1">
      <c r="A54" s="187"/>
      <c r="B54" s="100"/>
      <c r="C54" s="161"/>
      <c r="D54" s="102" t="s">
        <v>278</v>
      </c>
      <c r="E54" s="105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</row>
    <row r="55" spans="1:18" ht="13.5" customHeight="1">
      <c r="A55" s="187"/>
      <c r="B55" s="100"/>
      <c r="C55" s="161"/>
      <c r="D55" s="178" t="s">
        <v>279</v>
      </c>
      <c r="E55" s="105"/>
      <c r="F55" s="157" t="s">
        <v>243</v>
      </c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</row>
    <row r="56" spans="1:18" ht="13.5" customHeight="1" thickBot="1">
      <c r="A56" s="187"/>
      <c r="B56" s="176"/>
      <c r="C56" s="177"/>
      <c r="D56" s="102" t="s">
        <v>280</v>
      </c>
      <c r="E56" s="179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80"/>
    </row>
    <row r="57" spans="1:18" ht="13.5" customHeight="1" thickTop="1">
      <c r="A57" s="188" t="s">
        <v>281</v>
      </c>
      <c r="B57" s="616" t="s">
        <v>282</v>
      </c>
      <c r="C57" s="616"/>
      <c r="D57" s="616"/>
      <c r="E57" s="181"/>
      <c r="F57" s="182" t="s">
        <v>63</v>
      </c>
      <c r="G57" s="182" t="s">
        <v>63</v>
      </c>
      <c r="H57" s="182" t="s">
        <v>63</v>
      </c>
      <c r="I57" s="182" t="s">
        <v>63</v>
      </c>
      <c r="J57" s="182" t="s">
        <v>63</v>
      </c>
      <c r="K57" s="182" t="s">
        <v>63</v>
      </c>
      <c r="L57" s="182" t="s">
        <v>63</v>
      </c>
      <c r="M57" s="182" t="s">
        <v>63</v>
      </c>
      <c r="N57" s="182" t="s">
        <v>204</v>
      </c>
      <c r="O57" s="182" t="s">
        <v>204</v>
      </c>
      <c r="P57" s="182" t="s">
        <v>204</v>
      </c>
      <c r="Q57" s="182" t="s">
        <v>204</v>
      </c>
      <c r="R57" s="182" t="s">
        <v>204</v>
      </c>
    </row>
    <row r="58" spans="1:18" ht="13.5" customHeight="1">
      <c r="A58" s="187"/>
      <c r="B58" s="617" t="s">
        <v>283</v>
      </c>
      <c r="C58" s="617"/>
      <c r="D58" s="617"/>
      <c r="E58" s="106"/>
      <c r="F58" s="162" t="s">
        <v>284</v>
      </c>
      <c r="G58" s="162" t="s">
        <v>284</v>
      </c>
      <c r="H58" s="162" t="s">
        <v>284</v>
      </c>
      <c r="I58" s="162" t="s">
        <v>284</v>
      </c>
      <c r="J58" s="162" t="s">
        <v>284</v>
      </c>
      <c r="K58" s="162" t="s">
        <v>284</v>
      </c>
      <c r="L58" s="162" t="s">
        <v>284</v>
      </c>
      <c r="M58" s="162" t="s">
        <v>284</v>
      </c>
      <c r="N58" s="162" t="s">
        <v>284</v>
      </c>
      <c r="O58" s="162" t="s">
        <v>284</v>
      </c>
      <c r="P58" s="162" t="s">
        <v>284</v>
      </c>
      <c r="Q58" s="162" t="s">
        <v>284</v>
      </c>
      <c r="R58" s="162" t="s">
        <v>284</v>
      </c>
    </row>
    <row r="59" spans="1:18" ht="91.5" customHeight="1">
      <c r="A59" s="187"/>
      <c r="B59" s="618" t="s">
        <v>285</v>
      </c>
      <c r="C59" s="618"/>
      <c r="D59" s="618"/>
      <c r="E59" s="107"/>
      <c r="F59" s="108">
        <v>44652</v>
      </c>
      <c r="G59" s="108">
        <v>44652</v>
      </c>
      <c r="H59" s="108">
        <v>44652</v>
      </c>
      <c r="I59" s="108">
        <v>44652</v>
      </c>
      <c r="J59" s="108">
        <v>44652</v>
      </c>
      <c r="K59" s="108">
        <v>44652</v>
      </c>
      <c r="L59" s="108">
        <v>44652</v>
      </c>
      <c r="M59" s="108">
        <v>44652</v>
      </c>
      <c r="N59" s="108">
        <v>44652</v>
      </c>
      <c r="O59" s="108">
        <v>44652</v>
      </c>
      <c r="P59" s="108">
        <v>44652</v>
      </c>
      <c r="Q59" s="108">
        <v>44652</v>
      </c>
      <c r="R59" s="108">
        <v>44652</v>
      </c>
    </row>
    <row r="60" spans="1:18" ht="11.25" thickBot="1">
      <c r="A60" s="198"/>
      <c r="B60" s="619" t="s">
        <v>286</v>
      </c>
      <c r="C60" s="619"/>
      <c r="D60" s="619"/>
      <c r="E60" s="185"/>
      <c r="F60" s="186"/>
      <c r="G60" s="186"/>
      <c r="H60" s="186"/>
      <c r="I60" s="186"/>
      <c r="J60" s="186"/>
      <c r="K60" s="186"/>
      <c r="L60" s="186"/>
      <c r="M60" s="186"/>
      <c r="N60" s="186"/>
      <c r="O60" s="186"/>
      <c r="P60" s="186"/>
      <c r="Q60" s="186"/>
      <c r="R60" s="186"/>
    </row>
    <row r="61" spans="1:18" ht="11.25" thickTop="1">
      <c r="A61" s="183"/>
    </row>
  </sheetData>
  <mergeCells count="27">
    <mergeCell ref="A2:B2"/>
    <mergeCell ref="C2:E2"/>
    <mergeCell ref="F2:T2"/>
    <mergeCell ref="U2:AC2"/>
    <mergeCell ref="A3:B3"/>
    <mergeCell ref="C3:E3"/>
    <mergeCell ref="F3:T3"/>
    <mergeCell ref="U3:W3"/>
    <mergeCell ref="A4:B4"/>
    <mergeCell ref="C4:D4"/>
    <mergeCell ref="F4:T4"/>
    <mergeCell ref="U4:AC4"/>
    <mergeCell ref="A5:B5"/>
    <mergeCell ref="C5:AC5"/>
    <mergeCell ref="F6:T6"/>
    <mergeCell ref="U6:W6"/>
    <mergeCell ref="X6:AC6"/>
    <mergeCell ref="A7:B7"/>
    <mergeCell ref="C7:E7"/>
    <mergeCell ref="F7:T7"/>
    <mergeCell ref="X7:AC7"/>
    <mergeCell ref="B57:D57"/>
    <mergeCell ref="B58:D58"/>
    <mergeCell ref="B59:D59"/>
    <mergeCell ref="B60:D60"/>
    <mergeCell ref="A6:B6"/>
    <mergeCell ref="C6:E6"/>
  </mergeCells>
  <dataValidations count="3">
    <dataValidation type="list" allowBlank="1" showInputMessage="1" showErrorMessage="1" sqref="F57:R57" xr:uid="{00000000-0002-0000-1200-000001000000}">
      <formula1>"N,A,B, "</formula1>
    </dataValidation>
    <dataValidation type="list" allowBlank="1" showInputMessage="1" showErrorMessage="1" sqref="F58:R58" xr:uid="{00000000-0002-0000-1200-000002000000}">
      <formula1>"P,F, "</formula1>
    </dataValidation>
    <dataValidation type="list" allowBlank="1" showInputMessage="1" showErrorMessage="1" sqref="F10:R56" xr:uid="{00000000-0002-0000-1200-000000000000}">
      <formula1>"O, "</formula1>
    </dataValidation>
  </dataValidation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EFD7-6E88-4349-9D03-1152E2C934C6}">
  <dimension ref="A1:AE57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44" style="78" customWidth="1"/>
    <col min="5" max="5" width="14.5" style="77" hidden="1" customWidth="1"/>
    <col min="6" max="7" width="2.875" style="77" bestFit="1" customWidth="1"/>
    <col min="8" max="18" width="2.875" style="77" customWidth="1"/>
    <col min="19" max="19" width="2.875" style="77" bestFit="1" customWidth="1"/>
    <col min="20" max="28" width="2.875" style="77" customWidth="1"/>
    <col min="29" max="29" width="2.875" style="77" bestFit="1" customWidth="1"/>
    <col min="30" max="30" width="2.875" style="77" customWidth="1"/>
    <col min="31" max="16384" width="11" style="77"/>
  </cols>
  <sheetData>
    <row r="1" spans="1:31" ht="13.5" customHeight="1" thickBot="1">
      <c r="A1" s="75"/>
      <c r="B1" s="76"/>
    </row>
    <row r="2" spans="1:31" ht="13.5" customHeight="1">
      <c r="A2" s="579" t="s">
        <v>214</v>
      </c>
      <c r="B2" s="580"/>
      <c r="C2" s="581" t="s">
        <v>117</v>
      </c>
      <c r="D2" s="582"/>
      <c r="E2" s="583"/>
      <c r="F2" s="584" t="s">
        <v>97</v>
      </c>
      <c r="G2" s="585"/>
      <c r="H2" s="585"/>
      <c r="I2" s="585"/>
      <c r="J2" s="585"/>
      <c r="K2" s="585"/>
      <c r="L2" s="585"/>
      <c r="M2" s="585"/>
      <c r="N2" s="585"/>
      <c r="O2" s="585"/>
      <c r="P2" s="585"/>
      <c r="Q2" s="585"/>
      <c r="R2" s="585"/>
      <c r="S2" s="585"/>
      <c r="T2" s="585"/>
      <c r="U2" s="586" t="s">
        <v>116</v>
      </c>
      <c r="V2" s="587"/>
      <c r="W2" s="587"/>
      <c r="X2" s="587"/>
      <c r="Y2" s="587"/>
      <c r="Z2" s="587"/>
      <c r="AA2" s="587"/>
      <c r="AB2" s="587"/>
      <c r="AC2" s="588"/>
      <c r="AE2" s="79"/>
    </row>
    <row r="3" spans="1:31" ht="13.5" customHeight="1">
      <c r="A3" s="589" t="s">
        <v>215</v>
      </c>
      <c r="B3" s="590"/>
      <c r="C3" s="591" t="s">
        <v>197</v>
      </c>
      <c r="D3" s="592"/>
      <c r="E3" s="593"/>
      <c r="F3" s="594" t="s">
        <v>216</v>
      </c>
      <c r="G3" s="595"/>
      <c r="H3" s="595"/>
      <c r="I3" s="595"/>
      <c r="J3" s="595"/>
      <c r="K3" s="595"/>
      <c r="L3" s="595"/>
      <c r="M3" s="595"/>
      <c r="N3" s="595"/>
      <c r="O3" s="595"/>
      <c r="P3" s="595"/>
      <c r="Q3" s="595"/>
      <c r="R3" s="595"/>
      <c r="S3" s="595"/>
      <c r="T3" s="596"/>
      <c r="U3" s="592" t="s">
        <v>49</v>
      </c>
      <c r="V3" s="592"/>
      <c r="W3" s="592"/>
      <c r="X3" s="163"/>
      <c r="Y3" s="163"/>
      <c r="Z3" s="163"/>
      <c r="AA3" s="163"/>
      <c r="AB3" s="163"/>
      <c r="AC3" s="164"/>
    </row>
    <row r="4" spans="1:31" ht="13.5" customHeight="1">
      <c r="A4" s="589" t="s">
        <v>217</v>
      </c>
      <c r="B4" s="590"/>
      <c r="C4" s="597">
        <v>154</v>
      </c>
      <c r="D4" s="598"/>
      <c r="E4" s="175"/>
      <c r="F4" s="594" t="s">
        <v>218</v>
      </c>
      <c r="G4" s="595"/>
      <c r="H4" s="595"/>
      <c r="I4" s="595"/>
      <c r="J4" s="595"/>
      <c r="K4" s="595"/>
      <c r="L4" s="595"/>
      <c r="M4" s="595"/>
      <c r="N4" s="595"/>
      <c r="O4" s="595"/>
      <c r="P4" s="595"/>
      <c r="Q4" s="595"/>
      <c r="R4" s="595"/>
      <c r="S4" s="595"/>
      <c r="T4" s="596"/>
      <c r="U4" s="599">
        <f xml:space="preserve"> IF(Functions!E6&lt;&gt;"N/A",SUM(C4*Functions!E6/1000,- X7),"N/A")</f>
        <v>27.04</v>
      </c>
      <c r="V4" s="600"/>
      <c r="W4" s="600"/>
      <c r="X4" s="600"/>
      <c r="Y4" s="600"/>
      <c r="Z4" s="600"/>
      <c r="AA4" s="600"/>
      <c r="AB4" s="600"/>
      <c r="AC4" s="601"/>
      <c r="AE4" s="79"/>
    </row>
    <row r="5" spans="1:31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3"/>
      <c r="M5" s="603"/>
      <c r="N5" s="603"/>
      <c r="O5" s="603"/>
      <c r="P5" s="603"/>
      <c r="Q5" s="603"/>
      <c r="R5" s="603"/>
      <c r="S5" s="603"/>
      <c r="T5" s="603"/>
      <c r="U5" s="602"/>
      <c r="V5" s="602"/>
      <c r="W5" s="602"/>
      <c r="X5" s="602"/>
      <c r="Y5" s="602"/>
      <c r="Z5" s="602"/>
      <c r="AA5" s="602"/>
      <c r="AB5" s="602"/>
      <c r="AC5" s="602"/>
    </row>
    <row r="6" spans="1:31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5"/>
      <c r="L6" s="605"/>
      <c r="M6" s="605"/>
      <c r="N6" s="605"/>
      <c r="O6" s="605"/>
      <c r="P6" s="605"/>
      <c r="Q6" s="605"/>
      <c r="R6" s="605"/>
      <c r="S6" s="605"/>
      <c r="T6" s="606"/>
      <c r="U6" s="605" t="s">
        <v>220</v>
      </c>
      <c r="V6" s="605"/>
      <c r="W6" s="605"/>
      <c r="X6" s="607" t="s">
        <v>206</v>
      </c>
      <c r="Y6" s="605"/>
      <c r="Z6" s="605"/>
      <c r="AA6" s="605"/>
      <c r="AB6" s="605"/>
      <c r="AC6" s="608"/>
      <c r="AE6" s="79"/>
    </row>
    <row r="7" spans="1:31" ht="13.5" customHeight="1" thickBot="1">
      <c r="A7" s="609">
        <f>COUNTIF(F54:HZ54,"P")</f>
        <v>13</v>
      </c>
      <c r="B7" s="610"/>
      <c r="C7" s="611">
        <f>COUNTIF(F54:HZ54,"F")</f>
        <v>0</v>
      </c>
      <c r="D7" s="612"/>
      <c r="E7" s="610"/>
      <c r="F7" s="611">
        <f>SUM(X7,- A7,- C7)</f>
        <v>0</v>
      </c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/>
      <c r="S7" s="612"/>
      <c r="T7" s="613"/>
      <c r="U7" s="165">
        <f>COUNTIF(E53:HZ53,"N")</f>
        <v>5</v>
      </c>
      <c r="V7" s="165">
        <f>COUNTIF(E53:HZ53,"A")</f>
        <v>8</v>
      </c>
      <c r="W7" s="165">
        <f>COUNTIF(E53:HZ53,"B")</f>
        <v>0</v>
      </c>
      <c r="X7" s="614">
        <f>COUNTA(E9:IC9)</f>
        <v>13</v>
      </c>
      <c r="Y7" s="612"/>
      <c r="Z7" s="612"/>
      <c r="AA7" s="612"/>
      <c r="AB7" s="612"/>
      <c r="AC7" s="615"/>
      <c r="AD7" s="80"/>
    </row>
    <row r="8" spans="1:31" ht="11.25" thickBot="1"/>
    <row r="9" spans="1:31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I9" s="203" t="s">
        <v>224</v>
      </c>
      <c r="J9" s="203" t="s">
        <v>225</v>
      </c>
      <c r="K9" s="203" t="s">
        <v>226</v>
      </c>
      <c r="L9" s="203" t="s">
        <v>227</v>
      </c>
      <c r="M9" s="203" t="s">
        <v>228</v>
      </c>
      <c r="N9" s="203" t="s">
        <v>229</v>
      </c>
      <c r="O9" s="203" t="s">
        <v>230</v>
      </c>
      <c r="P9" s="203" t="s">
        <v>231</v>
      </c>
      <c r="Q9" s="203" t="s">
        <v>232</v>
      </c>
      <c r="R9" s="203" t="s">
        <v>233</v>
      </c>
      <c r="AD9" s="82"/>
      <c r="AE9" s="79"/>
    </row>
    <row r="10" spans="1:31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</row>
    <row r="11" spans="1:31" ht="13.5" customHeight="1">
      <c r="A11" s="184"/>
      <c r="B11" s="83"/>
      <c r="C11" s="84"/>
      <c r="D11" s="327" t="s">
        <v>328</v>
      </c>
      <c r="E11" s="88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57"/>
      <c r="AE11" s="79"/>
    </row>
    <row r="12" spans="1:31" ht="13.5" customHeight="1">
      <c r="A12" s="184"/>
      <c r="B12" s="83" t="s">
        <v>290</v>
      </c>
      <c r="C12" s="84"/>
      <c r="D12" s="85"/>
      <c r="E12" s="88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AE12" s="79"/>
    </row>
    <row r="13" spans="1:31" ht="13.5" customHeight="1">
      <c r="A13" s="184"/>
      <c r="B13" s="83"/>
      <c r="C13" s="84"/>
      <c r="D13" s="85" t="s">
        <v>291</v>
      </c>
      <c r="E13" s="88"/>
      <c r="F13" s="157" t="s">
        <v>243</v>
      </c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AE13" s="79"/>
    </row>
    <row r="14" spans="1:31" ht="13.5" customHeight="1">
      <c r="A14" s="184"/>
      <c r="B14" s="83"/>
      <c r="C14" s="84"/>
      <c r="D14" s="85" t="s">
        <v>292</v>
      </c>
      <c r="E14" s="88"/>
      <c r="F14" s="157"/>
      <c r="G14" s="157" t="s">
        <v>243</v>
      </c>
      <c r="H14" s="157" t="s">
        <v>243</v>
      </c>
      <c r="I14" s="157"/>
      <c r="J14" s="157" t="s">
        <v>243</v>
      </c>
      <c r="K14" s="157"/>
      <c r="L14" s="157" t="s">
        <v>243</v>
      </c>
      <c r="M14" s="157" t="s">
        <v>243</v>
      </c>
      <c r="N14" s="157" t="s">
        <v>243</v>
      </c>
      <c r="O14" s="157" t="s">
        <v>243</v>
      </c>
      <c r="P14" s="157" t="s">
        <v>243</v>
      </c>
      <c r="Q14" s="157" t="s">
        <v>243</v>
      </c>
      <c r="R14" s="157" t="s">
        <v>243</v>
      </c>
      <c r="AE14" s="79"/>
    </row>
    <row r="15" spans="1:31" ht="13.5" customHeight="1">
      <c r="A15" s="184"/>
      <c r="B15" s="83"/>
      <c r="C15" s="84"/>
      <c r="D15" s="85" t="s">
        <v>293</v>
      </c>
      <c r="E15" s="88"/>
      <c r="F15" s="157"/>
      <c r="G15" s="157"/>
      <c r="H15" s="157"/>
      <c r="I15" s="157" t="s">
        <v>243</v>
      </c>
      <c r="J15" s="157"/>
      <c r="K15" s="157" t="s">
        <v>243</v>
      </c>
      <c r="L15" s="157"/>
      <c r="M15" s="157"/>
      <c r="N15" s="157"/>
      <c r="O15" s="157"/>
      <c r="P15" s="157"/>
      <c r="Q15" s="157"/>
      <c r="R15" s="157"/>
      <c r="AE15" s="79"/>
    </row>
    <row r="16" spans="1:31" ht="13.5" customHeight="1">
      <c r="A16" s="184"/>
      <c r="B16" s="83" t="s">
        <v>336</v>
      </c>
      <c r="C16" s="84"/>
      <c r="D16" s="85"/>
      <c r="E16" s="88"/>
      <c r="F16" s="157"/>
      <c r="G16" s="157"/>
      <c r="H16" s="157"/>
      <c r="I16" s="157"/>
      <c r="J16" s="157"/>
      <c r="K16" s="157"/>
      <c r="L16" s="157"/>
      <c r="M16" s="157"/>
      <c r="N16" s="157"/>
      <c r="O16" s="157"/>
      <c r="P16" s="157"/>
      <c r="Q16" s="157"/>
      <c r="R16" s="157"/>
      <c r="AE16" s="79"/>
    </row>
    <row r="17" spans="1:31" ht="13.5" customHeight="1">
      <c r="A17" s="184"/>
      <c r="B17" s="83"/>
      <c r="C17" s="84"/>
      <c r="D17" s="85" t="s">
        <v>337</v>
      </c>
      <c r="E17" s="88"/>
      <c r="F17" s="258" t="s">
        <v>243</v>
      </c>
      <c r="G17" s="157"/>
      <c r="H17" s="258"/>
      <c r="I17" s="258" t="s">
        <v>243</v>
      </c>
      <c r="J17" s="258"/>
      <c r="K17" s="258" t="s">
        <v>243</v>
      </c>
      <c r="L17" s="258" t="s">
        <v>243</v>
      </c>
      <c r="M17" s="258" t="s">
        <v>243</v>
      </c>
      <c r="N17" s="258" t="s">
        <v>243</v>
      </c>
      <c r="O17" s="258" t="s">
        <v>243</v>
      </c>
      <c r="P17" s="258" t="s">
        <v>243</v>
      </c>
      <c r="Q17" s="258" t="s">
        <v>243</v>
      </c>
      <c r="R17" s="258" t="s">
        <v>243</v>
      </c>
      <c r="AE17" s="79"/>
    </row>
    <row r="18" spans="1:31" ht="13.5" customHeight="1">
      <c r="A18" s="184"/>
      <c r="B18" s="83"/>
      <c r="C18" s="84"/>
      <c r="D18" s="85" t="s">
        <v>337</v>
      </c>
      <c r="E18" s="88"/>
      <c r="F18" s="258"/>
      <c r="G18" s="180"/>
      <c r="H18" s="258" t="s">
        <v>243</v>
      </c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AE18" s="79"/>
    </row>
    <row r="19" spans="1:31" ht="13.5" customHeight="1">
      <c r="A19" s="184"/>
      <c r="B19" s="83"/>
      <c r="C19" s="84"/>
      <c r="D19" s="85" t="s">
        <v>244</v>
      </c>
      <c r="E19" s="88"/>
      <c r="F19" s="157"/>
      <c r="G19" s="258" t="s">
        <v>243</v>
      </c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AE19" s="79"/>
    </row>
    <row r="20" spans="1:31" ht="13.5" customHeight="1">
      <c r="A20" s="184"/>
      <c r="B20" s="83" t="s">
        <v>338</v>
      </c>
      <c r="C20" s="84"/>
      <c r="D20" s="85"/>
      <c r="E20" s="88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AE20" s="79"/>
    </row>
    <row r="21" spans="1:31" ht="13.5" customHeight="1">
      <c r="A21" s="184"/>
      <c r="B21" s="83"/>
      <c r="C21" s="84"/>
      <c r="D21" s="85" t="s">
        <v>339</v>
      </c>
      <c r="E21" s="90"/>
      <c r="F21" s="258" t="s">
        <v>243</v>
      </c>
      <c r="G21" s="258" t="s">
        <v>243</v>
      </c>
      <c r="H21" s="258" t="s">
        <v>243</v>
      </c>
      <c r="I21" s="258" t="s">
        <v>243</v>
      </c>
      <c r="J21" s="258"/>
      <c r="K21" s="258" t="s">
        <v>243</v>
      </c>
      <c r="L21" s="258"/>
      <c r="M21" s="258" t="s">
        <v>243</v>
      </c>
      <c r="N21" s="258" t="s">
        <v>243</v>
      </c>
      <c r="O21" s="258" t="s">
        <v>243</v>
      </c>
      <c r="P21" s="258"/>
      <c r="Q21" s="258"/>
      <c r="R21" s="258"/>
    </row>
    <row r="22" spans="1:31" ht="13.5" customHeight="1">
      <c r="A22" s="184"/>
      <c r="B22" s="83"/>
      <c r="C22" s="84"/>
      <c r="D22" s="85" t="s">
        <v>340</v>
      </c>
      <c r="E22" s="90"/>
      <c r="F22" s="258"/>
      <c r="G22" s="258"/>
      <c r="H22" s="258"/>
      <c r="I22" s="258"/>
      <c r="J22" s="258"/>
      <c r="K22" s="258"/>
      <c r="L22" s="258" t="s">
        <v>243</v>
      </c>
      <c r="M22" s="258"/>
      <c r="N22" s="258"/>
      <c r="O22" s="258"/>
      <c r="P22" s="258" t="s">
        <v>243</v>
      </c>
      <c r="Q22" s="258"/>
      <c r="R22" s="258"/>
    </row>
    <row r="23" spans="1:31" ht="13.5" customHeight="1">
      <c r="A23" s="184"/>
      <c r="B23" s="83"/>
      <c r="C23" s="84"/>
      <c r="D23" s="85" t="s">
        <v>341</v>
      </c>
      <c r="E23" s="90"/>
      <c r="F23" s="258"/>
      <c r="G23" s="258"/>
      <c r="H23" s="258"/>
      <c r="I23" s="258"/>
      <c r="J23" s="258"/>
      <c r="K23" s="258"/>
      <c r="L23" s="258"/>
      <c r="M23" s="258"/>
      <c r="N23" s="258"/>
      <c r="O23" s="258"/>
      <c r="P23" s="258"/>
      <c r="Q23" s="258" t="s">
        <v>243</v>
      </c>
      <c r="R23" s="258"/>
    </row>
    <row r="24" spans="1:31" ht="13.5" customHeight="1">
      <c r="A24" s="184"/>
      <c r="B24" s="83"/>
      <c r="C24" s="84"/>
      <c r="D24" s="85" t="s">
        <v>342</v>
      </c>
      <c r="E24" s="90"/>
      <c r="F24" s="258"/>
      <c r="G24" s="258"/>
      <c r="H24" s="258"/>
      <c r="I24" s="258"/>
      <c r="J24" s="258"/>
      <c r="K24" s="258"/>
      <c r="L24" s="258"/>
      <c r="M24" s="258"/>
      <c r="N24" s="258"/>
      <c r="O24" s="258"/>
      <c r="P24" s="258"/>
      <c r="Q24" s="258"/>
      <c r="R24" s="258" t="s">
        <v>243</v>
      </c>
    </row>
    <row r="25" spans="1:31" ht="13.5" customHeight="1">
      <c r="A25" s="184"/>
      <c r="B25" s="83"/>
      <c r="C25" s="84"/>
      <c r="D25" s="85" t="s">
        <v>244</v>
      </c>
      <c r="E25" s="90"/>
      <c r="F25" s="157"/>
      <c r="G25" s="157"/>
      <c r="H25" s="157"/>
      <c r="I25" s="157"/>
      <c r="J25" s="157" t="s">
        <v>243</v>
      </c>
      <c r="K25" s="157"/>
      <c r="L25" s="157"/>
      <c r="M25" s="157"/>
      <c r="N25" s="157"/>
      <c r="O25" s="157"/>
      <c r="P25" s="157"/>
      <c r="Q25" s="157"/>
      <c r="R25" s="157"/>
    </row>
    <row r="26" spans="1:31" ht="13.5" customHeight="1">
      <c r="A26" s="184"/>
      <c r="B26" s="83" t="s">
        <v>294</v>
      </c>
      <c r="C26" s="84"/>
      <c r="D26" s="85"/>
      <c r="E26" s="90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</row>
    <row r="27" spans="1:31" ht="13.5" customHeight="1">
      <c r="A27" s="184"/>
      <c r="B27" s="83"/>
      <c r="C27" s="84"/>
      <c r="D27" s="85" t="s">
        <v>343</v>
      </c>
      <c r="E27" s="90"/>
      <c r="F27" s="258" t="s">
        <v>243</v>
      </c>
      <c r="G27" s="258" t="s">
        <v>243</v>
      </c>
      <c r="H27" s="157"/>
      <c r="I27" s="157" t="s">
        <v>243</v>
      </c>
      <c r="J27" s="157" t="s">
        <v>243</v>
      </c>
      <c r="K27" s="157" t="s">
        <v>243</v>
      </c>
      <c r="L27" s="157" t="s">
        <v>243</v>
      </c>
      <c r="M27" s="157" t="s">
        <v>243</v>
      </c>
      <c r="N27" s="157" t="s">
        <v>243</v>
      </c>
      <c r="O27" s="157"/>
      <c r="P27" s="157" t="s">
        <v>243</v>
      </c>
      <c r="Q27" s="157" t="s">
        <v>243</v>
      </c>
      <c r="R27" s="157"/>
    </row>
    <row r="28" spans="1:31" ht="13.5" customHeight="1">
      <c r="A28" s="184"/>
      <c r="B28" s="83"/>
      <c r="C28" s="84"/>
      <c r="D28" s="85" t="s">
        <v>244</v>
      </c>
      <c r="E28" s="90"/>
      <c r="F28" s="157"/>
      <c r="G28" s="157"/>
      <c r="H28" s="258" t="s">
        <v>243</v>
      </c>
      <c r="I28" s="258"/>
      <c r="J28" s="258"/>
      <c r="K28" s="258"/>
      <c r="L28" s="258"/>
      <c r="M28" s="258"/>
      <c r="N28" s="258"/>
      <c r="O28" s="258" t="s">
        <v>243</v>
      </c>
      <c r="P28" s="258"/>
      <c r="Q28" s="258"/>
      <c r="R28" s="258" t="s">
        <v>243</v>
      </c>
    </row>
    <row r="29" spans="1:31" ht="13.5" customHeight="1">
      <c r="A29" s="184"/>
      <c r="B29" s="83" t="s">
        <v>100</v>
      </c>
      <c r="C29" s="84"/>
      <c r="D29" s="85"/>
      <c r="E29" s="90"/>
      <c r="F29" s="157"/>
      <c r="G29" s="157"/>
      <c r="H29" s="157"/>
      <c r="I29" s="157"/>
      <c r="J29" s="157"/>
      <c r="K29" s="157"/>
      <c r="L29" s="157"/>
      <c r="M29" s="157"/>
      <c r="N29" s="157"/>
      <c r="O29" s="157"/>
      <c r="P29" s="157"/>
      <c r="Q29" s="157"/>
      <c r="R29" s="157"/>
    </row>
    <row r="30" spans="1:31" ht="13.5" customHeight="1">
      <c r="A30" s="184"/>
      <c r="B30" s="83"/>
      <c r="C30" s="84"/>
      <c r="D30" s="85" t="s">
        <v>344</v>
      </c>
      <c r="E30" s="90"/>
      <c r="F30" s="258" t="s">
        <v>243</v>
      </c>
      <c r="G30" s="258" t="s">
        <v>243</v>
      </c>
      <c r="H30" s="157"/>
      <c r="I30" s="157" t="s">
        <v>243</v>
      </c>
      <c r="J30" s="157" t="s">
        <v>243</v>
      </c>
      <c r="K30" s="157" t="s">
        <v>243</v>
      </c>
      <c r="L30" s="157" t="s">
        <v>243</v>
      </c>
      <c r="M30" s="157" t="s">
        <v>243</v>
      </c>
      <c r="N30" s="157" t="s">
        <v>243</v>
      </c>
      <c r="O30" s="157"/>
      <c r="P30" s="157"/>
      <c r="Q30" s="157" t="s">
        <v>243</v>
      </c>
      <c r="R30" s="157"/>
    </row>
    <row r="31" spans="1:31" ht="13.5" customHeight="1">
      <c r="A31" s="184"/>
      <c r="B31" s="83"/>
      <c r="C31" s="84"/>
      <c r="D31" s="85" t="s">
        <v>244</v>
      </c>
      <c r="E31" s="90"/>
      <c r="F31" s="157"/>
      <c r="G31" s="157"/>
      <c r="H31" s="258" t="s">
        <v>243</v>
      </c>
      <c r="I31" s="258"/>
      <c r="J31" s="258"/>
      <c r="K31" s="258"/>
      <c r="L31" s="258"/>
      <c r="M31" s="258"/>
      <c r="N31" s="258"/>
      <c r="O31" s="258" t="s">
        <v>243</v>
      </c>
      <c r="P31" s="258" t="s">
        <v>243</v>
      </c>
      <c r="Q31" s="258"/>
      <c r="R31" s="258" t="s">
        <v>243</v>
      </c>
    </row>
    <row r="32" spans="1:31" ht="13.5" customHeight="1">
      <c r="A32" s="184"/>
      <c r="B32" s="83" t="s">
        <v>345</v>
      </c>
      <c r="C32" s="84"/>
      <c r="D32" s="85"/>
      <c r="E32" s="90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</row>
    <row r="33" spans="1:18" ht="13.5" customHeight="1">
      <c r="A33" s="184"/>
      <c r="B33" s="83"/>
      <c r="C33" s="84"/>
      <c r="D33" s="85" t="s">
        <v>346</v>
      </c>
      <c r="E33" s="90"/>
      <c r="F33" s="258"/>
      <c r="G33" s="258" t="s">
        <v>243</v>
      </c>
      <c r="H33" s="258" t="s">
        <v>243</v>
      </c>
      <c r="I33" s="258"/>
      <c r="J33" s="258"/>
      <c r="K33" s="258"/>
      <c r="L33" s="258"/>
      <c r="M33" s="258"/>
      <c r="N33" s="258"/>
      <c r="O33" s="258"/>
      <c r="P33" s="258"/>
      <c r="Q33" s="258"/>
      <c r="R33" s="258"/>
    </row>
    <row r="34" spans="1:18" ht="13.5" customHeight="1">
      <c r="A34" s="184"/>
      <c r="B34" s="83"/>
      <c r="C34" s="84"/>
      <c r="D34" s="85" t="s">
        <v>347</v>
      </c>
      <c r="E34" s="90"/>
      <c r="F34" s="258"/>
      <c r="G34" s="258"/>
      <c r="H34" s="258"/>
      <c r="I34" s="258" t="s">
        <v>243</v>
      </c>
      <c r="J34" s="258"/>
      <c r="K34" s="258"/>
      <c r="L34" s="258"/>
      <c r="M34" s="258" t="s">
        <v>243</v>
      </c>
      <c r="N34" s="258"/>
      <c r="O34" s="258"/>
      <c r="P34" s="258"/>
      <c r="Q34" s="258"/>
      <c r="R34" s="258"/>
    </row>
    <row r="35" spans="1:18" ht="13.5" customHeight="1">
      <c r="A35" s="184"/>
      <c r="B35" s="83"/>
      <c r="C35" s="84"/>
      <c r="D35" s="85" t="s">
        <v>348</v>
      </c>
      <c r="E35" s="90"/>
      <c r="F35" s="258" t="s">
        <v>243</v>
      </c>
      <c r="G35" s="258"/>
      <c r="H35" s="258"/>
      <c r="I35" s="258"/>
      <c r="J35" s="258"/>
      <c r="K35" s="258"/>
      <c r="L35" s="258" t="s">
        <v>243</v>
      </c>
      <c r="M35" s="258"/>
      <c r="N35" s="258" t="s">
        <v>243</v>
      </c>
      <c r="O35" s="258" t="s">
        <v>243</v>
      </c>
      <c r="P35" s="258" t="s">
        <v>243</v>
      </c>
      <c r="Q35" s="258" t="s">
        <v>243</v>
      </c>
      <c r="R35" s="258" t="s">
        <v>243</v>
      </c>
    </row>
    <row r="36" spans="1:18" ht="13.5" customHeight="1">
      <c r="A36" s="184"/>
      <c r="B36" s="83"/>
      <c r="C36" s="84"/>
      <c r="D36" s="85" t="s">
        <v>244</v>
      </c>
      <c r="E36" s="90"/>
      <c r="F36" s="157"/>
      <c r="G36" s="157"/>
      <c r="H36" s="157"/>
      <c r="I36" s="157"/>
      <c r="J36" s="157"/>
      <c r="K36" s="157" t="s">
        <v>243</v>
      </c>
      <c r="L36" s="157"/>
      <c r="M36" s="157"/>
      <c r="N36" s="157"/>
      <c r="O36" s="157"/>
      <c r="P36" s="157"/>
      <c r="Q36" s="157"/>
      <c r="R36" s="157"/>
    </row>
    <row r="37" spans="1:18" ht="13.5" customHeight="1">
      <c r="A37" s="184"/>
      <c r="B37" s="83" t="s">
        <v>312</v>
      </c>
      <c r="C37" s="84"/>
      <c r="E37" s="90"/>
      <c r="F37" s="258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</row>
    <row r="38" spans="1:18" ht="13.5" customHeight="1">
      <c r="A38" s="184"/>
      <c r="B38" s="83"/>
      <c r="C38" s="84"/>
      <c r="D38" s="267" t="s">
        <v>313</v>
      </c>
      <c r="E38" s="90"/>
      <c r="F38" s="258" t="s">
        <v>243</v>
      </c>
      <c r="G38" s="258" t="s">
        <v>243</v>
      </c>
      <c r="H38" s="157"/>
      <c r="I38" s="157" t="s">
        <v>243</v>
      </c>
      <c r="J38" s="157" t="s">
        <v>243</v>
      </c>
      <c r="K38" s="157" t="s">
        <v>243</v>
      </c>
      <c r="L38" s="157"/>
      <c r="M38" s="157"/>
      <c r="N38" s="157"/>
      <c r="O38" s="157" t="s">
        <v>243</v>
      </c>
      <c r="P38" s="157" t="s">
        <v>243</v>
      </c>
      <c r="Q38" s="157" t="s">
        <v>243</v>
      </c>
      <c r="R38" s="157" t="s">
        <v>243</v>
      </c>
    </row>
    <row r="39" spans="1:18" ht="13.5" customHeight="1">
      <c r="A39" s="184"/>
      <c r="B39" s="83"/>
      <c r="C39" s="84"/>
      <c r="D39" s="267" t="s">
        <v>314</v>
      </c>
      <c r="E39" s="90"/>
      <c r="F39" s="157"/>
      <c r="G39" s="157"/>
      <c r="H39" s="258" t="s">
        <v>243</v>
      </c>
      <c r="I39" s="258"/>
      <c r="J39" s="258"/>
      <c r="K39" s="258"/>
      <c r="L39" s="258" t="s">
        <v>243</v>
      </c>
      <c r="M39" s="258"/>
      <c r="N39" s="258" t="s">
        <v>243</v>
      </c>
      <c r="O39" s="258"/>
      <c r="P39" s="258"/>
      <c r="Q39" s="258"/>
      <c r="R39" s="258"/>
    </row>
    <row r="40" spans="1:18" ht="13.5" customHeight="1" thickBot="1">
      <c r="A40" s="184"/>
      <c r="B40" s="92"/>
      <c r="C40" s="93"/>
      <c r="D40" s="94" t="s">
        <v>244</v>
      </c>
      <c r="E40" s="95"/>
      <c r="F40" s="159"/>
      <c r="G40" s="159"/>
      <c r="H40" s="159"/>
      <c r="I40" s="159"/>
      <c r="J40" s="159"/>
      <c r="K40" s="159"/>
      <c r="L40" s="159"/>
      <c r="M40" s="159" t="s">
        <v>243</v>
      </c>
      <c r="N40" s="159"/>
      <c r="O40" s="159"/>
      <c r="P40" s="159"/>
      <c r="Q40" s="159"/>
      <c r="R40" s="159"/>
    </row>
    <row r="41" spans="1:18" ht="13.5" customHeight="1" thickTop="1">
      <c r="A41" s="188" t="s">
        <v>270</v>
      </c>
      <c r="B41" s="96" t="s">
        <v>315</v>
      </c>
      <c r="C41" s="97"/>
      <c r="D41" s="98"/>
      <c r="E41" s="99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</row>
    <row r="42" spans="1:18" ht="13.5" customHeight="1">
      <c r="A42" s="187"/>
      <c r="B42" s="100"/>
      <c r="C42" s="101"/>
      <c r="D42" s="102" t="s">
        <v>326</v>
      </c>
      <c r="E42" s="103"/>
      <c r="F42" s="157" t="s">
        <v>243</v>
      </c>
      <c r="G42" s="258" t="s">
        <v>243</v>
      </c>
      <c r="H42" s="157" t="s">
        <v>243</v>
      </c>
      <c r="I42" s="157" t="s">
        <v>243</v>
      </c>
      <c r="J42" s="157" t="s">
        <v>243</v>
      </c>
      <c r="K42" s="157" t="s">
        <v>243</v>
      </c>
      <c r="L42" s="157" t="s">
        <v>243</v>
      </c>
      <c r="M42" s="157" t="s">
        <v>243</v>
      </c>
      <c r="N42" s="157"/>
      <c r="O42" s="157"/>
      <c r="P42" s="157"/>
      <c r="Q42" s="157"/>
      <c r="R42" s="157"/>
    </row>
    <row r="43" spans="1:18" ht="13.5" customHeight="1">
      <c r="A43" s="187"/>
      <c r="B43" s="100"/>
      <c r="C43" s="161"/>
      <c r="D43" s="102" t="s">
        <v>350</v>
      </c>
      <c r="E43" s="105"/>
      <c r="F43" s="157"/>
      <c r="G43" s="157"/>
      <c r="H43" s="157"/>
      <c r="I43" s="157"/>
      <c r="J43" s="157"/>
      <c r="K43" s="157"/>
      <c r="L43" s="157"/>
      <c r="M43" s="157"/>
      <c r="N43" s="157" t="s">
        <v>243</v>
      </c>
      <c r="O43" s="157" t="s">
        <v>243</v>
      </c>
      <c r="P43" s="157" t="s">
        <v>243</v>
      </c>
      <c r="Q43" s="157" t="s">
        <v>243</v>
      </c>
      <c r="R43" s="157" t="s">
        <v>243</v>
      </c>
    </row>
    <row r="44" spans="1:18" ht="13.5" customHeight="1">
      <c r="A44" s="187"/>
      <c r="B44" s="100" t="s">
        <v>318</v>
      </c>
      <c r="C44" s="161"/>
      <c r="D44" s="102"/>
      <c r="E44" s="105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</row>
    <row r="45" spans="1:18" ht="13.5" customHeight="1">
      <c r="A45" s="187"/>
      <c r="B45" s="100"/>
      <c r="C45" s="161"/>
      <c r="D45" s="102" t="s">
        <v>319</v>
      </c>
      <c r="E45" s="105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</row>
    <row r="46" spans="1:18" ht="13.5" customHeight="1">
      <c r="A46" s="187"/>
      <c r="B46" s="100" t="s">
        <v>320</v>
      </c>
      <c r="C46" s="161"/>
      <c r="D46" s="102"/>
      <c r="E46" s="105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</row>
    <row r="47" spans="1:18" ht="13.5" customHeight="1">
      <c r="A47" s="187"/>
      <c r="B47" s="100"/>
      <c r="C47" s="161"/>
      <c r="D47" s="102" t="s">
        <v>275</v>
      </c>
      <c r="E47" s="105"/>
      <c r="F47" s="258"/>
      <c r="G47" s="157"/>
      <c r="H47" s="258"/>
      <c r="I47" s="258"/>
      <c r="J47" s="258"/>
      <c r="K47" s="258"/>
      <c r="L47" s="258"/>
      <c r="M47" s="258"/>
      <c r="N47" s="258" t="s">
        <v>243</v>
      </c>
      <c r="O47" s="258" t="s">
        <v>243</v>
      </c>
      <c r="P47" s="258" t="s">
        <v>243</v>
      </c>
      <c r="Q47" s="258" t="s">
        <v>243</v>
      </c>
      <c r="R47" s="258" t="s">
        <v>243</v>
      </c>
    </row>
    <row r="48" spans="1:18" ht="13.5" customHeight="1">
      <c r="A48" s="187"/>
      <c r="B48" s="100"/>
      <c r="C48" s="161"/>
      <c r="D48" s="178" t="s">
        <v>276</v>
      </c>
      <c r="E48" s="105"/>
      <c r="F48" s="157"/>
      <c r="G48" s="258"/>
      <c r="H48" s="157"/>
      <c r="I48" s="157" t="s">
        <v>243</v>
      </c>
      <c r="J48" s="157" t="s">
        <v>243</v>
      </c>
      <c r="K48" s="157" t="s">
        <v>243</v>
      </c>
      <c r="L48" s="157" t="s">
        <v>243</v>
      </c>
      <c r="M48" s="157" t="s">
        <v>243</v>
      </c>
      <c r="N48" s="157"/>
      <c r="O48" s="157"/>
      <c r="P48" s="157"/>
      <c r="Q48" s="157"/>
      <c r="R48" s="157"/>
    </row>
    <row r="49" spans="1:18" ht="13.5" customHeight="1">
      <c r="A49" s="187"/>
      <c r="B49" s="100"/>
      <c r="C49" s="161"/>
      <c r="D49" s="102" t="s">
        <v>277</v>
      </c>
      <c r="E49" s="105"/>
      <c r="F49" s="157"/>
      <c r="G49" s="157" t="s">
        <v>243</v>
      </c>
      <c r="H49" s="157" t="s">
        <v>243</v>
      </c>
      <c r="I49" s="157"/>
      <c r="J49" s="157"/>
      <c r="K49" s="157"/>
      <c r="L49" s="157"/>
      <c r="M49" s="157"/>
      <c r="N49" s="157"/>
      <c r="O49" s="157"/>
      <c r="P49" s="157"/>
      <c r="Q49" s="157"/>
      <c r="R49" s="157"/>
    </row>
    <row r="50" spans="1:18" ht="13.5" customHeight="1">
      <c r="A50" s="187"/>
      <c r="B50" s="100"/>
      <c r="C50" s="161"/>
      <c r="D50" s="102" t="s">
        <v>278</v>
      </c>
      <c r="E50" s="105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</row>
    <row r="51" spans="1:18" ht="13.5" customHeight="1">
      <c r="A51" s="187"/>
      <c r="B51" s="100"/>
      <c r="C51" s="161"/>
      <c r="D51" s="178" t="s">
        <v>279</v>
      </c>
      <c r="E51" s="105"/>
      <c r="F51" s="157" t="s">
        <v>243</v>
      </c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</row>
    <row r="52" spans="1:18" ht="13.5" customHeight="1" thickBot="1">
      <c r="A52" s="187"/>
      <c r="B52" s="176"/>
      <c r="C52" s="177"/>
      <c r="D52" s="102" t="s">
        <v>280</v>
      </c>
      <c r="E52" s="179"/>
      <c r="F52" s="180"/>
      <c r="G52" s="180"/>
      <c r="H52" s="180"/>
      <c r="I52" s="180"/>
      <c r="J52" s="180"/>
      <c r="K52" s="180"/>
      <c r="L52" s="180"/>
      <c r="M52" s="180"/>
      <c r="N52" s="180"/>
      <c r="O52" s="180"/>
      <c r="P52" s="180"/>
      <c r="Q52" s="180"/>
      <c r="R52" s="180"/>
    </row>
    <row r="53" spans="1:18" ht="13.5" customHeight="1" thickTop="1">
      <c r="A53" s="188" t="s">
        <v>281</v>
      </c>
      <c r="B53" s="616" t="s">
        <v>282</v>
      </c>
      <c r="C53" s="616"/>
      <c r="D53" s="616"/>
      <c r="E53" s="181"/>
      <c r="F53" s="182" t="s">
        <v>63</v>
      </c>
      <c r="G53" s="182" t="s">
        <v>63</v>
      </c>
      <c r="H53" s="182" t="s">
        <v>63</v>
      </c>
      <c r="I53" s="182" t="s">
        <v>63</v>
      </c>
      <c r="J53" s="182" t="s">
        <v>63</v>
      </c>
      <c r="K53" s="182" t="s">
        <v>63</v>
      </c>
      <c r="L53" s="182" t="s">
        <v>63</v>
      </c>
      <c r="M53" s="182" t="s">
        <v>63</v>
      </c>
      <c r="N53" s="182" t="s">
        <v>204</v>
      </c>
      <c r="O53" s="182" t="s">
        <v>204</v>
      </c>
      <c r="P53" s="182" t="s">
        <v>204</v>
      </c>
      <c r="Q53" s="182" t="s">
        <v>204</v>
      </c>
      <c r="R53" s="182" t="s">
        <v>204</v>
      </c>
    </row>
    <row r="54" spans="1:18" ht="13.5" customHeight="1">
      <c r="A54" s="187"/>
      <c r="B54" s="617" t="s">
        <v>283</v>
      </c>
      <c r="C54" s="617"/>
      <c r="D54" s="617"/>
      <c r="E54" s="106"/>
      <c r="F54" s="162" t="s">
        <v>284</v>
      </c>
      <c r="G54" s="162" t="s">
        <v>284</v>
      </c>
      <c r="H54" s="162" t="s">
        <v>284</v>
      </c>
      <c r="I54" s="162" t="s">
        <v>284</v>
      </c>
      <c r="J54" s="162" t="s">
        <v>284</v>
      </c>
      <c r="K54" s="162" t="s">
        <v>284</v>
      </c>
      <c r="L54" s="162" t="s">
        <v>284</v>
      </c>
      <c r="M54" s="162" t="s">
        <v>284</v>
      </c>
      <c r="N54" s="162" t="s">
        <v>284</v>
      </c>
      <c r="O54" s="162" t="s">
        <v>284</v>
      </c>
      <c r="P54" s="162" t="s">
        <v>284</v>
      </c>
      <c r="Q54" s="162" t="s">
        <v>284</v>
      </c>
      <c r="R54" s="162" t="s">
        <v>284</v>
      </c>
    </row>
    <row r="55" spans="1:18" ht="84" customHeight="1">
      <c r="A55" s="187"/>
      <c r="B55" s="618" t="s">
        <v>285</v>
      </c>
      <c r="C55" s="618"/>
      <c r="D55" s="618"/>
      <c r="E55" s="107"/>
      <c r="F55" s="108">
        <v>44653</v>
      </c>
      <c r="G55" s="108">
        <v>44653</v>
      </c>
      <c r="H55" s="108">
        <v>44653</v>
      </c>
      <c r="I55" s="108">
        <v>44653</v>
      </c>
      <c r="J55" s="108">
        <v>44653</v>
      </c>
      <c r="K55" s="108">
        <v>44653</v>
      </c>
      <c r="L55" s="108">
        <v>44653</v>
      </c>
      <c r="M55" s="108">
        <v>44653</v>
      </c>
      <c r="N55" s="108">
        <v>44653</v>
      </c>
      <c r="O55" s="108">
        <v>44653</v>
      </c>
      <c r="P55" s="108">
        <v>44653</v>
      </c>
      <c r="Q55" s="108">
        <v>44653</v>
      </c>
      <c r="R55" s="108">
        <v>44653</v>
      </c>
    </row>
    <row r="56" spans="1:18" ht="11.25" thickBot="1">
      <c r="A56" s="198"/>
      <c r="B56" s="619" t="s">
        <v>286</v>
      </c>
      <c r="C56" s="619"/>
      <c r="D56" s="619"/>
      <c r="E56" s="185"/>
      <c r="F56" s="186"/>
      <c r="G56" s="186"/>
      <c r="H56" s="186"/>
      <c r="I56" s="186"/>
      <c r="J56" s="186"/>
      <c r="K56" s="186"/>
      <c r="L56" s="186"/>
      <c r="M56" s="186"/>
      <c r="N56" s="186"/>
      <c r="O56" s="186"/>
      <c r="P56" s="186"/>
      <c r="Q56" s="186"/>
      <c r="R56" s="186"/>
    </row>
    <row r="57" spans="1:18" ht="11.25" thickTop="1">
      <c r="A57" s="183"/>
    </row>
  </sheetData>
  <mergeCells count="27">
    <mergeCell ref="B53:D53"/>
    <mergeCell ref="B54:D54"/>
    <mergeCell ref="B55:D55"/>
    <mergeCell ref="B56:D56"/>
    <mergeCell ref="A6:B6"/>
    <mergeCell ref="C6:E6"/>
    <mergeCell ref="F6:T6"/>
    <mergeCell ref="U6:W6"/>
    <mergeCell ref="X6:AC6"/>
    <mergeCell ref="A7:B7"/>
    <mergeCell ref="C7:E7"/>
    <mergeCell ref="F7:T7"/>
    <mergeCell ref="X7:AC7"/>
    <mergeCell ref="A4:B4"/>
    <mergeCell ref="C4:D4"/>
    <mergeCell ref="F4:T4"/>
    <mergeCell ref="U4:AC4"/>
    <mergeCell ref="A5:B5"/>
    <mergeCell ref="C5:AC5"/>
    <mergeCell ref="A2:B2"/>
    <mergeCell ref="C2:E2"/>
    <mergeCell ref="F2:T2"/>
    <mergeCell ref="U2:AC2"/>
    <mergeCell ref="A3:B3"/>
    <mergeCell ref="C3:E3"/>
    <mergeCell ref="F3:T3"/>
    <mergeCell ref="U3:W3"/>
  </mergeCells>
  <dataValidations count="3">
    <dataValidation type="list" allowBlank="1" showInputMessage="1" showErrorMessage="1" sqref="F54:R54" xr:uid="{8D7518E7-25AF-4920-B81C-0B175B875F9C}">
      <formula1>"P,F, "</formula1>
    </dataValidation>
    <dataValidation type="list" allowBlank="1" showInputMessage="1" showErrorMessage="1" sqref="F53:R53" xr:uid="{87B0B6FA-81BC-4E25-B1A4-D65C2FDAAFF6}">
      <formula1>"N,A,B, "</formula1>
    </dataValidation>
    <dataValidation type="list" allowBlank="1" showInputMessage="1" showErrorMessage="1" sqref="F10:R52" xr:uid="{E39CB3CF-E16E-416E-9EB7-6AA623F20FA7}">
      <formula1>"O, "</formula1>
    </dataValidation>
  </dataValidation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X36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11.375" style="78" customWidth="1"/>
    <col min="5" max="5" width="1.875" style="77" hidden="1" customWidth="1"/>
    <col min="6" max="6" width="2.875" style="77" bestFit="1" customWidth="1"/>
    <col min="7" max="8" width="2.875" style="77" customWidth="1"/>
    <col min="9" max="9" width="2.875" style="77" bestFit="1" customWidth="1"/>
    <col min="10" max="10" width="2.875" style="77" customWidth="1"/>
    <col min="11" max="12" width="2.875" style="77" bestFit="1" customWidth="1"/>
    <col min="13" max="21" width="2.875" style="77" customWidth="1"/>
    <col min="22" max="22" width="2.875" style="77" bestFit="1" customWidth="1"/>
    <col min="23" max="23" width="2.875" style="77" customWidth="1"/>
    <col min="24" max="16384" width="11" style="77"/>
  </cols>
  <sheetData>
    <row r="1" spans="1:24" ht="13.5" customHeight="1" thickBot="1">
      <c r="A1" s="75"/>
      <c r="B1" s="76"/>
    </row>
    <row r="2" spans="1:24" ht="13.5" customHeight="1">
      <c r="A2" s="579" t="s">
        <v>214</v>
      </c>
      <c r="B2" s="580"/>
      <c r="C2" s="581" t="s">
        <v>119</v>
      </c>
      <c r="D2" s="582"/>
      <c r="E2" s="583"/>
      <c r="F2" s="584" t="s">
        <v>97</v>
      </c>
      <c r="G2" s="585"/>
      <c r="H2" s="585"/>
      <c r="I2" s="585"/>
      <c r="J2" s="585"/>
      <c r="K2" s="585"/>
      <c r="L2" s="585"/>
      <c r="M2" s="585"/>
      <c r="N2" s="586" t="s">
        <v>118</v>
      </c>
      <c r="O2" s="587"/>
      <c r="P2" s="587"/>
      <c r="Q2" s="587"/>
      <c r="R2" s="587"/>
      <c r="S2" s="587"/>
      <c r="T2" s="587"/>
      <c r="U2" s="587"/>
      <c r="V2" s="588"/>
      <c r="X2" s="79"/>
    </row>
    <row r="3" spans="1:24" ht="13.5" customHeight="1">
      <c r="A3" s="589" t="s">
        <v>215</v>
      </c>
      <c r="B3" s="590"/>
      <c r="C3" s="591" t="s">
        <v>351</v>
      </c>
      <c r="D3" s="592"/>
      <c r="E3" s="593"/>
      <c r="F3" s="594" t="s">
        <v>216</v>
      </c>
      <c r="G3" s="595"/>
      <c r="H3" s="595"/>
      <c r="I3" s="595"/>
      <c r="J3" s="595"/>
      <c r="K3" s="595"/>
      <c r="L3" s="595"/>
      <c r="M3" s="596"/>
      <c r="N3" s="592" t="s">
        <v>351</v>
      </c>
      <c r="O3" s="592"/>
      <c r="P3" s="592"/>
      <c r="Q3" s="163"/>
      <c r="R3" s="163"/>
      <c r="S3" s="163"/>
      <c r="T3" s="163"/>
      <c r="U3" s="163"/>
      <c r="V3" s="164"/>
    </row>
    <row r="4" spans="1:24" ht="13.5" customHeight="1">
      <c r="A4" s="589" t="s">
        <v>217</v>
      </c>
      <c r="B4" s="590"/>
      <c r="C4" s="597">
        <v>31</v>
      </c>
      <c r="D4" s="598"/>
      <c r="E4" s="175"/>
      <c r="F4" s="594" t="s">
        <v>218</v>
      </c>
      <c r="G4" s="595"/>
      <c r="H4" s="595"/>
      <c r="I4" s="595"/>
      <c r="J4" s="595"/>
      <c r="K4" s="595"/>
      <c r="L4" s="595"/>
      <c r="M4" s="596"/>
      <c r="N4" s="599">
        <f xml:space="preserve"> IF(Functions!E6&lt;&gt;"N/A",SUM(C4*Functions!E6/1000,- Q7),"N/A")</f>
        <v>4.0600000000000005</v>
      </c>
      <c r="O4" s="600"/>
      <c r="P4" s="600"/>
      <c r="Q4" s="600"/>
      <c r="R4" s="600"/>
      <c r="S4" s="600"/>
      <c r="T4" s="600"/>
      <c r="U4" s="600"/>
      <c r="V4" s="601"/>
      <c r="X4" s="79"/>
    </row>
    <row r="5" spans="1:24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3"/>
      <c r="M5" s="603"/>
      <c r="N5" s="602"/>
      <c r="O5" s="602"/>
      <c r="P5" s="602"/>
      <c r="Q5" s="602"/>
      <c r="R5" s="602"/>
      <c r="S5" s="602"/>
      <c r="T5" s="602"/>
      <c r="U5" s="602"/>
      <c r="V5" s="602"/>
    </row>
    <row r="6" spans="1:24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5"/>
      <c r="L6" s="605"/>
      <c r="M6" s="606"/>
      <c r="N6" s="605" t="s">
        <v>220</v>
      </c>
      <c r="O6" s="605"/>
      <c r="P6" s="605"/>
      <c r="Q6" s="607" t="s">
        <v>206</v>
      </c>
      <c r="R6" s="605"/>
      <c r="S6" s="605"/>
      <c r="T6" s="605"/>
      <c r="U6" s="605"/>
      <c r="V6" s="608"/>
      <c r="X6" s="79"/>
    </row>
    <row r="7" spans="1:24" ht="13.5" customHeight="1" thickBot="1">
      <c r="A7" s="609">
        <f>COUNTIF(F33:HS33,"P")</f>
        <v>4</v>
      </c>
      <c r="B7" s="610"/>
      <c r="C7" s="611">
        <f>COUNTIF(F33:HS33,"F")</f>
        <v>0</v>
      </c>
      <c r="D7" s="612"/>
      <c r="E7" s="610"/>
      <c r="F7" s="611">
        <f>SUM(Q7,- A7,- C7)</f>
        <v>0</v>
      </c>
      <c r="G7" s="612"/>
      <c r="H7" s="612"/>
      <c r="I7" s="612"/>
      <c r="J7" s="612"/>
      <c r="K7" s="612"/>
      <c r="L7" s="612"/>
      <c r="M7" s="613"/>
      <c r="N7" s="165">
        <f>COUNTIF(E32:HS32,"N")</f>
        <v>1</v>
      </c>
      <c r="O7" s="165">
        <f>COUNTIF(E32:HS32,"A")</f>
        <v>3</v>
      </c>
      <c r="P7" s="165">
        <f>COUNTIF(E32:HS32,"B")</f>
        <v>0</v>
      </c>
      <c r="Q7" s="614">
        <f>COUNTA(E9:HV9)</f>
        <v>4</v>
      </c>
      <c r="R7" s="612"/>
      <c r="S7" s="612"/>
      <c r="T7" s="612"/>
      <c r="U7" s="612"/>
      <c r="V7" s="615"/>
      <c r="W7" s="80"/>
    </row>
    <row r="8" spans="1:24" ht="11.25" thickBot="1"/>
    <row r="9" spans="1:24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I9" s="203" t="s">
        <v>224</v>
      </c>
      <c r="W9" s="82"/>
      <c r="X9" s="79"/>
    </row>
    <row r="10" spans="1:24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  <c r="I10" s="160"/>
    </row>
    <row r="11" spans="1:24" ht="13.5" customHeight="1">
      <c r="A11" s="184"/>
      <c r="B11" s="83"/>
      <c r="C11" s="84"/>
      <c r="D11" s="327" t="s">
        <v>328</v>
      </c>
      <c r="E11" s="88"/>
      <c r="F11" s="157"/>
      <c r="G11" s="157"/>
      <c r="H11" s="157"/>
      <c r="I11" s="157"/>
      <c r="X11" s="79"/>
    </row>
    <row r="12" spans="1:24" ht="13.5" customHeight="1">
      <c r="A12" s="184"/>
      <c r="B12" s="83" t="s">
        <v>290</v>
      </c>
      <c r="C12" s="84"/>
      <c r="D12" s="327"/>
      <c r="E12" s="88"/>
      <c r="F12" s="157"/>
      <c r="G12" s="157"/>
      <c r="H12" s="157"/>
      <c r="I12" s="157"/>
      <c r="X12" s="79"/>
    </row>
    <row r="13" spans="1:24" ht="13.5" customHeight="1">
      <c r="A13" s="184"/>
      <c r="B13" s="83"/>
      <c r="C13" s="84"/>
      <c r="D13" s="327" t="s">
        <v>291</v>
      </c>
      <c r="E13" s="88"/>
      <c r="F13" s="157" t="s">
        <v>243</v>
      </c>
      <c r="G13" s="157"/>
      <c r="H13" s="157"/>
      <c r="I13" s="157"/>
      <c r="X13" s="79"/>
    </row>
    <row r="14" spans="1:24" ht="13.5" customHeight="1">
      <c r="A14" s="184"/>
      <c r="B14" s="83"/>
      <c r="C14" s="84"/>
      <c r="D14" s="327" t="s">
        <v>292</v>
      </c>
      <c r="E14" s="88"/>
      <c r="F14" s="157"/>
      <c r="G14" s="157" t="s">
        <v>243</v>
      </c>
      <c r="H14" s="157" t="s">
        <v>243</v>
      </c>
      <c r="I14" s="157"/>
      <c r="X14" s="79"/>
    </row>
    <row r="15" spans="1:24" ht="13.5" customHeight="1">
      <c r="A15" s="184"/>
      <c r="B15" s="83"/>
      <c r="C15" s="84"/>
      <c r="D15" s="327" t="s">
        <v>293</v>
      </c>
      <c r="E15" s="88"/>
      <c r="F15" s="157"/>
      <c r="G15" s="157"/>
      <c r="H15" s="157"/>
      <c r="I15" s="157" t="s">
        <v>243</v>
      </c>
      <c r="X15" s="79"/>
    </row>
    <row r="16" spans="1:24" ht="13.5" customHeight="1">
      <c r="A16" s="184"/>
      <c r="B16" s="83" t="s">
        <v>336</v>
      </c>
      <c r="C16" s="84"/>
      <c r="D16" s="85"/>
      <c r="E16" s="90"/>
      <c r="F16" s="157"/>
      <c r="G16" s="157"/>
      <c r="H16" s="157"/>
      <c r="I16" s="157"/>
    </row>
    <row r="17" spans="1:9" ht="13.5" customHeight="1">
      <c r="A17" s="184"/>
      <c r="B17" s="83"/>
      <c r="C17" s="84"/>
      <c r="D17" s="85" t="s">
        <v>352</v>
      </c>
      <c r="E17" s="90"/>
      <c r="F17" s="157" t="s">
        <v>243</v>
      </c>
      <c r="G17" s="157"/>
      <c r="H17" s="157" t="s">
        <v>243</v>
      </c>
      <c r="I17" s="157"/>
    </row>
    <row r="18" spans="1:9" ht="13.5" customHeight="1">
      <c r="A18" s="184"/>
      <c r="B18" s="83"/>
      <c r="C18" s="84"/>
      <c r="D18" s="85" t="s">
        <v>353</v>
      </c>
      <c r="E18" s="90"/>
      <c r="F18" s="157"/>
      <c r="G18" s="157"/>
      <c r="H18" s="157"/>
      <c r="I18" s="157" t="s">
        <v>243</v>
      </c>
    </row>
    <row r="19" spans="1:9" ht="13.5" customHeight="1" thickBot="1">
      <c r="A19" s="184"/>
      <c r="B19" s="92"/>
      <c r="C19" s="93"/>
      <c r="D19" s="94" t="s">
        <v>244</v>
      </c>
      <c r="E19" s="95"/>
      <c r="F19" s="159"/>
      <c r="G19" s="159" t="s">
        <v>243</v>
      </c>
      <c r="H19" s="159"/>
      <c r="I19" s="159"/>
    </row>
    <row r="20" spans="1:9" ht="13.5" customHeight="1" thickTop="1">
      <c r="A20" s="188" t="s">
        <v>270</v>
      </c>
      <c r="B20" s="96" t="s">
        <v>315</v>
      </c>
      <c r="C20" s="97"/>
      <c r="D20" s="98"/>
      <c r="E20" s="99"/>
      <c r="F20" s="160"/>
      <c r="G20" s="160"/>
      <c r="H20" s="160"/>
      <c r="I20" s="160"/>
    </row>
    <row r="21" spans="1:9" ht="13.5" customHeight="1">
      <c r="A21" s="187"/>
      <c r="B21" s="100"/>
      <c r="C21" s="101"/>
      <c r="D21" s="102" t="s">
        <v>331</v>
      </c>
      <c r="E21" s="103"/>
      <c r="F21" s="157" t="s">
        <v>243</v>
      </c>
      <c r="G21" s="157" t="s">
        <v>243</v>
      </c>
      <c r="H21" s="157"/>
      <c r="I21" s="157" t="s">
        <v>243</v>
      </c>
    </row>
    <row r="22" spans="1:9" ht="13.5" customHeight="1">
      <c r="A22" s="187"/>
      <c r="B22" s="100"/>
      <c r="C22" s="161"/>
      <c r="D22" s="305" t="s">
        <v>354</v>
      </c>
      <c r="E22" s="105"/>
      <c r="F22" s="157"/>
      <c r="G22" s="157"/>
      <c r="H22" s="157" t="s">
        <v>243</v>
      </c>
      <c r="I22" s="157"/>
    </row>
    <row r="23" spans="1:9" ht="13.5" customHeight="1">
      <c r="A23" s="187"/>
      <c r="B23" s="100" t="s">
        <v>318</v>
      </c>
      <c r="C23" s="161"/>
      <c r="D23" s="102"/>
      <c r="E23" s="105"/>
      <c r="F23" s="157"/>
      <c r="G23" s="157"/>
      <c r="H23" s="157"/>
      <c r="I23" s="157"/>
    </row>
    <row r="24" spans="1:9" ht="13.5" customHeight="1">
      <c r="A24" s="187"/>
      <c r="B24" s="100"/>
      <c r="C24" s="161"/>
      <c r="D24" s="102" t="s">
        <v>319</v>
      </c>
      <c r="E24" s="105"/>
      <c r="F24" s="157"/>
      <c r="G24" s="157"/>
      <c r="H24" s="157"/>
      <c r="I24" s="157"/>
    </row>
    <row r="25" spans="1:9" ht="13.5" customHeight="1">
      <c r="A25" s="187"/>
      <c r="B25" s="100" t="s">
        <v>320</v>
      </c>
      <c r="C25" s="161"/>
      <c r="D25" s="102"/>
      <c r="E25" s="105"/>
      <c r="F25" s="157"/>
      <c r="G25" s="157"/>
      <c r="H25" s="157"/>
      <c r="I25" s="157"/>
    </row>
    <row r="26" spans="1:9" ht="13.5" customHeight="1">
      <c r="A26" s="187"/>
      <c r="B26" s="100"/>
      <c r="C26" s="161"/>
      <c r="D26" s="102" t="s">
        <v>275</v>
      </c>
      <c r="E26" s="105"/>
      <c r="F26" s="157"/>
      <c r="G26" s="157"/>
      <c r="H26" s="157" t="s">
        <v>243</v>
      </c>
      <c r="I26" s="157"/>
    </row>
    <row r="27" spans="1:9" ht="13.5" customHeight="1">
      <c r="A27" s="187"/>
      <c r="B27" s="100"/>
      <c r="C27" s="161"/>
      <c r="D27" s="178" t="s">
        <v>276</v>
      </c>
      <c r="E27" s="105"/>
      <c r="F27" s="157"/>
      <c r="G27" s="157" t="s">
        <v>243</v>
      </c>
      <c r="H27" s="157"/>
      <c r="I27" s="157"/>
    </row>
    <row r="28" spans="1:9" ht="13.5" customHeight="1">
      <c r="A28" s="187"/>
      <c r="B28" s="100"/>
      <c r="C28" s="161"/>
      <c r="D28" s="102" t="s">
        <v>277</v>
      </c>
      <c r="E28" s="105"/>
      <c r="F28" s="157"/>
      <c r="G28" s="157"/>
      <c r="H28" s="157"/>
      <c r="I28" s="157" t="s">
        <v>243</v>
      </c>
    </row>
    <row r="29" spans="1:9" ht="13.5" customHeight="1">
      <c r="A29" s="187"/>
      <c r="B29" s="100"/>
      <c r="C29" s="161"/>
      <c r="D29" s="102" t="s">
        <v>278</v>
      </c>
      <c r="E29" s="105"/>
      <c r="F29" s="157"/>
      <c r="G29" s="157"/>
      <c r="H29" s="157"/>
      <c r="I29" s="157"/>
    </row>
    <row r="30" spans="1:9" ht="13.5" customHeight="1">
      <c r="A30" s="187"/>
      <c r="B30" s="100"/>
      <c r="C30" s="161"/>
      <c r="D30" s="178" t="s">
        <v>279</v>
      </c>
      <c r="E30" s="105"/>
      <c r="F30" s="157" t="s">
        <v>243</v>
      </c>
      <c r="G30" s="157"/>
      <c r="H30" s="157"/>
      <c r="I30" s="157"/>
    </row>
    <row r="31" spans="1:9" ht="13.5" customHeight="1" thickBot="1">
      <c r="A31" s="187"/>
      <c r="B31" s="176"/>
      <c r="C31" s="177"/>
      <c r="D31" s="102" t="s">
        <v>280</v>
      </c>
      <c r="E31" s="179"/>
      <c r="F31" s="180"/>
      <c r="G31" s="180"/>
      <c r="H31" s="180"/>
      <c r="I31" s="180"/>
    </row>
    <row r="32" spans="1:9" ht="13.5" customHeight="1" thickTop="1">
      <c r="A32" s="188" t="s">
        <v>281</v>
      </c>
      <c r="B32" s="616" t="s">
        <v>282</v>
      </c>
      <c r="C32" s="616"/>
      <c r="D32" s="616"/>
      <c r="E32" s="181"/>
      <c r="F32" s="182" t="s">
        <v>63</v>
      </c>
      <c r="G32" s="182" t="s">
        <v>63</v>
      </c>
      <c r="H32" s="182" t="s">
        <v>204</v>
      </c>
      <c r="I32" s="182" t="s">
        <v>63</v>
      </c>
    </row>
    <row r="33" spans="1:9" ht="13.5" customHeight="1">
      <c r="A33" s="187"/>
      <c r="B33" s="617" t="s">
        <v>283</v>
      </c>
      <c r="C33" s="617"/>
      <c r="D33" s="617"/>
      <c r="E33" s="106"/>
      <c r="F33" s="162" t="s">
        <v>284</v>
      </c>
      <c r="G33" s="162" t="s">
        <v>284</v>
      </c>
      <c r="H33" s="162" t="s">
        <v>284</v>
      </c>
      <c r="I33" s="162" t="s">
        <v>284</v>
      </c>
    </row>
    <row r="34" spans="1:9" ht="76.5" customHeight="1">
      <c r="A34" s="187"/>
      <c r="B34" s="618" t="s">
        <v>285</v>
      </c>
      <c r="C34" s="618"/>
      <c r="D34" s="618"/>
      <c r="E34" s="107"/>
      <c r="F34" s="108">
        <v>44654</v>
      </c>
      <c r="G34" s="108">
        <v>44654</v>
      </c>
      <c r="H34" s="108">
        <v>44654</v>
      </c>
      <c r="I34" s="108">
        <v>44654</v>
      </c>
    </row>
    <row r="35" spans="1:9" ht="11.25" thickBot="1">
      <c r="A35" s="198"/>
      <c r="B35" s="619" t="s">
        <v>286</v>
      </c>
      <c r="C35" s="619"/>
      <c r="D35" s="619"/>
      <c r="E35" s="185"/>
      <c r="F35" s="186"/>
      <c r="G35" s="186"/>
      <c r="H35" s="186"/>
      <c r="I35" s="186"/>
    </row>
    <row r="36" spans="1:9" ht="11.25" thickTop="1">
      <c r="A36" s="183"/>
    </row>
  </sheetData>
  <mergeCells count="27">
    <mergeCell ref="A2:B2"/>
    <mergeCell ref="C2:E2"/>
    <mergeCell ref="F2:M2"/>
    <mergeCell ref="N2:V2"/>
    <mergeCell ref="A3:B3"/>
    <mergeCell ref="C3:E3"/>
    <mergeCell ref="F3:M3"/>
    <mergeCell ref="N3:P3"/>
    <mergeCell ref="A4:B4"/>
    <mergeCell ref="C4:D4"/>
    <mergeCell ref="F4:M4"/>
    <mergeCell ref="N4:V4"/>
    <mergeCell ref="A5:B5"/>
    <mergeCell ref="C5:V5"/>
    <mergeCell ref="F6:M6"/>
    <mergeCell ref="N6:P6"/>
    <mergeCell ref="Q6:V6"/>
    <mergeCell ref="A7:B7"/>
    <mergeCell ref="C7:E7"/>
    <mergeCell ref="F7:M7"/>
    <mergeCell ref="Q7:V7"/>
    <mergeCell ref="B32:D32"/>
    <mergeCell ref="B33:D33"/>
    <mergeCell ref="B34:D34"/>
    <mergeCell ref="B35:D35"/>
    <mergeCell ref="A6:B6"/>
    <mergeCell ref="C6:E6"/>
  </mergeCells>
  <dataValidations count="3">
    <dataValidation type="list" allowBlank="1" showInputMessage="1" showErrorMessage="1" sqref="F32:I32" xr:uid="{00000000-0002-0000-1400-000000000000}">
      <formula1>"N,A,B, "</formula1>
    </dataValidation>
    <dataValidation type="list" allowBlank="1" showInputMessage="1" showErrorMessage="1" sqref="F33:I33" xr:uid="{00000000-0002-0000-1400-000001000000}">
      <formula1>"P,F, "</formula1>
    </dataValidation>
    <dataValidation type="list" allowBlank="1" showInputMessage="1" showErrorMessage="1" sqref="F10:I31" xr:uid="{00000000-0002-0000-1400-000002000000}">
      <formula1>"O, "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3BDBA-B05A-4BF1-A8BD-E4FB34014A9C}">
  <dimension ref="A1:V33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7" width="2.875" style="291" bestFit="1" customWidth="1"/>
    <col min="8" max="8" width="2.875" style="291" customWidth="1"/>
    <col min="9" max="10" width="2.875" style="291" bestFit="1" customWidth="1"/>
    <col min="11" max="19" width="2.875" style="291" customWidth="1"/>
    <col min="20" max="20" width="2.875" style="291" bestFit="1" customWidth="1"/>
    <col min="21" max="21" width="2.875" style="291" customWidth="1"/>
    <col min="22" max="16384" width="11" style="291"/>
  </cols>
  <sheetData>
    <row r="1" spans="1:22" ht="22.5" customHeight="1" thickBot="1">
      <c r="D1" s="345"/>
    </row>
    <row r="2" spans="1:22" ht="15" customHeight="1">
      <c r="A2" s="534" t="s">
        <v>214</v>
      </c>
      <c r="B2" s="535"/>
      <c r="C2" s="536" t="s">
        <v>121</v>
      </c>
      <c r="D2" s="537"/>
      <c r="E2" s="344"/>
      <c r="F2" s="535" t="s">
        <v>97</v>
      </c>
      <c r="G2" s="535"/>
      <c r="H2" s="535"/>
      <c r="I2" s="535"/>
      <c r="J2" s="535"/>
      <c r="K2" s="535"/>
      <c r="L2" s="538" t="s">
        <v>120</v>
      </c>
      <c r="M2" s="538"/>
      <c r="N2" s="538"/>
      <c r="O2" s="538"/>
      <c r="P2" s="538"/>
      <c r="Q2" s="538"/>
      <c r="R2" s="538"/>
      <c r="S2" s="538"/>
      <c r="T2" s="539"/>
    </row>
    <row r="3" spans="1:22" ht="13.5" customHeight="1">
      <c r="A3" s="540" t="s">
        <v>215</v>
      </c>
      <c r="B3" s="541"/>
      <c r="C3" s="542" t="s">
        <v>49</v>
      </c>
      <c r="D3" s="543"/>
      <c r="E3" s="544"/>
      <c r="F3" s="545" t="s">
        <v>216</v>
      </c>
      <c r="G3" s="546"/>
      <c r="H3" s="546"/>
      <c r="I3" s="546"/>
      <c r="J3" s="546"/>
      <c r="K3" s="547"/>
      <c r="L3" s="543" t="s">
        <v>49</v>
      </c>
      <c r="M3" s="543"/>
      <c r="N3" s="543"/>
      <c r="O3" s="343"/>
      <c r="P3" s="343"/>
      <c r="Q3" s="343"/>
      <c r="R3" s="343"/>
      <c r="S3" s="343"/>
      <c r="T3" s="342"/>
    </row>
    <row r="4" spans="1:22" ht="13.5" customHeight="1">
      <c r="A4" s="548" t="s">
        <v>217</v>
      </c>
      <c r="B4" s="549"/>
      <c r="C4" s="633">
        <v>20</v>
      </c>
      <c r="D4" s="556"/>
      <c r="E4" s="341"/>
      <c r="F4" s="552" t="s">
        <v>218</v>
      </c>
      <c r="G4" s="553"/>
      <c r="H4" s="553"/>
      <c r="I4" s="553"/>
      <c r="J4" s="553"/>
      <c r="K4" s="554"/>
      <c r="L4" s="555">
        <f xml:space="preserve"> IF(Functions!E6&lt;&gt;"N/A",SUM(C4*Functions!E6/1000,- O7),"N/A")</f>
        <v>1.2000000000000002</v>
      </c>
      <c r="M4" s="556"/>
      <c r="N4" s="556"/>
      <c r="O4" s="556"/>
      <c r="P4" s="556"/>
      <c r="Q4" s="556"/>
      <c r="R4" s="556"/>
      <c r="S4" s="556"/>
      <c r="T4" s="557"/>
      <c r="V4" s="325"/>
    </row>
    <row r="5" spans="1:22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8"/>
      <c r="M5" s="558"/>
      <c r="N5" s="558"/>
      <c r="O5" s="558"/>
      <c r="P5" s="558"/>
      <c r="Q5" s="558"/>
      <c r="R5" s="558"/>
      <c r="S5" s="558"/>
      <c r="T5" s="558"/>
    </row>
    <row r="6" spans="1:22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2"/>
      <c r="L6" s="561" t="s">
        <v>220</v>
      </c>
      <c r="M6" s="561"/>
      <c r="N6" s="561"/>
      <c r="O6" s="563" t="s">
        <v>206</v>
      </c>
      <c r="P6" s="561"/>
      <c r="Q6" s="561"/>
      <c r="R6" s="561"/>
      <c r="S6" s="561"/>
      <c r="T6" s="564"/>
      <c r="V6" s="325"/>
    </row>
    <row r="7" spans="1:22" ht="13.5" customHeight="1" thickBot="1">
      <c r="A7" s="565">
        <f>COUNTIF(F30:HQ30,"P")</f>
        <v>4</v>
      </c>
      <c r="B7" s="566"/>
      <c r="C7" s="567">
        <f>COUNTIF(F30:HQ30,"F")</f>
        <v>0</v>
      </c>
      <c r="D7" s="568"/>
      <c r="E7" s="566"/>
      <c r="F7" s="567">
        <f>SUM(O7,- A7,- C7)</f>
        <v>0</v>
      </c>
      <c r="G7" s="568"/>
      <c r="H7" s="568"/>
      <c r="I7" s="568"/>
      <c r="J7" s="568"/>
      <c r="K7" s="569"/>
      <c r="L7" s="340">
        <f>COUNTIF(E29:HQ29,"N")</f>
        <v>2</v>
      </c>
      <c r="M7" s="340">
        <f>COUNTIF(E29:HQ29,"A")</f>
        <v>2</v>
      </c>
      <c r="N7" s="340">
        <f>COUNTIF(E29:HQ29,"B")</f>
        <v>0</v>
      </c>
      <c r="O7" s="570">
        <f>COUNTA(E9:HT9)</f>
        <v>4</v>
      </c>
      <c r="P7" s="568"/>
      <c r="Q7" s="568"/>
      <c r="R7" s="568"/>
      <c r="S7" s="568"/>
      <c r="T7" s="571"/>
      <c r="U7" s="339"/>
    </row>
    <row r="8" spans="1:22" ht="11.25" thickBot="1"/>
    <row r="9" spans="1:22" ht="44.25" thickTop="1" thickBot="1">
      <c r="A9" s="338"/>
      <c r="B9" s="337"/>
      <c r="C9" s="335"/>
      <c r="D9" s="336"/>
      <c r="E9" s="335"/>
      <c r="F9" s="334" t="s">
        <v>221</v>
      </c>
      <c r="G9" s="334" t="s">
        <v>222</v>
      </c>
      <c r="H9" s="334" t="s">
        <v>223</v>
      </c>
      <c r="I9" s="334" t="s">
        <v>224</v>
      </c>
      <c r="U9" s="333"/>
      <c r="V9" s="325"/>
    </row>
    <row r="10" spans="1:22" ht="13.5" customHeight="1">
      <c r="A10" s="332" t="s">
        <v>238</v>
      </c>
      <c r="B10" s="329" t="s">
        <v>239</v>
      </c>
      <c r="C10" s="328"/>
      <c r="D10" s="327"/>
      <c r="E10" s="331"/>
      <c r="F10" s="308"/>
      <c r="G10" s="308"/>
      <c r="H10" s="308"/>
      <c r="I10" s="308"/>
    </row>
    <row r="11" spans="1:22" ht="13.5" customHeight="1">
      <c r="A11" s="324"/>
      <c r="B11" s="329"/>
      <c r="C11" s="328"/>
      <c r="D11" s="327"/>
      <c r="E11" s="330"/>
      <c r="F11" s="308"/>
      <c r="G11" s="308"/>
      <c r="H11" s="308"/>
      <c r="I11" s="308"/>
      <c r="V11" s="325"/>
    </row>
    <row r="12" spans="1:22" ht="13.5" customHeight="1">
      <c r="A12" s="324"/>
      <c r="B12" s="329" t="s">
        <v>355</v>
      </c>
      <c r="C12" s="328"/>
      <c r="D12" s="327"/>
      <c r="E12" s="330"/>
      <c r="F12" s="308"/>
      <c r="G12" s="308"/>
      <c r="H12" s="308"/>
      <c r="I12" s="308"/>
      <c r="V12" s="325"/>
    </row>
    <row r="13" spans="1:22" ht="13.5" customHeight="1">
      <c r="A13" s="324"/>
      <c r="B13" s="329"/>
      <c r="C13" s="328"/>
      <c r="D13" s="327" t="s">
        <v>356</v>
      </c>
      <c r="E13" s="330"/>
      <c r="F13" s="350" t="s">
        <v>243</v>
      </c>
      <c r="G13" s="350"/>
      <c r="H13" s="350"/>
      <c r="I13" s="350"/>
      <c r="V13" s="325"/>
    </row>
    <row r="14" spans="1:22" ht="13.5" customHeight="1">
      <c r="A14" s="324"/>
      <c r="B14" s="329"/>
      <c r="C14" s="328"/>
      <c r="D14" s="327" t="s">
        <v>357</v>
      </c>
      <c r="E14" s="330"/>
      <c r="F14" s="350"/>
      <c r="G14" s="350" t="s">
        <v>243</v>
      </c>
      <c r="H14" s="350"/>
      <c r="I14" s="350"/>
      <c r="V14" s="325"/>
    </row>
    <row r="15" spans="1:22" ht="13.5" customHeight="1">
      <c r="A15" s="324"/>
      <c r="B15" s="329"/>
      <c r="C15" s="328"/>
      <c r="D15" s="327" t="s">
        <v>244</v>
      </c>
      <c r="E15" s="330"/>
      <c r="F15" s="350"/>
      <c r="G15" s="350"/>
      <c r="H15" s="350" t="s">
        <v>243</v>
      </c>
      <c r="I15" s="350"/>
      <c r="V15" s="325"/>
    </row>
    <row r="16" spans="1:22" ht="13.5" customHeight="1" thickBot="1">
      <c r="A16" s="324"/>
      <c r="B16" s="329"/>
      <c r="C16" s="328"/>
      <c r="D16" s="327" t="s">
        <v>266</v>
      </c>
      <c r="E16" s="330"/>
      <c r="F16" s="350"/>
      <c r="G16" s="350"/>
      <c r="H16" s="350"/>
      <c r="I16" s="350" t="s">
        <v>243</v>
      </c>
      <c r="V16" s="325"/>
    </row>
    <row r="17" spans="1:13" ht="13.5" customHeight="1">
      <c r="A17" s="303" t="s">
        <v>270</v>
      </c>
      <c r="B17" s="319" t="s">
        <v>271</v>
      </c>
      <c r="C17" s="318"/>
      <c r="D17" s="317"/>
      <c r="E17" s="316"/>
      <c r="F17" s="315"/>
      <c r="G17" s="315"/>
      <c r="H17" s="315"/>
      <c r="I17" s="315"/>
    </row>
    <row r="18" spans="1:13" ht="13.5" customHeight="1">
      <c r="A18" s="299"/>
      <c r="B18" s="312"/>
      <c r="C18" s="314"/>
      <c r="D18" s="305" t="s">
        <v>260</v>
      </c>
      <c r="E18" s="313"/>
      <c r="F18" s="350"/>
      <c r="G18" s="350"/>
      <c r="H18" s="350" t="s">
        <v>243</v>
      </c>
      <c r="I18" s="350" t="s">
        <v>243</v>
      </c>
    </row>
    <row r="19" spans="1:13" ht="13.5" customHeight="1">
      <c r="A19" s="299"/>
      <c r="B19" s="312"/>
      <c r="C19" s="311"/>
      <c r="D19" s="305" t="s">
        <v>358</v>
      </c>
      <c r="E19" s="309"/>
      <c r="F19" s="350" t="s">
        <v>243</v>
      </c>
      <c r="G19" s="350" t="s">
        <v>243</v>
      </c>
      <c r="H19" s="350"/>
      <c r="I19" s="350"/>
    </row>
    <row r="20" spans="1:13" ht="13.5" customHeight="1">
      <c r="A20" s="299"/>
      <c r="B20" s="312" t="s">
        <v>273</v>
      </c>
      <c r="C20" s="311"/>
      <c r="D20" s="305"/>
      <c r="E20" s="309"/>
      <c r="F20" s="350"/>
      <c r="G20" s="350"/>
      <c r="H20" s="350"/>
      <c r="I20" s="350"/>
    </row>
    <row r="21" spans="1:13" ht="13.5" customHeight="1">
      <c r="A21" s="299"/>
      <c r="B21" s="312"/>
      <c r="C21" s="311"/>
      <c r="D21" s="305"/>
      <c r="E21" s="309"/>
      <c r="F21" s="350"/>
      <c r="G21" s="350"/>
      <c r="H21" s="350"/>
      <c r="I21" s="350"/>
      <c r="M21" s="291">
        <f xml:space="preserve"> IF(Functions!E6&lt;&gt;"N/A",SUM(C4*Functions!E6/1000,- X7),"N/A")</f>
        <v>5.2</v>
      </c>
    </row>
    <row r="22" spans="1:13" ht="13.5" customHeight="1">
      <c r="A22" s="299"/>
      <c r="B22" s="312" t="s">
        <v>274</v>
      </c>
      <c r="C22" s="311"/>
      <c r="D22" s="305"/>
      <c r="E22" s="309"/>
      <c r="F22" s="350"/>
      <c r="G22" s="350"/>
      <c r="H22" s="350"/>
      <c r="I22" s="350"/>
    </row>
    <row r="23" spans="1:13" ht="13.5" customHeight="1">
      <c r="A23" s="299"/>
      <c r="B23" s="312"/>
      <c r="C23" s="311"/>
      <c r="D23" s="305" t="s">
        <v>275</v>
      </c>
      <c r="E23" s="309"/>
      <c r="F23" s="350" t="s">
        <v>243</v>
      </c>
      <c r="G23" s="350" t="s">
        <v>243</v>
      </c>
      <c r="H23" s="350"/>
      <c r="I23" s="350"/>
    </row>
    <row r="24" spans="1:13" ht="13.5" customHeight="1">
      <c r="A24" s="299"/>
      <c r="B24" s="312"/>
      <c r="C24" s="311"/>
      <c r="D24" s="310" t="s">
        <v>276</v>
      </c>
      <c r="E24" s="309"/>
      <c r="F24" s="350"/>
      <c r="G24" s="350"/>
      <c r="H24" s="350" t="s">
        <v>243</v>
      </c>
      <c r="I24" s="350" t="s">
        <v>243</v>
      </c>
    </row>
    <row r="25" spans="1:13" ht="13.5" customHeight="1">
      <c r="A25" s="299"/>
      <c r="B25" s="312"/>
      <c r="C25" s="311"/>
      <c r="D25" s="305" t="s">
        <v>277</v>
      </c>
      <c r="E25" s="309"/>
      <c r="F25" s="350"/>
      <c r="G25" s="350"/>
      <c r="H25" s="350"/>
      <c r="I25" s="350"/>
    </row>
    <row r="26" spans="1:13" ht="13.5" customHeight="1">
      <c r="A26" s="299"/>
      <c r="B26" s="312"/>
      <c r="D26" s="305" t="s">
        <v>278</v>
      </c>
      <c r="E26" s="309"/>
      <c r="F26" s="350"/>
      <c r="G26" s="350"/>
      <c r="H26" s="350"/>
      <c r="I26" s="350"/>
    </row>
    <row r="27" spans="1:13" ht="13.5" customHeight="1">
      <c r="A27" s="299"/>
      <c r="B27" s="312"/>
      <c r="C27" s="311"/>
      <c r="D27" s="310" t="s">
        <v>279</v>
      </c>
      <c r="E27" s="309"/>
      <c r="F27" s="350"/>
      <c r="G27" s="350"/>
      <c r="H27" s="350"/>
      <c r="I27" s="350"/>
    </row>
    <row r="28" spans="1:13" ht="13.5" customHeight="1" thickBot="1">
      <c r="A28" s="299"/>
      <c r="B28" s="307"/>
      <c r="C28" s="306"/>
      <c r="D28" s="305" t="s">
        <v>280</v>
      </c>
      <c r="E28" s="304"/>
      <c r="F28" s="349"/>
      <c r="G28" s="349"/>
      <c r="H28" s="349"/>
      <c r="I28" s="349"/>
    </row>
    <row r="29" spans="1:13" ht="13.5" customHeight="1" thickTop="1">
      <c r="A29" s="303" t="s">
        <v>281</v>
      </c>
      <c r="B29" s="572" t="s">
        <v>282</v>
      </c>
      <c r="C29" s="572"/>
      <c r="D29" s="572"/>
      <c r="E29" s="302"/>
      <c r="F29" s="348" t="s">
        <v>204</v>
      </c>
      <c r="G29" s="348" t="s">
        <v>204</v>
      </c>
      <c r="H29" s="348" t="s">
        <v>63</v>
      </c>
      <c r="I29" s="348" t="s">
        <v>63</v>
      </c>
    </row>
    <row r="30" spans="1:13" ht="13.5" customHeight="1">
      <c r="A30" s="299"/>
      <c r="B30" s="573" t="s">
        <v>283</v>
      </c>
      <c r="C30" s="573"/>
      <c r="D30" s="573"/>
      <c r="E30" s="301"/>
      <c r="F30" s="347" t="s">
        <v>284</v>
      </c>
      <c r="G30" s="347" t="s">
        <v>284</v>
      </c>
      <c r="H30" s="347" t="s">
        <v>284</v>
      </c>
      <c r="I30" s="347" t="s">
        <v>284</v>
      </c>
    </row>
    <row r="31" spans="1:13" ht="66.75" customHeight="1">
      <c r="A31" s="299"/>
      <c r="B31" s="574" t="s">
        <v>285</v>
      </c>
      <c r="C31" s="574"/>
      <c r="D31" s="574"/>
      <c r="E31" s="298"/>
      <c r="F31" s="297">
        <v>44640</v>
      </c>
      <c r="G31" s="297">
        <v>44640</v>
      </c>
      <c r="H31" s="297">
        <v>44640</v>
      </c>
      <c r="I31" s="297">
        <v>44640</v>
      </c>
    </row>
    <row r="32" spans="1:13" ht="11.25" thickBot="1">
      <c r="A32" s="296"/>
      <c r="B32" s="575" t="s">
        <v>286</v>
      </c>
      <c r="C32" s="575"/>
      <c r="D32" s="575"/>
      <c r="E32" s="295"/>
      <c r="F32" s="294"/>
      <c r="G32" s="294"/>
      <c r="H32" s="294"/>
      <c r="I32" s="294"/>
    </row>
    <row r="33" spans="1:4" ht="11.25" thickTop="1">
      <c r="A33" s="293"/>
      <c r="B33" s="291"/>
      <c r="C33" s="292"/>
      <c r="D33" s="291"/>
    </row>
  </sheetData>
  <mergeCells count="27">
    <mergeCell ref="A2:B2"/>
    <mergeCell ref="C2:D2"/>
    <mergeCell ref="F2:K2"/>
    <mergeCell ref="L2:T2"/>
    <mergeCell ref="A3:B3"/>
    <mergeCell ref="C3:E3"/>
    <mergeCell ref="F3:K3"/>
    <mergeCell ref="L3:N3"/>
    <mergeCell ref="A4:B4"/>
    <mergeCell ref="C4:D4"/>
    <mergeCell ref="F4:K4"/>
    <mergeCell ref="L4:T4"/>
    <mergeCell ref="A5:B5"/>
    <mergeCell ref="C5:T5"/>
    <mergeCell ref="F6:K6"/>
    <mergeCell ref="L6:N6"/>
    <mergeCell ref="O6:T6"/>
    <mergeCell ref="A7:B7"/>
    <mergeCell ref="C7:E7"/>
    <mergeCell ref="F7:K7"/>
    <mergeCell ref="O7:T7"/>
    <mergeCell ref="B29:D29"/>
    <mergeCell ref="B30:D30"/>
    <mergeCell ref="B31:D31"/>
    <mergeCell ref="B32:D32"/>
    <mergeCell ref="A6:B6"/>
    <mergeCell ref="C6:E6"/>
  </mergeCells>
  <dataValidations count="3">
    <dataValidation type="list" allowBlank="1" showInputMessage="1" showErrorMessage="1" sqref="F10:I28" xr:uid="{E4A6C767-4FE6-4DB6-8525-E4601EAB053D}">
      <formula1>"O, "</formula1>
    </dataValidation>
    <dataValidation type="list" allowBlank="1" showInputMessage="1" showErrorMessage="1" sqref="F29:I29" xr:uid="{27BFF3AC-9A0D-434A-BD09-D33BB6D8BB72}">
      <formula1>"N,A,B, "</formula1>
    </dataValidation>
    <dataValidation type="list" allowBlank="1" showInputMessage="1" showErrorMessage="1" sqref="F30:I30" xr:uid="{64411D20-4386-4A46-AE89-09A221181A30}">
      <formula1>"P,F,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46A1-3159-465E-B535-02E30393A3B1}">
  <dimension ref="A1:AB40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2" width="2.875" style="291" customWidth="1"/>
    <col min="13" max="13" width="2.875" style="291" bestFit="1" customWidth="1"/>
    <col min="14" max="14" width="2.875" style="291" customWidth="1"/>
    <col min="15" max="16" width="2.875" style="291" bestFit="1" customWidth="1"/>
    <col min="17" max="25" width="2.875" style="291" customWidth="1"/>
    <col min="26" max="26" width="2.875" style="291" bestFit="1" customWidth="1"/>
    <col min="27" max="27" width="2.875" style="291" customWidth="1"/>
    <col min="28" max="16384" width="11" style="291"/>
  </cols>
  <sheetData>
    <row r="1" spans="1:28" ht="13.5" customHeight="1" thickBot="1">
      <c r="A1" s="365"/>
      <c r="B1" s="364"/>
    </row>
    <row r="2" spans="1:28" ht="13.5" customHeight="1">
      <c r="A2" s="623" t="s">
        <v>214</v>
      </c>
      <c r="B2" s="624"/>
      <c r="C2" s="625" t="s">
        <v>124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29"/>
      <c r="R2" s="630" t="s">
        <v>123</v>
      </c>
      <c r="S2" s="631"/>
      <c r="T2" s="631"/>
      <c r="U2" s="631"/>
      <c r="V2" s="631"/>
      <c r="W2" s="631"/>
      <c r="X2" s="631"/>
      <c r="Y2" s="631"/>
      <c r="Z2" s="632"/>
      <c r="AB2" s="325"/>
    </row>
    <row r="3" spans="1:28" ht="13.5" customHeight="1">
      <c r="A3" s="548" t="s">
        <v>215</v>
      </c>
      <c r="B3" s="549"/>
      <c r="C3" s="542" t="s">
        <v>197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3"/>
      <c r="O3" s="553"/>
      <c r="P3" s="553"/>
      <c r="Q3" s="554"/>
      <c r="R3" s="543" t="s">
        <v>49</v>
      </c>
      <c r="S3" s="543"/>
      <c r="T3" s="543"/>
      <c r="U3" s="343"/>
      <c r="V3" s="343"/>
      <c r="W3" s="343"/>
      <c r="X3" s="343"/>
      <c r="Y3" s="343"/>
      <c r="Z3" s="342"/>
    </row>
    <row r="4" spans="1:28" ht="13.5" customHeight="1">
      <c r="A4" s="548" t="s">
        <v>217</v>
      </c>
      <c r="B4" s="549"/>
      <c r="C4" s="633">
        <v>40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3"/>
      <c r="O4" s="553"/>
      <c r="P4" s="553"/>
      <c r="Q4" s="554"/>
      <c r="R4" s="555">
        <f xml:space="preserve"> IF(Functions!E6&lt;&gt;"N/A",SUM(C4*Functions!E6/1000,- U7),"N/A")</f>
        <v>2.4000000000000004</v>
      </c>
      <c r="S4" s="556"/>
      <c r="T4" s="556"/>
      <c r="U4" s="556"/>
      <c r="V4" s="556"/>
      <c r="W4" s="556"/>
      <c r="X4" s="556"/>
      <c r="Y4" s="556"/>
      <c r="Z4" s="557"/>
      <c r="AB4" s="325"/>
    </row>
    <row r="5" spans="1:28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9"/>
      <c r="P5" s="559"/>
      <c r="Q5" s="559"/>
      <c r="R5" s="558"/>
      <c r="S5" s="558"/>
      <c r="T5" s="558"/>
      <c r="U5" s="558"/>
      <c r="V5" s="558"/>
      <c r="W5" s="558"/>
      <c r="X5" s="558"/>
      <c r="Y5" s="558"/>
      <c r="Z5" s="558"/>
    </row>
    <row r="6" spans="1:28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1"/>
      <c r="O6" s="561"/>
      <c r="P6" s="561"/>
      <c r="Q6" s="562"/>
      <c r="R6" s="561" t="s">
        <v>220</v>
      </c>
      <c r="S6" s="561"/>
      <c r="T6" s="561"/>
      <c r="U6" s="563" t="s">
        <v>206</v>
      </c>
      <c r="V6" s="561"/>
      <c r="W6" s="561"/>
      <c r="X6" s="561"/>
      <c r="Y6" s="561"/>
      <c r="Z6" s="564"/>
      <c r="AB6" s="325"/>
    </row>
    <row r="7" spans="1:28" ht="13.5" customHeight="1" thickBot="1">
      <c r="A7" s="565">
        <f>COUNTIF(F37:HW37,"P")</f>
        <v>8</v>
      </c>
      <c r="B7" s="566"/>
      <c r="C7" s="567">
        <f>COUNTIF(F37:HW37,"F")</f>
        <v>0</v>
      </c>
      <c r="D7" s="568"/>
      <c r="E7" s="566"/>
      <c r="F7" s="567">
        <f>SUM(U7,- A7,- C7)</f>
        <v>0</v>
      </c>
      <c r="G7" s="568"/>
      <c r="H7" s="568"/>
      <c r="I7" s="568"/>
      <c r="J7" s="568"/>
      <c r="K7" s="568"/>
      <c r="L7" s="568"/>
      <c r="M7" s="568"/>
      <c r="N7" s="568"/>
      <c r="O7" s="568"/>
      <c r="P7" s="568"/>
      <c r="Q7" s="569"/>
      <c r="R7" s="340">
        <f>COUNTIF(E36:HW36,"N")</f>
        <v>2</v>
      </c>
      <c r="S7" s="340">
        <f>COUNTIF(E36:HW36,"A")</f>
        <v>6</v>
      </c>
      <c r="T7" s="340">
        <f>COUNTIF(E36:HW36,"B")</f>
        <v>0</v>
      </c>
      <c r="U7" s="570">
        <f>COUNTA(E9:HZ9)</f>
        <v>8</v>
      </c>
      <c r="V7" s="568"/>
      <c r="W7" s="568"/>
      <c r="X7" s="568"/>
      <c r="Y7" s="568"/>
      <c r="Z7" s="571"/>
      <c r="AA7" s="339"/>
    </row>
    <row r="8" spans="1:28" ht="11.25" thickBot="1"/>
    <row r="9" spans="1:28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K9" s="359" t="s">
        <v>226</v>
      </c>
      <c r="L9" s="359" t="s">
        <v>230</v>
      </c>
      <c r="M9" s="359" t="s">
        <v>231</v>
      </c>
      <c r="AA9" s="333"/>
      <c r="AB9" s="325"/>
    </row>
    <row r="10" spans="1:28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  <c r="K10" s="352"/>
      <c r="L10" s="352"/>
      <c r="M10" s="352"/>
    </row>
    <row r="11" spans="1:28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K11" s="350"/>
      <c r="L11" s="350"/>
      <c r="M11" s="350"/>
      <c r="AB11" s="325"/>
    </row>
    <row r="12" spans="1:28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K12" s="350"/>
      <c r="L12" s="350"/>
      <c r="M12" s="350"/>
      <c r="AB12" s="325"/>
    </row>
    <row r="13" spans="1:28" ht="13.5" customHeight="1">
      <c r="A13" s="324"/>
      <c r="B13" s="329"/>
      <c r="C13" s="328"/>
      <c r="D13" s="327" t="s">
        <v>291</v>
      </c>
      <c r="E13" s="330"/>
      <c r="F13" s="350"/>
      <c r="G13" s="350"/>
      <c r="H13" s="350"/>
      <c r="I13" s="350" t="s">
        <v>243</v>
      </c>
      <c r="J13" s="350" t="s">
        <v>243</v>
      </c>
      <c r="K13" s="350" t="s">
        <v>243</v>
      </c>
      <c r="L13" s="350"/>
      <c r="M13" s="350"/>
      <c r="AB13" s="325"/>
    </row>
    <row r="14" spans="1:28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 t="s">
        <v>243</v>
      </c>
      <c r="I14" s="350"/>
      <c r="J14" s="350"/>
      <c r="K14" s="350"/>
      <c r="L14" s="350" t="s">
        <v>243</v>
      </c>
      <c r="M14" s="350" t="s">
        <v>243</v>
      </c>
      <c r="AB14" s="325"/>
    </row>
    <row r="15" spans="1:28" ht="13.5" customHeight="1">
      <c r="A15" s="324"/>
      <c r="B15" s="329"/>
      <c r="C15" s="328"/>
      <c r="D15" s="327" t="s">
        <v>293</v>
      </c>
      <c r="E15" s="330"/>
      <c r="F15" s="350" t="s">
        <v>243</v>
      </c>
      <c r="G15" s="350"/>
      <c r="H15" s="350"/>
      <c r="I15" s="350"/>
      <c r="J15" s="350"/>
      <c r="K15" s="350"/>
      <c r="L15" s="350"/>
      <c r="M15" s="350"/>
      <c r="AB15" s="325"/>
    </row>
    <row r="16" spans="1:28" ht="13.5" customHeight="1">
      <c r="A16" s="324"/>
      <c r="B16" s="329" t="s">
        <v>359</v>
      </c>
      <c r="C16" s="328"/>
      <c r="D16" s="327"/>
      <c r="E16" s="330"/>
      <c r="F16" s="350"/>
      <c r="G16" s="350"/>
      <c r="H16" s="350"/>
      <c r="I16" s="350"/>
      <c r="J16" s="350"/>
      <c r="K16" s="350"/>
      <c r="L16" s="350"/>
      <c r="M16" s="350"/>
      <c r="AB16" s="325"/>
    </row>
    <row r="17" spans="1:28" ht="13.5" customHeight="1">
      <c r="A17" s="324"/>
      <c r="B17" s="329"/>
      <c r="C17" s="328"/>
      <c r="D17" s="327" t="s">
        <v>330</v>
      </c>
      <c r="E17" s="330"/>
      <c r="F17" s="350" t="s">
        <v>243</v>
      </c>
      <c r="G17" s="350" t="s">
        <v>243</v>
      </c>
      <c r="H17" s="350" t="s">
        <v>243</v>
      </c>
      <c r="I17" s="350" t="s">
        <v>243</v>
      </c>
      <c r="J17" s="350" t="s">
        <v>243</v>
      </c>
      <c r="K17" s="350" t="s">
        <v>243</v>
      </c>
      <c r="L17" s="350"/>
      <c r="M17" s="350"/>
      <c r="AB17" s="325"/>
    </row>
    <row r="18" spans="1:28" ht="13.5" customHeight="1">
      <c r="A18" s="324"/>
      <c r="B18" s="329"/>
      <c r="C18" s="328"/>
      <c r="D18" s="327" t="s">
        <v>360</v>
      </c>
      <c r="E18" s="330"/>
      <c r="F18" s="350"/>
      <c r="G18" s="350"/>
      <c r="H18" s="350"/>
      <c r="I18" s="350"/>
      <c r="J18" s="350"/>
      <c r="K18" s="350"/>
      <c r="L18" s="350" t="s">
        <v>243</v>
      </c>
      <c r="M18" s="350" t="s">
        <v>243</v>
      </c>
      <c r="AB18" s="325"/>
    </row>
    <row r="19" spans="1:28" ht="13.5" customHeight="1">
      <c r="A19" s="324"/>
      <c r="B19" s="329" t="s">
        <v>361</v>
      </c>
      <c r="C19" s="328"/>
      <c r="D19" s="327"/>
      <c r="E19" s="354"/>
      <c r="F19" s="350"/>
      <c r="G19" s="350"/>
      <c r="H19" s="350"/>
      <c r="I19" s="350"/>
      <c r="J19" s="350"/>
      <c r="K19" s="350"/>
      <c r="L19" s="350"/>
      <c r="M19" s="350"/>
    </row>
    <row r="20" spans="1:28" ht="13.5" customHeight="1">
      <c r="A20" s="324"/>
      <c r="B20" s="329"/>
      <c r="C20" s="328"/>
      <c r="D20" s="290" t="s">
        <v>362</v>
      </c>
      <c r="E20" s="354"/>
      <c r="F20" s="350" t="s">
        <v>243</v>
      </c>
      <c r="G20" s="350"/>
      <c r="H20" s="350"/>
      <c r="I20" s="350"/>
      <c r="J20" s="350"/>
      <c r="K20" s="350" t="s">
        <v>243</v>
      </c>
      <c r="L20" s="350"/>
      <c r="M20" s="350" t="s">
        <v>243</v>
      </c>
    </row>
    <row r="21" spans="1:28" ht="13.5" customHeight="1">
      <c r="A21" s="324"/>
      <c r="B21" s="329"/>
      <c r="C21" s="328"/>
      <c r="D21" s="355" t="s">
        <v>363</v>
      </c>
      <c r="E21" s="354"/>
      <c r="F21" s="350"/>
      <c r="G21" s="350" t="s">
        <v>243</v>
      </c>
      <c r="H21" s="350"/>
      <c r="I21" s="350" t="s">
        <v>243</v>
      </c>
      <c r="J21" s="350"/>
      <c r="K21" s="350"/>
      <c r="L21" s="350" t="s">
        <v>243</v>
      </c>
      <c r="M21" s="350"/>
    </row>
    <row r="22" spans="1:28" ht="13.5" customHeight="1" thickBot="1">
      <c r="A22" s="324"/>
      <c r="B22" s="323"/>
      <c r="C22" s="322"/>
      <c r="D22" s="321" t="s">
        <v>266</v>
      </c>
      <c r="E22" s="320"/>
      <c r="F22" s="353"/>
      <c r="G22" s="353"/>
      <c r="H22" s="353" t="s">
        <v>243</v>
      </c>
      <c r="I22" s="353"/>
      <c r="J22" s="353" t="s">
        <v>243</v>
      </c>
      <c r="K22" s="353"/>
      <c r="L22" s="353"/>
      <c r="M22" s="353"/>
    </row>
    <row r="23" spans="1:28" ht="13.5" customHeight="1" thickTop="1">
      <c r="A23" s="303" t="s">
        <v>270</v>
      </c>
      <c r="B23" s="319" t="s">
        <v>315</v>
      </c>
      <c r="C23" s="318"/>
      <c r="D23" s="317"/>
      <c r="E23" s="316"/>
      <c r="F23" s="352"/>
      <c r="G23" s="352"/>
      <c r="H23" s="352"/>
      <c r="I23" s="352"/>
      <c r="J23" s="352"/>
      <c r="K23" s="352"/>
      <c r="L23" s="352"/>
      <c r="M23" s="352"/>
    </row>
    <row r="24" spans="1:28" ht="13.5" customHeight="1">
      <c r="A24" s="299"/>
      <c r="B24" s="312"/>
      <c r="C24" s="314"/>
      <c r="D24" s="305" t="s">
        <v>364</v>
      </c>
      <c r="E24" s="313"/>
      <c r="F24" s="350"/>
      <c r="G24" s="350"/>
      <c r="H24" s="350" t="s">
        <v>243</v>
      </c>
      <c r="I24" s="350" t="s">
        <v>243</v>
      </c>
      <c r="J24" s="350" t="s">
        <v>243</v>
      </c>
      <c r="K24" s="350" t="s">
        <v>243</v>
      </c>
      <c r="L24" s="350" t="s">
        <v>243</v>
      </c>
      <c r="M24" s="350" t="s">
        <v>243</v>
      </c>
    </row>
    <row r="25" spans="1:28" ht="13.5" customHeight="1">
      <c r="A25" s="299"/>
      <c r="B25" s="312"/>
      <c r="C25" s="351"/>
      <c r="D25" s="305" t="s">
        <v>365</v>
      </c>
      <c r="E25" s="309"/>
      <c r="F25" s="350" t="s">
        <v>243</v>
      </c>
      <c r="G25" s="350" t="s">
        <v>243</v>
      </c>
      <c r="H25" s="350"/>
      <c r="I25" s="350"/>
      <c r="J25" s="350"/>
      <c r="K25" s="350"/>
      <c r="L25" s="350"/>
      <c r="M25" s="350"/>
    </row>
    <row r="26" spans="1:28" ht="13.5" customHeight="1">
      <c r="A26" s="299"/>
      <c r="B26" s="312" t="s">
        <v>318</v>
      </c>
      <c r="C26" s="351"/>
      <c r="D26" s="305"/>
      <c r="E26" s="309"/>
      <c r="F26" s="350"/>
      <c r="G26" s="350"/>
      <c r="H26" s="350"/>
      <c r="I26" s="350"/>
      <c r="J26" s="350"/>
      <c r="K26" s="350"/>
      <c r="L26" s="350"/>
      <c r="M26" s="350"/>
    </row>
    <row r="27" spans="1:28" ht="13.5" customHeight="1">
      <c r="A27" s="299"/>
      <c r="B27" s="312"/>
      <c r="C27" s="351"/>
      <c r="D27" s="305"/>
      <c r="E27" s="309"/>
      <c r="F27" s="350"/>
      <c r="G27" s="350"/>
      <c r="H27" s="350"/>
      <c r="I27" s="350"/>
      <c r="J27" s="350"/>
      <c r="K27" s="350"/>
      <c r="L27" s="350"/>
      <c r="M27" s="350"/>
    </row>
    <row r="28" spans="1:28" ht="13.5" customHeight="1">
      <c r="A28" s="299"/>
      <c r="B28" s="312"/>
      <c r="C28" s="351"/>
      <c r="D28" s="305"/>
      <c r="E28" s="309"/>
      <c r="F28" s="350"/>
      <c r="G28" s="350"/>
      <c r="H28" s="350"/>
      <c r="I28" s="350"/>
      <c r="J28" s="350"/>
      <c r="K28" s="350"/>
      <c r="L28" s="350"/>
      <c r="M28" s="350"/>
    </row>
    <row r="29" spans="1:28" ht="13.5" customHeight="1">
      <c r="A29" s="299"/>
      <c r="B29" s="312" t="s">
        <v>320</v>
      </c>
      <c r="C29" s="351"/>
      <c r="D29" s="305"/>
      <c r="E29" s="309"/>
      <c r="F29" s="350"/>
      <c r="G29" s="350"/>
      <c r="H29" s="350"/>
      <c r="I29" s="350"/>
      <c r="J29" s="350"/>
      <c r="K29" s="350"/>
      <c r="L29" s="350"/>
      <c r="M29" s="350"/>
    </row>
    <row r="30" spans="1:28" ht="13.5" customHeight="1">
      <c r="A30" s="299"/>
      <c r="B30" s="312"/>
      <c r="C30" s="351"/>
      <c r="D30" s="305" t="s">
        <v>275</v>
      </c>
      <c r="E30" s="309"/>
      <c r="F30" s="350" t="s">
        <v>243</v>
      </c>
      <c r="G30" s="350" t="s">
        <v>243</v>
      </c>
      <c r="H30" s="350"/>
      <c r="I30" s="350"/>
      <c r="J30" s="350"/>
      <c r="K30" s="350"/>
      <c r="L30" s="350"/>
      <c r="M30" s="350"/>
    </row>
    <row r="31" spans="1:28" ht="13.5" customHeight="1">
      <c r="A31" s="299"/>
      <c r="B31" s="312"/>
      <c r="C31" s="351"/>
      <c r="D31" s="310" t="s">
        <v>366</v>
      </c>
      <c r="E31" s="309"/>
      <c r="F31" s="350"/>
      <c r="G31" s="350"/>
      <c r="H31" s="350" t="s">
        <v>243</v>
      </c>
      <c r="I31" s="350"/>
      <c r="J31" s="350"/>
      <c r="K31" s="350"/>
      <c r="L31" s="350"/>
      <c r="M31" s="350"/>
    </row>
    <row r="32" spans="1:28" ht="13.5" customHeight="1">
      <c r="A32" s="299"/>
      <c r="B32" s="312"/>
      <c r="C32" s="351"/>
      <c r="D32" s="305" t="s">
        <v>277</v>
      </c>
      <c r="E32" s="309"/>
      <c r="F32" s="350"/>
      <c r="G32" s="350"/>
      <c r="H32" s="350"/>
      <c r="I32" s="350"/>
      <c r="J32" s="350"/>
      <c r="K32" s="350"/>
      <c r="L32" s="350" t="s">
        <v>243</v>
      </c>
      <c r="M32" s="350" t="s">
        <v>243</v>
      </c>
    </row>
    <row r="33" spans="1:13" ht="13.5" customHeight="1">
      <c r="A33" s="299"/>
      <c r="B33" s="312"/>
      <c r="C33" s="351"/>
      <c r="D33" s="305" t="s">
        <v>278</v>
      </c>
      <c r="E33" s="309"/>
      <c r="F33" s="350"/>
      <c r="G33" s="350"/>
      <c r="H33" s="350"/>
      <c r="I33" s="350"/>
      <c r="J33" s="350"/>
      <c r="K33" s="350" t="s">
        <v>243</v>
      </c>
      <c r="L33" s="350"/>
      <c r="M33" s="350"/>
    </row>
    <row r="34" spans="1:13" ht="13.5" customHeight="1">
      <c r="A34" s="299"/>
      <c r="B34" s="312"/>
      <c r="C34" s="351"/>
      <c r="D34" s="310" t="s">
        <v>279</v>
      </c>
      <c r="E34" s="309"/>
      <c r="F34" s="350"/>
      <c r="G34" s="350"/>
      <c r="H34" s="350"/>
      <c r="I34" s="350" t="s">
        <v>243</v>
      </c>
      <c r="J34" s="350" t="s">
        <v>243</v>
      </c>
      <c r="K34" s="350"/>
      <c r="L34" s="350"/>
      <c r="M34" s="350"/>
    </row>
    <row r="35" spans="1:13" ht="13.5" customHeight="1" thickBot="1">
      <c r="A35" s="299"/>
      <c r="B35" s="307"/>
      <c r="C35" s="306"/>
      <c r="D35" s="305" t="s">
        <v>280</v>
      </c>
      <c r="E35" s="304"/>
      <c r="F35" s="349"/>
      <c r="G35" s="349"/>
      <c r="H35" s="349"/>
      <c r="I35" s="349"/>
      <c r="J35" s="349"/>
      <c r="K35" s="349"/>
      <c r="L35" s="349"/>
      <c r="M35" s="349"/>
    </row>
    <row r="36" spans="1:13" ht="13.5" customHeight="1" thickTop="1">
      <c r="A36" s="303" t="s">
        <v>281</v>
      </c>
      <c r="B36" s="572" t="s">
        <v>282</v>
      </c>
      <c r="C36" s="572"/>
      <c r="D36" s="572"/>
      <c r="E36" s="302"/>
      <c r="F36" s="348" t="s">
        <v>204</v>
      </c>
      <c r="G36" s="348" t="s">
        <v>204</v>
      </c>
      <c r="H36" s="348" t="s">
        <v>63</v>
      </c>
      <c r="I36" s="348" t="s">
        <v>63</v>
      </c>
      <c r="J36" s="348" t="s">
        <v>63</v>
      </c>
      <c r="K36" s="348" t="s">
        <v>63</v>
      </c>
      <c r="L36" s="348" t="s">
        <v>63</v>
      </c>
      <c r="M36" s="348" t="s">
        <v>63</v>
      </c>
    </row>
    <row r="37" spans="1:13" ht="13.5" customHeight="1">
      <c r="A37" s="299"/>
      <c r="B37" s="634" t="s">
        <v>283</v>
      </c>
      <c r="C37" s="634"/>
      <c r="D37" s="634"/>
      <c r="E37" s="301"/>
      <c r="F37" s="347" t="s">
        <v>284</v>
      </c>
      <c r="G37" s="347" t="s">
        <v>284</v>
      </c>
      <c r="H37" s="347" t="s">
        <v>284</v>
      </c>
      <c r="I37" s="347" t="s">
        <v>284</v>
      </c>
      <c r="J37" s="347" t="s">
        <v>284</v>
      </c>
      <c r="K37" s="347" t="s">
        <v>284</v>
      </c>
      <c r="L37" s="347" t="s">
        <v>284</v>
      </c>
      <c r="M37" s="347" t="s">
        <v>284</v>
      </c>
    </row>
    <row r="38" spans="1:13" ht="71.25" customHeight="1">
      <c r="A38" s="299"/>
      <c r="B38" s="574" t="s">
        <v>285</v>
      </c>
      <c r="C38" s="574"/>
      <c r="D38" s="574"/>
      <c r="E38" s="298"/>
      <c r="F38" s="297">
        <v>44645</v>
      </c>
      <c r="G38" s="297">
        <v>44645</v>
      </c>
      <c r="H38" s="297">
        <v>44645</v>
      </c>
      <c r="I38" s="297">
        <v>44645</v>
      </c>
      <c r="J38" s="297">
        <v>44645</v>
      </c>
      <c r="K38" s="297">
        <v>44645</v>
      </c>
      <c r="L38" s="297">
        <v>44645</v>
      </c>
      <c r="M38" s="297">
        <v>44645</v>
      </c>
    </row>
    <row r="39" spans="1:13" ht="11.25" thickBot="1">
      <c r="A39" s="296"/>
      <c r="B39" s="575" t="s">
        <v>286</v>
      </c>
      <c r="C39" s="575"/>
      <c r="D39" s="575"/>
      <c r="E39" s="295"/>
      <c r="F39" s="294"/>
      <c r="G39" s="294"/>
      <c r="H39" s="294"/>
      <c r="I39" s="294"/>
      <c r="J39" s="294"/>
      <c r="K39" s="294"/>
      <c r="L39" s="294"/>
      <c r="M39" s="294"/>
    </row>
    <row r="40" spans="1:13" ht="11.25" thickTop="1">
      <c r="A40" s="346"/>
    </row>
  </sheetData>
  <mergeCells count="27">
    <mergeCell ref="R2:Z2"/>
    <mergeCell ref="R3:T3"/>
    <mergeCell ref="C6:E6"/>
    <mergeCell ref="F3:Q3"/>
    <mergeCell ref="R4:Z4"/>
    <mergeCell ref="F6:Q6"/>
    <mergeCell ref="F4:Q4"/>
    <mergeCell ref="B38:D38"/>
    <mergeCell ref="B39:D39"/>
    <mergeCell ref="B36:D36"/>
    <mergeCell ref="C3:E3"/>
    <mergeCell ref="A6:B6"/>
    <mergeCell ref="A5:B5"/>
    <mergeCell ref="C5:Z5"/>
    <mergeCell ref="R6:T6"/>
    <mergeCell ref="U7:Z7"/>
    <mergeCell ref="U6:Z6"/>
    <mergeCell ref="A2:B2"/>
    <mergeCell ref="C2:E2"/>
    <mergeCell ref="F2:Q2"/>
    <mergeCell ref="B37:D37"/>
    <mergeCell ref="F7:Q7"/>
    <mergeCell ref="C7:E7"/>
    <mergeCell ref="A7:B7"/>
    <mergeCell ref="A3:B3"/>
    <mergeCell ref="A4:B4"/>
    <mergeCell ref="C4:D4"/>
  </mergeCells>
  <dataValidations count="3">
    <dataValidation type="list" allowBlank="1" showInputMessage="1" showErrorMessage="1" sqref="F10:M35" xr:uid="{00000000-0002-0000-0400-000002000000}">
      <formula1>"O, "</formula1>
    </dataValidation>
    <dataValidation type="list" allowBlank="1" showInputMessage="1" showErrorMessage="1" sqref="F37:M37" xr:uid="{00000000-0002-0000-0400-000001000000}">
      <formula1>"P,F, "</formula1>
    </dataValidation>
    <dataValidation type="list" allowBlank="1" showInputMessage="1" showErrorMessage="1" sqref="F36:M36" xr:uid="{00000000-0002-0000-0400-000000000000}">
      <formula1>"N,A,B,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1CBF-9B38-415F-A584-0F07AC62A07B}">
  <dimension ref="A1:V42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7" width="2.875" style="291" bestFit="1" customWidth="1"/>
    <col min="8" max="8" width="2.875" style="291" customWidth="1"/>
    <col min="9" max="10" width="2.875" style="291" bestFit="1" customWidth="1"/>
    <col min="11" max="19" width="2.875" style="291" customWidth="1"/>
    <col min="20" max="20" width="2.875" style="291" bestFit="1" customWidth="1"/>
    <col min="21" max="21" width="2.875" style="291" customWidth="1"/>
    <col min="22" max="16384" width="11" style="291"/>
  </cols>
  <sheetData>
    <row r="1" spans="1:22" ht="22.5" customHeight="1" thickBot="1">
      <c r="D1" s="345"/>
    </row>
    <row r="2" spans="1:22" ht="15" customHeight="1">
      <c r="A2" s="534" t="s">
        <v>214</v>
      </c>
      <c r="B2" s="535"/>
      <c r="C2" s="536" t="s">
        <v>126</v>
      </c>
      <c r="D2" s="537"/>
      <c r="E2" s="344"/>
      <c r="F2" s="535" t="s">
        <v>97</v>
      </c>
      <c r="G2" s="535"/>
      <c r="H2" s="535"/>
      <c r="I2" s="535"/>
      <c r="J2" s="535"/>
      <c r="K2" s="535"/>
      <c r="L2" s="538" t="s">
        <v>125</v>
      </c>
      <c r="M2" s="538"/>
      <c r="N2" s="538"/>
      <c r="O2" s="538"/>
      <c r="P2" s="538"/>
      <c r="Q2" s="538"/>
      <c r="R2" s="538"/>
      <c r="S2" s="538"/>
      <c r="T2" s="539"/>
    </row>
    <row r="3" spans="1:22" ht="13.5" customHeight="1">
      <c r="A3" s="540" t="s">
        <v>215</v>
      </c>
      <c r="B3" s="541"/>
      <c r="C3" s="542" t="s">
        <v>197</v>
      </c>
      <c r="D3" s="543"/>
      <c r="E3" s="544"/>
      <c r="F3" s="545" t="s">
        <v>216</v>
      </c>
      <c r="G3" s="546"/>
      <c r="H3" s="546"/>
      <c r="I3" s="546"/>
      <c r="J3" s="546"/>
      <c r="K3" s="547"/>
      <c r="L3" s="543" t="s">
        <v>351</v>
      </c>
      <c r="M3" s="543"/>
      <c r="N3" s="543"/>
      <c r="O3" s="343"/>
      <c r="P3" s="343"/>
      <c r="Q3" s="343"/>
      <c r="R3" s="343"/>
      <c r="S3" s="343"/>
      <c r="T3" s="342"/>
    </row>
    <row r="4" spans="1:22" ht="13.5" customHeight="1">
      <c r="A4" s="548" t="s">
        <v>217</v>
      </c>
      <c r="B4" s="549"/>
      <c r="C4" s="633">
        <v>112</v>
      </c>
      <c r="D4" s="556"/>
      <c r="E4" s="341"/>
      <c r="F4" s="552" t="s">
        <v>218</v>
      </c>
      <c r="G4" s="553"/>
      <c r="H4" s="553"/>
      <c r="I4" s="553"/>
      <c r="J4" s="553"/>
      <c r="K4" s="554"/>
      <c r="L4" s="555">
        <f xml:space="preserve"> IF(Functions!E6&lt;&gt;"N/A",SUM(C4*Functions!E6/1000,- O7),"N/A")</f>
        <v>25.12</v>
      </c>
      <c r="M4" s="556"/>
      <c r="N4" s="556"/>
      <c r="O4" s="556"/>
      <c r="P4" s="556"/>
      <c r="Q4" s="556"/>
      <c r="R4" s="556"/>
      <c r="S4" s="556"/>
      <c r="T4" s="557"/>
      <c r="V4" s="325"/>
    </row>
    <row r="5" spans="1:22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8"/>
      <c r="M5" s="558"/>
      <c r="N5" s="558"/>
      <c r="O5" s="558"/>
      <c r="P5" s="558"/>
      <c r="Q5" s="558"/>
      <c r="R5" s="558"/>
      <c r="S5" s="558"/>
      <c r="T5" s="558"/>
    </row>
    <row r="6" spans="1:22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2"/>
      <c r="L6" s="561" t="s">
        <v>220</v>
      </c>
      <c r="M6" s="561"/>
      <c r="N6" s="561"/>
      <c r="O6" s="563" t="s">
        <v>206</v>
      </c>
      <c r="P6" s="561"/>
      <c r="Q6" s="561"/>
      <c r="R6" s="561"/>
      <c r="S6" s="561"/>
      <c r="T6" s="564"/>
      <c r="V6" s="325"/>
    </row>
    <row r="7" spans="1:22" ht="13.5" customHeight="1" thickBot="1">
      <c r="A7" s="565">
        <f>COUNTIF(F39:HQ39,"P")</f>
        <v>4</v>
      </c>
      <c r="B7" s="566"/>
      <c r="C7" s="567">
        <f>COUNTIF(F39:HQ39,"F")</f>
        <v>0</v>
      </c>
      <c r="D7" s="568"/>
      <c r="E7" s="566"/>
      <c r="F7" s="567">
        <f>SUM(O7,- A7,- C7)</f>
        <v>0</v>
      </c>
      <c r="G7" s="568"/>
      <c r="H7" s="568"/>
      <c r="I7" s="568"/>
      <c r="J7" s="568"/>
      <c r="K7" s="569"/>
      <c r="L7" s="340">
        <f>COUNTIF(E38:HQ38,"N")</f>
        <v>2</v>
      </c>
      <c r="M7" s="340">
        <f>COUNTIF(E38:HQ38,"A")</f>
        <v>2</v>
      </c>
      <c r="N7" s="340">
        <f>COUNTIF(E38:HQ38,"B")</f>
        <v>0</v>
      </c>
      <c r="O7" s="570">
        <f>COUNTA(E9:HT9)</f>
        <v>4</v>
      </c>
      <c r="P7" s="568"/>
      <c r="Q7" s="568"/>
      <c r="R7" s="568"/>
      <c r="S7" s="568"/>
      <c r="T7" s="571"/>
      <c r="U7" s="339"/>
    </row>
    <row r="8" spans="1:22" ht="11.25" thickBot="1"/>
    <row r="9" spans="1:22" ht="44.25" thickTop="1" thickBot="1">
      <c r="A9" s="338"/>
      <c r="B9" s="337"/>
      <c r="C9" s="335"/>
      <c r="D9" s="336"/>
      <c r="E9" s="335"/>
      <c r="F9" s="334" t="s">
        <v>221</v>
      </c>
      <c r="G9" s="334" t="s">
        <v>222</v>
      </c>
      <c r="H9" s="334" t="s">
        <v>223</v>
      </c>
      <c r="I9" s="334" t="s">
        <v>224</v>
      </c>
      <c r="U9" s="333"/>
      <c r="V9" s="325"/>
    </row>
    <row r="10" spans="1:22" ht="13.5" customHeight="1">
      <c r="A10" s="332" t="s">
        <v>238</v>
      </c>
      <c r="B10" s="329" t="s">
        <v>239</v>
      </c>
      <c r="C10" s="328"/>
      <c r="D10" s="327"/>
      <c r="E10" s="331"/>
      <c r="F10" s="308"/>
      <c r="G10" s="308"/>
      <c r="H10" s="308"/>
      <c r="I10" s="308"/>
    </row>
    <row r="11" spans="1:22" ht="13.5" customHeight="1">
      <c r="A11" s="324"/>
      <c r="B11" s="329"/>
      <c r="C11" s="328"/>
      <c r="D11" s="327" t="s">
        <v>289</v>
      </c>
      <c r="E11" s="330"/>
      <c r="F11" s="308"/>
      <c r="G11" s="308"/>
      <c r="H11" s="308"/>
      <c r="I11" s="308"/>
      <c r="V11" s="325"/>
    </row>
    <row r="12" spans="1:22" ht="13.5" customHeight="1">
      <c r="A12" s="324"/>
      <c r="B12" s="329" t="s">
        <v>290</v>
      </c>
      <c r="C12" s="328"/>
      <c r="D12" s="327"/>
      <c r="E12" s="330"/>
      <c r="F12" s="308"/>
      <c r="G12" s="308"/>
      <c r="H12" s="308"/>
      <c r="I12" s="308"/>
      <c r="V12" s="325"/>
    </row>
    <row r="13" spans="1:22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 t="s">
        <v>243</v>
      </c>
      <c r="H13" s="350" t="s">
        <v>243</v>
      </c>
      <c r="I13" s="350" t="s">
        <v>243</v>
      </c>
      <c r="V13" s="325"/>
    </row>
    <row r="14" spans="1:22" ht="13.5" customHeight="1">
      <c r="A14" s="324"/>
      <c r="B14" s="329"/>
      <c r="C14" s="328"/>
      <c r="D14" s="327" t="s">
        <v>292</v>
      </c>
      <c r="E14" s="330"/>
      <c r="F14" s="350"/>
      <c r="G14" s="350"/>
      <c r="H14" s="350"/>
      <c r="I14" s="350"/>
      <c r="V14" s="325"/>
    </row>
    <row r="15" spans="1:22" ht="13.5" customHeight="1">
      <c r="A15" s="324"/>
      <c r="B15" s="329"/>
      <c r="C15" s="328"/>
      <c r="D15" s="327" t="s">
        <v>293</v>
      </c>
      <c r="E15" s="330"/>
      <c r="F15" s="350"/>
      <c r="G15" s="350"/>
      <c r="H15" s="350"/>
      <c r="I15" s="350"/>
      <c r="V15" s="325"/>
    </row>
    <row r="16" spans="1:22" ht="13.5" customHeight="1">
      <c r="A16" s="324"/>
      <c r="B16" s="329" t="s">
        <v>367</v>
      </c>
      <c r="C16" s="328"/>
      <c r="D16" s="327"/>
      <c r="E16" s="330"/>
      <c r="F16" s="350"/>
      <c r="G16" s="350"/>
      <c r="H16" s="350"/>
      <c r="I16" s="350"/>
      <c r="V16" s="325"/>
    </row>
    <row r="17" spans="1:22" ht="13.5" customHeight="1">
      <c r="A17" s="324"/>
      <c r="B17" s="329"/>
      <c r="C17" s="328"/>
      <c r="D17" s="327" t="s">
        <v>362</v>
      </c>
      <c r="E17" s="326"/>
      <c r="F17" s="350" t="s">
        <v>243</v>
      </c>
      <c r="G17" s="350"/>
      <c r="H17" s="350"/>
      <c r="I17" s="350" t="s">
        <v>243</v>
      </c>
      <c r="V17" s="325"/>
    </row>
    <row r="18" spans="1:22" ht="13.5" customHeight="1">
      <c r="A18" s="324"/>
      <c r="B18" s="329"/>
      <c r="C18" s="328"/>
      <c r="D18" s="327" t="s">
        <v>363</v>
      </c>
      <c r="E18" s="326"/>
      <c r="F18" s="350"/>
      <c r="G18" s="350" t="s">
        <v>243</v>
      </c>
      <c r="H18" s="350" t="s">
        <v>243</v>
      </c>
      <c r="I18" s="350"/>
      <c r="V18" s="325"/>
    </row>
    <row r="19" spans="1:22" ht="13.5" customHeight="1">
      <c r="A19" s="324"/>
      <c r="B19" s="329" t="s">
        <v>359</v>
      </c>
      <c r="C19" s="328"/>
      <c r="D19" s="327"/>
      <c r="E19" s="326"/>
      <c r="F19" s="350"/>
      <c r="G19" s="350"/>
      <c r="H19" s="350"/>
      <c r="I19" s="350"/>
      <c r="V19" s="325"/>
    </row>
    <row r="20" spans="1:22" ht="13.5" customHeight="1">
      <c r="A20" s="324"/>
      <c r="B20" s="329"/>
      <c r="C20" s="328"/>
      <c r="D20" s="327" t="s">
        <v>330</v>
      </c>
      <c r="E20" s="326"/>
      <c r="F20" s="350" t="s">
        <v>243</v>
      </c>
      <c r="G20" s="350"/>
      <c r="H20" s="350"/>
      <c r="I20" s="350"/>
      <c r="V20" s="325"/>
    </row>
    <row r="21" spans="1:22" ht="13.5" customHeight="1">
      <c r="A21" s="324"/>
      <c r="B21" s="329"/>
      <c r="C21" s="328"/>
      <c r="D21" s="327" t="s">
        <v>368</v>
      </c>
      <c r="E21" s="326"/>
      <c r="F21" s="350"/>
      <c r="G21" s="350" t="s">
        <v>243</v>
      </c>
      <c r="H21" s="350"/>
      <c r="I21" s="350"/>
      <c r="V21" s="325"/>
    </row>
    <row r="22" spans="1:22" ht="13.5" customHeight="1">
      <c r="A22" s="324"/>
      <c r="B22" s="329"/>
      <c r="C22" s="328"/>
      <c r="D22" s="327" t="s">
        <v>360</v>
      </c>
      <c r="E22" s="326"/>
      <c r="F22" s="350"/>
      <c r="G22" s="350"/>
      <c r="H22" s="350" t="s">
        <v>243</v>
      </c>
      <c r="I22" s="350" t="s">
        <v>243</v>
      </c>
      <c r="V22" s="325"/>
    </row>
    <row r="23" spans="1:22" ht="13.5" customHeight="1">
      <c r="A23" s="324"/>
      <c r="B23" s="329" t="s">
        <v>369</v>
      </c>
      <c r="C23" s="328"/>
      <c r="D23" s="327"/>
      <c r="E23" s="326"/>
      <c r="F23" s="350"/>
      <c r="G23" s="350"/>
      <c r="H23" s="350"/>
      <c r="I23" s="350"/>
      <c r="V23" s="325"/>
    </row>
    <row r="24" spans="1:22" ht="13.5" customHeight="1">
      <c r="A24" s="324"/>
      <c r="B24" s="329"/>
      <c r="C24" s="328"/>
      <c r="D24" s="327" t="b">
        <v>1</v>
      </c>
      <c r="E24" s="326"/>
      <c r="F24" s="350"/>
      <c r="G24" s="350"/>
      <c r="H24" s="350" t="s">
        <v>243</v>
      </c>
      <c r="I24" s="350" t="s">
        <v>243</v>
      </c>
      <c r="V24" s="325"/>
    </row>
    <row r="25" spans="1:22" ht="13.5" customHeight="1" thickBot="1">
      <c r="A25" s="324"/>
      <c r="B25" s="329"/>
      <c r="C25" s="328"/>
      <c r="D25" s="327" t="b">
        <v>0</v>
      </c>
      <c r="E25" s="326"/>
      <c r="F25" s="350" t="s">
        <v>243</v>
      </c>
      <c r="G25" s="350" t="s">
        <v>243</v>
      </c>
      <c r="H25" s="350"/>
      <c r="I25" s="350"/>
      <c r="V25" s="325"/>
    </row>
    <row r="26" spans="1:22" ht="13.5" customHeight="1">
      <c r="A26" s="303" t="s">
        <v>270</v>
      </c>
      <c r="B26" s="319" t="s">
        <v>271</v>
      </c>
      <c r="C26" s="318"/>
      <c r="D26" s="317"/>
      <c r="E26" s="316"/>
      <c r="F26" s="352"/>
      <c r="G26" s="352"/>
      <c r="H26" s="352"/>
      <c r="I26" s="352"/>
    </row>
    <row r="27" spans="1:22" ht="13.5" customHeight="1">
      <c r="A27" s="299"/>
      <c r="B27" s="312"/>
      <c r="C27" s="314"/>
      <c r="D27" s="305" t="s">
        <v>370</v>
      </c>
      <c r="E27" s="313"/>
      <c r="F27" s="350"/>
      <c r="G27" s="350"/>
      <c r="H27" s="350" t="s">
        <v>243</v>
      </c>
      <c r="I27" s="350" t="s">
        <v>243</v>
      </c>
    </row>
    <row r="28" spans="1:22" ht="13.5" customHeight="1">
      <c r="A28" s="299"/>
      <c r="B28" s="312"/>
      <c r="C28" s="311"/>
      <c r="D28" s="305" t="s">
        <v>371</v>
      </c>
      <c r="E28" s="309"/>
      <c r="F28" s="350" t="s">
        <v>243</v>
      </c>
      <c r="G28" s="350" t="s">
        <v>243</v>
      </c>
      <c r="H28" s="350"/>
      <c r="I28" s="350"/>
    </row>
    <row r="29" spans="1:22" ht="13.5" customHeight="1">
      <c r="A29" s="299"/>
      <c r="B29" s="312" t="s">
        <v>273</v>
      </c>
      <c r="C29" s="311"/>
      <c r="D29" s="305"/>
      <c r="E29" s="309"/>
      <c r="F29" s="350"/>
      <c r="G29" s="350"/>
      <c r="H29" s="350"/>
      <c r="I29" s="350"/>
    </row>
    <row r="30" spans="1:22" ht="13.5" customHeight="1">
      <c r="A30" s="299"/>
      <c r="B30" s="312"/>
      <c r="C30" s="311"/>
      <c r="D30" s="305"/>
      <c r="E30" s="309"/>
      <c r="F30" s="350"/>
      <c r="G30" s="350"/>
      <c r="H30" s="350"/>
      <c r="I30" s="350"/>
    </row>
    <row r="31" spans="1:22" ht="13.5" customHeight="1">
      <c r="A31" s="299"/>
      <c r="B31" s="312" t="s">
        <v>274</v>
      </c>
      <c r="C31" s="311"/>
      <c r="D31" s="305"/>
      <c r="E31" s="309"/>
      <c r="F31" s="350"/>
      <c r="G31" s="350"/>
      <c r="H31" s="350"/>
      <c r="I31" s="350"/>
    </row>
    <row r="32" spans="1:22" ht="13.5" customHeight="1">
      <c r="A32" s="299"/>
      <c r="B32" s="312"/>
      <c r="C32" s="311"/>
      <c r="D32" s="305" t="s">
        <v>372</v>
      </c>
      <c r="E32" s="309"/>
      <c r="F32" s="350" t="s">
        <v>243</v>
      </c>
      <c r="G32" s="350" t="s">
        <v>243</v>
      </c>
      <c r="H32" s="350"/>
      <c r="I32" s="350"/>
    </row>
    <row r="33" spans="1:9" ht="13.5" customHeight="1">
      <c r="A33" s="299"/>
      <c r="B33" s="312"/>
      <c r="C33" s="311"/>
      <c r="D33" s="310" t="s">
        <v>373</v>
      </c>
      <c r="E33" s="309"/>
      <c r="F33" s="350"/>
      <c r="G33" s="350"/>
      <c r="H33" s="350" t="s">
        <v>243</v>
      </c>
      <c r="I33" s="350" t="s">
        <v>243</v>
      </c>
    </row>
    <row r="34" spans="1:9" ht="13.5" customHeight="1">
      <c r="A34" s="299"/>
      <c r="B34" s="312"/>
      <c r="C34" s="311"/>
      <c r="D34" s="305" t="s">
        <v>277</v>
      </c>
      <c r="E34" s="309"/>
      <c r="F34" s="350"/>
      <c r="G34" s="350"/>
      <c r="H34" s="350"/>
      <c r="I34" s="350"/>
    </row>
    <row r="35" spans="1:9" ht="13.5" customHeight="1">
      <c r="A35" s="299"/>
      <c r="B35" s="312"/>
      <c r="D35" s="305" t="s">
        <v>278</v>
      </c>
      <c r="E35" s="309"/>
      <c r="F35" s="350"/>
      <c r="G35" s="350"/>
      <c r="H35" s="350"/>
      <c r="I35" s="350"/>
    </row>
    <row r="36" spans="1:9" ht="13.5" customHeight="1">
      <c r="A36" s="299"/>
      <c r="B36" s="312"/>
      <c r="C36" s="311"/>
      <c r="D36" s="310" t="s">
        <v>279</v>
      </c>
      <c r="E36" s="309"/>
      <c r="F36" s="350"/>
      <c r="G36" s="350"/>
      <c r="H36" s="350"/>
      <c r="I36" s="350"/>
    </row>
    <row r="37" spans="1:9" ht="13.5" customHeight="1" thickBot="1">
      <c r="A37" s="299"/>
      <c r="B37" s="307"/>
      <c r="C37" s="306"/>
      <c r="D37" s="305" t="s">
        <v>280</v>
      </c>
      <c r="E37" s="304"/>
      <c r="F37" s="349"/>
      <c r="G37" s="349"/>
      <c r="H37" s="349"/>
      <c r="I37" s="349"/>
    </row>
    <row r="38" spans="1:9" ht="13.5" customHeight="1" thickTop="1">
      <c r="A38" s="303" t="s">
        <v>281</v>
      </c>
      <c r="B38" s="572" t="s">
        <v>282</v>
      </c>
      <c r="C38" s="572"/>
      <c r="D38" s="572"/>
      <c r="E38" s="302"/>
      <c r="F38" s="348" t="s">
        <v>204</v>
      </c>
      <c r="G38" s="348" t="s">
        <v>204</v>
      </c>
      <c r="H38" s="348" t="s">
        <v>63</v>
      </c>
      <c r="I38" s="348" t="s">
        <v>63</v>
      </c>
    </row>
    <row r="39" spans="1:9" ht="13.5" customHeight="1">
      <c r="A39" s="299"/>
      <c r="B39" s="573" t="s">
        <v>283</v>
      </c>
      <c r="C39" s="573"/>
      <c r="D39" s="573"/>
      <c r="E39" s="301"/>
      <c r="F39" s="300" t="s">
        <v>284</v>
      </c>
      <c r="G39" s="300" t="s">
        <v>284</v>
      </c>
      <c r="H39" s="300" t="s">
        <v>284</v>
      </c>
      <c r="I39" s="300" t="s">
        <v>284</v>
      </c>
    </row>
    <row r="40" spans="1:9" ht="69.75" customHeight="1">
      <c r="A40" s="299"/>
      <c r="B40" s="574" t="s">
        <v>285</v>
      </c>
      <c r="C40" s="574"/>
      <c r="D40" s="574"/>
      <c r="E40" s="298"/>
      <c r="F40" s="297">
        <v>44645</v>
      </c>
      <c r="G40" s="297">
        <v>44645</v>
      </c>
      <c r="H40" s="297">
        <v>44645</v>
      </c>
      <c r="I40" s="297">
        <v>44645</v>
      </c>
    </row>
    <row r="41" spans="1:9" ht="11.25" thickBot="1">
      <c r="A41" s="296"/>
      <c r="B41" s="575" t="s">
        <v>286</v>
      </c>
      <c r="C41" s="575"/>
      <c r="D41" s="575"/>
      <c r="E41" s="295"/>
      <c r="F41" s="294"/>
      <c r="G41" s="294"/>
      <c r="H41" s="294"/>
      <c r="I41" s="294"/>
    </row>
    <row r="42" spans="1:9" ht="11.25" thickTop="1">
      <c r="A42" s="293"/>
      <c r="B42" s="291"/>
      <c r="C42" s="292"/>
      <c r="D42" s="291"/>
    </row>
  </sheetData>
  <mergeCells count="27">
    <mergeCell ref="B41:D41"/>
    <mergeCell ref="B38:D38"/>
    <mergeCell ref="C3:E3"/>
    <mergeCell ref="A3:B3"/>
    <mergeCell ref="A4:B4"/>
    <mergeCell ref="C4:D4"/>
    <mergeCell ref="A6:B6"/>
    <mergeCell ref="B39:D39"/>
    <mergeCell ref="A5:B5"/>
    <mergeCell ref="C5:T5"/>
    <mergeCell ref="B40:D40"/>
    <mergeCell ref="A7:B7"/>
    <mergeCell ref="A2:B2"/>
    <mergeCell ref="O7:T7"/>
    <mergeCell ref="F2:K2"/>
    <mergeCell ref="L2:T2"/>
    <mergeCell ref="C2:D2"/>
    <mergeCell ref="O6:T6"/>
    <mergeCell ref="L3:N3"/>
    <mergeCell ref="C6:E6"/>
    <mergeCell ref="C7:E7"/>
    <mergeCell ref="F3:K3"/>
    <mergeCell ref="L4:T4"/>
    <mergeCell ref="F6:K6"/>
    <mergeCell ref="F4:K4"/>
    <mergeCell ref="L6:N6"/>
    <mergeCell ref="F7:K7"/>
  </mergeCells>
  <dataValidations count="3">
    <dataValidation type="list" allowBlank="1" showInputMessage="1" showErrorMessage="1" sqref="F10:I37" xr:uid="{00000000-0002-0000-0500-000002000000}">
      <formula1>"O, "</formula1>
    </dataValidation>
    <dataValidation type="list" allowBlank="1" showInputMessage="1" showErrorMessage="1" sqref="F39:I39" xr:uid="{00000000-0002-0000-0500-000001000000}">
      <formula1>"P,F, "</formula1>
    </dataValidation>
    <dataValidation type="list" allowBlank="1" showInputMessage="1" showErrorMessage="1" sqref="F38:I38" xr:uid="{00000000-0002-0000-0500-000000000000}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ECBB-D740-4510-8841-BE0B237C9BDE}">
  <dimension ref="A1:AA43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3" width="2.875" style="291" customWidth="1"/>
    <col min="14" max="15" width="2.875" style="291" bestFit="1" customWidth="1"/>
    <col min="16" max="24" width="2.875" style="291" customWidth="1"/>
    <col min="25" max="25" width="2.875" style="291" bestFit="1" customWidth="1"/>
    <col min="26" max="26" width="2.875" style="291" customWidth="1"/>
    <col min="27" max="16384" width="11" style="291"/>
  </cols>
  <sheetData>
    <row r="1" spans="1:27" ht="13.5" customHeight="1" thickBot="1">
      <c r="A1" s="365"/>
      <c r="B1" s="364"/>
    </row>
    <row r="2" spans="1:27" ht="13.5" customHeight="1">
      <c r="A2" s="623" t="s">
        <v>214</v>
      </c>
      <c r="B2" s="624"/>
      <c r="C2" s="625" t="s">
        <v>129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30" t="s">
        <v>128</v>
      </c>
      <c r="R2" s="631"/>
      <c r="S2" s="631"/>
      <c r="T2" s="631"/>
      <c r="U2" s="631"/>
      <c r="V2" s="631"/>
      <c r="W2" s="631"/>
      <c r="X2" s="631"/>
      <c r="Y2" s="632"/>
      <c r="AA2" s="325"/>
    </row>
    <row r="3" spans="1:27" ht="13.5" customHeight="1">
      <c r="A3" s="548" t="s">
        <v>215</v>
      </c>
      <c r="B3" s="549"/>
      <c r="C3" s="542" t="s">
        <v>197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3"/>
      <c r="O3" s="553"/>
      <c r="P3" s="554"/>
      <c r="Q3" s="543" t="s">
        <v>49</v>
      </c>
      <c r="R3" s="543"/>
      <c r="S3" s="543"/>
      <c r="T3" s="343"/>
      <c r="U3" s="343"/>
      <c r="V3" s="343"/>
      <c r="W3" s="343"/>
      <c r="X3" s="343"/>
      <c r="Y3" s="342"/>
    </row>
    <row r="4" spans="1:27" ht="13.5" customHeight="1">
      <c r="A4" s="548" t="s">
        <v>217</v>
      </c>
      <c r="B4" s="549"/>
      <c r="C4" s="633">
        <v>55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3"/>
      <c r="O4" s="553"/>
      <c r="P4" s="554"/>
      <c r="Q4" s="555">
        <f xml:space="preserve"> IF(Functions!E6&lt;&gt;"N/A",SUM(C4*Functions!E6/1000,- T7),"N/A")</f>
        <v>7.3000000000000007</v>
      </c>
      <c r="R4" s="556"/>
      <c r="S4" s="556"/>
      <c r="T4" s="556"/>
      <c r="U4" s="556"/>
      <c r="V4" s="556"/>
      <c r="W4" s="556"/>
      <c r="X4" s="556"/>
      <c r="Y4" s="557"/>
      <c r="AA4" s="325"/>
    </row>
    <row r="5" spans="1:27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9"/>
      <c r="P5" s="559"/>
      <c r="Q5" s="558"/>
      <c r="R5" s="558"/>
      <c r="S5" s="558"/>
      <c r="T5" s="558"/>
      <c r="U5" s="558"/>
      <c r="V5" s="558"/>
      <c r="W5" s="558"/>
      <c r="X5" s="558"/>
      <c r="Y5" s="558"/>
    </row>
    <row r="6" spans="1:27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1"/>
      <c r="O6" s="561"/>
      <c r="P6" s="562"/>
      <c r="Q6" s="561" t="s">
        <v>220</v>
      </c>
      <c r="R6" s="561"/>
      <c r="S6" s="561"/>
      <c r="T6" s="563" t="s">
        <v>206</v>
      </c>
      <c r="U6" s="561"/>
      <c r="V6" s="561"/>
      <c r="W6" s="561"/>
      <c r="X6" s="561"/>
      <c r="Y6" s="564"/>
      <c r="AA6" s="325"/>
    </row>
    <row r="7" spans="1:27" ht="13.5" customHeight="1" thickBot="1">
      <c r="A7" s="565">
        <f>COUNTIF(F40:HV40,"P")</f>
        <v>7</v>
      </c>
      <c r="B7" s="566"/>
      <c r="C7" s="567">
        <f>COUNTIF(F40:HV40,"F")</f>
        <v>0</v>
      </c>
      <c r="D7" s="568"/>
      <c r="E7" s="566"/>
      <c r="F7" s="567">
        <f>SUM(T7,- A7,- C7)</f>
        <v>0</v>
      </c>
      <c r="G7" s="568"/>
      <c r="H7" s="568"/>
      <c r="I7" s="568"/>
      <c r="J7" s="568"/>
      <c r="K7" s="568"/>
      <c r="L7" s="568"/>
      <c r="M7" s="568"/>
      <c r="N7" s="568"/>
      <c r="O7" s="568"/>
      <c r="P7" s="569"/>
      <c r="Q7" s="340">
        <f>COUNTIF(E39:HV39,"N")</f>
        <v>2</v>
      </c>
      <c r="R7" s="340">
        <f>COUNTIF(E39:HV39,"A")</f>
        <v>5</v>
      </c>
      <c r="S7" s="340">
        <f>COUNTIF(E39:HV39,"B")</f>
        <v>0</v>
      </c>
      <c r="T7" s="570">
        <f>COUNTA(E9:HY9)</f>
        <v>7</v>
      </c>
      <c r="U7" s="568"/>
      <c r="V7" s="568"/>
      <c r="W7" s="568"/>
      <c r="X7" s="568"/>
      <c r="Y7" s="571"/>
      <c r="Z7" s="339"/>
    </row>
    <row r="8" spans="1:27" ht="11.25" thickBot="1"/>
    <row r="9" spans="1:27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K9" s="359" t="s">
        <v>226</v>
      </c>
      <c r="L9" s="359" t="s">
        <v>227</v>
      </c>
      <c r="Z9" s="333"/>
      <c r="AA9" s="325"/>
    </row>
    <row r="10" spans="1:27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  <c r="K10" s="352"/>
      <c r="L10" s="352"/>
    </row>
    <row r="11" spans="1:27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K11" s="350"/>
      <c r="L11" s="350"/>
      <c r="AA11" s="325"/>
    </row>
    <row r="12" spans="1:27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K12" s="350"/>
      <c r="L12" s="350"/>
      <c r="AA12" s="325"/>
    </row>
    <row r="13" spans="1:27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/>
      <c r="H13" s="350"/>
      <c r="I13" s="350"/>
      <c r="J13" s="350"/>
      <c r="K13" s="350"/>
      <c r="L13" s="350"/>
      <c r="AA13" s="325"/>
    </row>
    <row r="14" spans="1:27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 t="s">
        <v>243</v>
      </c>
      <c r="I14" s="350"/>
      <c r="J14" s="350"/>
      <c r="K14" s="350" t="s">
        <v>243</v>
      </c>
      <c r="L14" s="350"/>
      <c r="AA14" s="325"/>
    </row>
    <row r="15" spans="1:27" ht="13.5" customHeight="1">
      <c r="A15" s="324"/>
      <c r="B15" s="329"/>
      <c r="C15" s="328"/>
      <c r="D15" s="327" t="s">
        <v>293</v>
      </c>
      <c r="E15" s="330"/>
      <c r="F15" s="350"/>
      <c r="G15" s="350"/>
      <c r="H15" s="350"/>
      <c r="I15" s="350" t="s">
        <v>243</v>
      </c>
      <c r="J15" s="350" t="s">
        <v>243</v>
      </c>
      <c r="K15" s="350"/>
      <c r="L15" s="350" t="s">
        <v>243</v>
      </c>
      <c r="AA15" s="325"/>
    </row>
    <row r="16" spans="1:27" ht="13.5" customHeight="1">
      <c r="A16" s="324"/>
      <c r="B16" s="329" t="s">
        <v>374</v>
      </c>
      <c r="C16" s="328"/>
      <c r="D16" s="327"/>
      <c r="E16" s="354"/>
      <c r="F16" s="350"/>
      <c r="G16" s="350"/>
      <c r="H16" s="350"/>
      <c r="I16" s="350"/>
      <c r="J16" s="350"/>
      <c r="K16" s="350"/>
      <c r="L16" s="350"/>
    </row>
    <row r="17" spans="1:12" ht="13.5" customHeight="1">
      <c r="A17" s="324"/>
      <c r="B17" s="329"/>
      <c r="C17" s="328"/>
      <c r="D17" s="290" t="s">
        <v>330</v>
      </c>
      <c r="E17" s="354"/>
      <c r="F17" s="350" t="s">
        <v>243</v>
      </c>
      <c r="G17" s="350"/>
      <c r="H17" s="350" t="s">
        <v>243</v>
      </c>
      <c r="I17" s="350" t="s">
        <v>243</v>
      </c>
      <c r="J17" s="350" t="s">
        <v>243</v>
      </c>
      <c r="K17" s="350" t="s">
        <v>243</v>
      </c>
      <c r="L17" s="350" t="s">
        <v>243</v>
      </c>
    </row>
    <row r="18" spans="1:12" ht="13.5" customHeight="1">
      <c r="A18" s="324"/>
      <c r="B18" s="329"/>
      <c r="C18" s="328"/>
      <c r="D18" s="355" t="s">
        <v>244</v>
      </c>
      <c r="E18" s="354"/>
      <c r="F18" s="350"/>
      <c r="G18" s="350" t="s">
        <v>243</v>
      </c>
      <c r="H18" s="350"/>
      <c r="I18" s="350"/>
      <c r="J18" s="350"/>
      <c r="K18" s="350"/>
      <c r="L18" s="350"/>
    </row>
    <row r="19" spans="1:12" ht="13.5" customHeight="1">
      <c r="A19" s="324"/>
      <c r="B19" s="368" t="s">
        <v>375</v>
      </c>
      <c r="C19" s="367"/>
      <c r="D19" s="366"/>
      <c r="E19" s="354"/>
      <c r="F19" s="349"/>
      <c r="G19" s="349"/>
      <c r="H19" s="349"/>
      <c r="I19" s="349"/>
      <c r="J19" s="349"/>
      <c r="K19" s="349"/>
      <c r="L19" s="349"/>
    </row>
    <row r="20" spans="1:12" ht="13.5" customHeight="1">
      <c r="A20" s="324"/>
      <c r="B20" s="368"/>
      <c r="C20" s="367"/>
      <c r="D20" s="366" t="s">
        <v>376</v>
      </c>
      <c r="E20" s="354"/>
      <c r="F20" s="349" t="s">
        <v>243</v>
      </c>
      <c r="G20" s="349" t="s">
        <v>243</v>
      </c>
      <c r="H20" s="349"/>
      <c r="I20" s="349" t="s">
        <v>243</v>
      </c>
      <c r="J20" s="349" t="s">
        <v>243</v>
      </c>
      <c r="K20" s="349" t="s">
        <v>243</v>
      </c>
      <c r="L20" s="349" t="s">
        <v>243</v>
      </c>
    </row>
    <row r="21" spans="1:12" ht="13.5" customHeight="1">
      <c r="A21" s="324"/>
      <c r="B21" s="368"/>
      <c r="C21" s="367"/>
      <c r="D21" s="366" t="s">
        <v>244</v>
      </c>
      <c r="E21" s="354"/>
      <c r="F21" s="349"/>
      <c r="G21" s="349"/>
      <c r="H21" s="349" t="s">
        <v>243</v>
      </c>
      <c r="I21" s="349"/>
      <c r="J21" s="349"/>
      <c r="K21" s="349"/>
      <c r="L21" s="349"/>
    </row>
    <row r="22" spans="1:12" ht="13.5" customHeight="1">
      <c r="A22" s="324"/>
      <c r="B22" s="368" t="s">
        <v>377</v>
      </c>
      <c r="C22" s="367"/>
      <c r="D22" s="366"/>
      <c r="E22" s="354"/>
      <c r="F22" s="349"/>
      <c r="G22" s="349"/>
      <c r="H22" s="349"/>
      <c r="I22" s="349"/>
      <c r="J22" s="349"/>
      <c r="K22" s="349"/>
      <c r="L22" s="349"/>
    </row>
    <row r="23" spans="1:12" ht="13.5" customHeight="1">
      <c r="A23" s="324"/>
      <c r="B23" s="368"/>
      <c r="C23" s="367"/>
      <c r="D23" s="366" t="s">
        <v>244</v>
      </c>
      <c r="E23" s="354"/>
      <c r="F23" s="349"/>
      <c r="G23" s="349"/>
      <c r="H23" s="349"/>
      <c r="I23" s="349"/>
      <c r="J23" s="349" t="s">
        <v>243</v>
      </c>
      <c r="K23" s="349"/>
      <c r="L23" s="349"/>
    </row>
    <row r="24" spans="1:12" ht="13.5" customHeight="1">
      <c r="A24" s="324"/>
      <c r="B24" s="368"/>
      <c r="C24" s="367"/>
      <c r="D24" s="366" t="s">
        <v>378</v>
      </c>
      <c r="E24" s="354"/>
      <c r="F24" s="349"/>
      <c r="G24" s="349"/>
      <c r="H24" s="349"/>
      <c r="I24" s="349" t="s">
        <v>243</v>
      </c>
      <c r="J24" s="349"/>
      <c r="K24" s="349"/>
      <c r="L24" s="349"/>
    </row>
    <row r="25" spans="1:12" ht="13.5" customHeight="1" thickBot="1">
      <c r="A25" s="324"/>
      <c r="B25" s="323"/>
      <c r="C25" s="322"/>
      <c r="D25" s="321" t="s">
        <v>379</v>
      </c>
      <c r="E25" s="320"/>
      <c r="F25" s="353" t="s">
        <v>243</v>
      </c>
      <c r="G25" s="353" t="s">
        <v>243</v>
      </c>
      <c r="H25" s="353" t="s">
        <v>243</v>
      </c>
      <c r="I25" s="353"/>
      <c r="J25" s="353" t="s">
        <v>243</v>
      </c>
      <c r="K25" s="353" t="s">
        <v>243</v>
      </c>
      <c r="L25" s="353" t="s">
        <v>243</v>
      </c>
    </row>
    <row r="26" spans="1:12" ht="13.5" customHeight="1" thickTop="1">
      <c r="A26" s="303" t="s">
        <v>270</v>
      </c>
      <c r="B26" s="319" t="s">
        <v>315</v>
      </c>
      <c r="C26" s="318"/>
      <c r="D26" s="317"/>
      <c r="E26" s="316"/>
      <c r="F26" s="352"/>
      <c r="G26" s="352"/>
      <c r="H26" s="352"/>
      <c r="I26" s="352"/>
      <c r="J26" s="352"/>
      <c r="K26" s="352"/>
      <c r="L26" s="352"/>
    </row>
    <row r="27" spans="1:12" ht="13.5" customHeight="1">
      <c r="A27" s="299"/>
      <c r="B27" s="312"/>
      <c r="C27" s="314"/>
      <c r="D27" s="102" t="s">
        <v>316</v>
      </c>
      <c r="E27" s="313"/>
      <c r="F27" s="350" t="s">
        <v>243</v>
      </c>
      <c r="G27" s="350" t="s">
        <v>243</v>
      </c>
      <c r="H27" s="350" t="s">
        <v>243</v>
      </c>
      <c r="I27" s="350" t="s">
        <v>243</v>
      </c>
      <c r="J27" s="350" t="s">
        <v>243</v>
      </c>
      <c r="K27" s="350"/>
      <c r="L27" s="350"/>
    </row>
    <row r="28" spans="1:12" ht="13.5" customHeight="1">
      <c r="A28" s="299"/>
      <c r="B28" s="312"/>
      <c r="C28" s="351"/>
      <c r="D28" s="102" t="s">
        <v>380</v>
      </c>
      <c r="E28" s="309"/>
      <c r="F28" s="350"/>
      <c r="G28" s="350"/>
      <c r="H28" s="350"/>
      <c r="I28" s="350"/>
      <c r="J28" s="350"/>
      <c r="K28" s="350" t="s">
        <v>243</v>
      </c>
      <c r="L28" s="350" t="s">
        <v>243</v>
      </c>
    </row>
    <row r="29" spans="1:12" ht="13.5" customHeight="1">
      <c r="A29" s="299"/>
      <c r="B29" s="312" t="s">
        <v>318</v>
      </c>
      <c r="C29" s="351"/>
      <c r="D29" s="305"/>
      <c r="E29" s="309"/>
      <c r="F29" s="350"/>
      <c r="G29" s="350"/>
      <c r="H29" s="350"/>
      <c r="I29" s="350"/>
      <c r="J29" s="350"/>
      <c r="K29" s="350"/>
      <c r="L29" s="350"/>
    </row>
    <row r="30" spans="1:12" ht="13.5" customHeight="1">
      <c r="A30" s="299"/>
      <c r="B30" s="312"/>
      <c r="C30" s="351"/>
      <c r="D30" s="305"/>
      <c r="E30" s="309"/>
      <c r="F30" s="350"/>
      <c r="G30" s="350"/>
      <c r="H30" s="350"/>
      <c r="I30" s="350"/>
      <c r="J30" s="350"/>
      <c r="K30" s="350"/>
      <c r="L30" s="350"/>
    </row>
    <row r="31" spans="1:12" ht="13.5" customHeight="1">
      <c r="A31" s="299"/>
      <c r="B31" s="312"/>
      <c r="C31" s="351"/>
      <c r="D31" s="305"/>
      <c r="E31" s="309"/>
      <c r="F31" s="350"/>
      <c r="G31" s="350"/>
      <c r="H31" s="350"/>
      <c r="I31" s="350"/>
      <c r="J31" s="350"/>
      <c r="K31" s="350"/>
      <c r="L31" s="350"/>
    </row>
    <row r="32" spans="1:12" ht="13.5" customHeight="1">
      <c r="A32" s="299"/>
      <c r="B32" s="312" t="s">
        <v>320</v>
      </c>
      <c r="C32" s="351"/>
      <c r="D32" s="305"/>
      <c r="E32" s="309"/>
      <c r="F32" s="350"/>
      <c r="G32" s="350"/>
      <c r="H32" s="350"/>
      <c r="I32" s="350"/>
      <c r="J32" s="350"/>
      <c r="K32" s="350"/>
      <c r="L32" s="350"/>
    </row>
    <row r="33" spans="1:12" ht="13.5" customHeight="1">
      <c r="A33" s="299"/>
      <c r="B33" s="312"/>
      <c r="C33" s="351"/>
      <c r="D33" s="305" t="s">
        <v>275</v>
      </c>
      <c r="E33" s="309"/>
      <c r="F33" s="350"/>
      <c r="G33" s="350"/>
      <c r="H33" s="350"/>
      <c r="I33" s="350"/>
      <c r="J33" s="350"/>
      <c r="K33" s="350" t="s">
        <v>243</v>
      </c>
      <c r="L33" s="350" t="s">
        <v>243</v>
      </c>
    </row>
    <row r="34" spans="1:12" ht="13.5" customHeight="1">
      <c r="A34" s="299"/>
      <c r="B34" s="312"/>
      <c r="C34" s="351"/>
      <c r="D34" s="310" t="s">
        <v>276</v>
      </c>
      <c r="E34" s="309"/>
      <c r="F34" s="350"/>
      <c r="G34" s="350" t="s">
        <v>243</v>
      </c>
      <c r="H34" s="350" t="s">
        <v>243</v>
      </c>
      <c r="I34" s="350" t="s">
        <v>243</v>
      </c>
      <c r="J34" s="350" t="s">
        <v>243</v>
      </c>
      <c r="K34" s="350"/>
      <c r="L34" s="350"/>
    </row>
    <row r="35" spans="1:12" ht="13.5" customHeight="1">
      <c r="A35" s="299"/>
      <c r="B35" s="312"/>
      <c r="C35" s="351"/>
      <c r="D35" s="305" t="s">
        <v>277</v>
      </c>
      <c r="E35" s="309"/>
      <c r="F35" s="350"/>
      <c r="G35" s="350"/>
      <c r="H35" s="350"/>
      <c r="I35" s="350"/>
      <c r="J35" s="350"/>
      <c r="K35" s="350"/>
      <c r="L35" s="350"/>
    </row>
    <row r="36" spans="1:12" ht="13.5" customHeight="1">
      <c r="A36" s="299"/>
      <c r="B36" s="312"/>
      <c r="C36" s="351"/>
      <c r="D36" s="305" t="s">
        <v>278</v>
      </c>
      <c r="E36" s="309"/>
      <c r="F36" s="350"/>
      <c r="G36" s="350"/>
      <c r="H36" s="350"/>
      <c r="I36" s="350"/>
      <c r="J36" s="350"/>
      <c r="K36" s="350"/>
      <c r="L36" s="350"/>
    </row>
    <row r="37" spans="1:12" ht="13.5" customHeight="1">
      <c r="A37" s="299"/>
      <c r="B37" s="312"/>
      <c r="C37" s="351"/>
      <c r="D37" s="310" t="s">
        <v>279</v>
      </c>
      <c r="E37" s="309"/>
      <c r="F37" s="350" t="s">
        <v>243</v>
      </c>
      <c r="G37" s="350"/>
      <c r="H37" s="350"/>
      <c r="I37" s="350"/>
      <c r="J37" s="350"/>
      <c r="K37" s="350"/>
      <c r="L37" s="350"/>
    </row>
    <row r="38" spans="1:12" ht="13.5" customHeight="1" thickBot="1">
      <c r="A38" s="299"/>
      <c r="B38" s="307"/>
      <c r="C38" s="306"/>
      <c r="D38" s="305" t="s">
        <v>280</v>
      </c>
      <c r="E38" s="304"/>
      <c r="F38" s="349"/>
      <c r="G38" s="349"/>
      <c r="H38" s="349"/>
      <c r="I38" s="349"/>
      <c r="J38" s="349"/>
      <c r="K38" s="349"/>
      <c r="L38" s="349"/>
    </row>
    <row r="39" spans="1:12" ht="13.5" customHeight="1" thickTop="1">
      <c r="A39" s="303" t="s">
        <v>281</v>
      </c>
      <c r="B39" s="572" t="s">
        <v>282</v>
      </c>
      <c r="C39" s="572"/>
      <c r="D39" s="572"/>
      <c r="E39" s="302"/>
      <c r="F39" s="348" t="s">
        <v>63</v>
      </c>
      <c r="G39" s="348" t="s">
        <v>63</v>
      </c>
      <c r="H39" s="348" t="s">
        <v>63</v>
      </c>
      <c r="I39" s="348" t="s">
        <v>63</v>
      </c>
      <c r="J39" s="348" t="s">
        <v>63</v>
      </c>
      <c r="K39" s="348" t="s">
        <v>204</v>
      </c>
      <c r="L39" s="348" t="s">
        <v>204</v>
      </c>
    </row>
    <row r="40" spans="1:12" ht="13.5" customHeight="1">
      <c r="A40" s="299"/>
      <c r="B40" s="634" t="s">
        <v>283</v>
      </c>
      <c r="C40" s="634"/>
      <c r="D40" s="634"/>
      <c r="E40" s="301"/>
      <c r="F40" s="347" t="s">
        <v>284</v>
      </c>
      <c r="G40" s="347" t="s">
        <v>284</v>
      </c>
      <c r="H40" s="347" t="s">
        <v>284</v>
      </c>
      <c r="I40" s="347" t="s">
        <v>284</v>
      </c>
      <c r="J40" s="347" t="s">
        <v>284</v>
      </c>
      <c r="K40" s="347" t="s">
        <v>284</v>
      </c>
      <c r="L40" s="347" t="s">
        <v>284</v>
      </c>
    </row>
    <row r="41" spans="1:12" ht="69.75" customHeight="1">
      <c r="A41" s="299"/>
      <c r="B41" s="574" t="s">
        <v>285</v>
      </c>
      <c r="C41" s="574"/>
      <c r="D41" s="574"/>
      <c r="E41" s="298"/>
      <c r="F41" s="297">
        <v>44641</v>
      </c>
      <c r="G41" s="297">
        <v>44641</v>
      </c>
      <c r="H41" s="297">
        <v>44641</v>
      </c>
      <c r="I41" s="297">
        <v>44641</v>
      </c>
      <c r="J41" s="297">
        <v>44641</v>
      </c>
      <c r="K41" s="297">
        <v>44641</v>
      </c>
      <c r="L41" s="297">
        <v>44641</v>
      </c>
    </row>
    <row r="42" spans="1:12" ht="11.25" thickBot="1">
      <c r="A42" s="296"/>
      <c r="B42" s="575" t="s">
        <v>286</v>
      </c>
      <c r="C42" s="575"/>
      <c r="D42" s="575"/>
      <c r="E42" s="295"/>
      <c r="F42" s="294"/>
      <c r="G42" s="294"/>
      <c r="H42" s="294"/>
      <c r="I42" s="294"/>
      <c r="J42" s="294"/>
      <c r="K42" s="294"/>
      <c r="L42" s="294"/>
    </row>
    <row r="43" spans="1:12" ht="11.25" thickTop="1">
      <c r="A43" s="346"/>
    </row>
  </sheetData>
  <mergeCells count="27">
    <mergeCell ref="A2:B2"/>
    <mergeCell ref="C2:E2"/>
    <mergeCell ref="F2:P2"/>
    <mergeCell ref="B40:D40"/>
    <mergeCell ref="F7:P7"/>
    <mergeCell ref="C7:E7"/>
    <mergeCell ref="A7:B7"/>
    <mergeCell ref="A3:B3"/>
    <mergeCell ref="A4:B4"/>
    <mergeCell ref="C4:D4"/>
    <mergeCell ref="B41:D41"/>
    <mergeCell ref="B42:D42"/>
    <mergeCell ref="B39:D39"/>
    <mergeCell ref="C3:E3"/>
    <mergeCell ref="A6:B6"/>
    <mergeCell ref="A5:B5"/>
    <mergeCell ref="C5:Y5"/>
    <mergeCell ref="Q6:S6"/>
    <mergeCell ref="T7:Y7"/>
    <mergeCell ref="T6:Y6"/>
    <mergeCell ref="Q2:Y2"/>
    <mergeCell ref="Q3:S3"/>
    <mergeCell ref="C6:E6"/>
    <mergeCell ref="F3:P3"/>
    <mergeCell ref="Q4:Y4"/>
    <mergeCell ref="F6:P6"/>
    <mergeCell ref="F4:P4"/>
  </mergeCells>
  <dataValidations count="3">
    <dataValidation type="list" allowBlank="1" showInputMessage="1" showErrorMessage="1" sqref="F10:L38" xr:uid="{00000000-0002-0000-0400-000002000000}">
      <formula1>"O, "</formula1>
    </dataValidation>
    <dataValidation type="list" allowBlank="1" showInputMessage="1" showErrorMessage="1" sqref="F40:L40" xr:uid="{00000000-0002-0000-0400-000001000000}">
      <formula1>"P,F, "</formula1>
    </dataValidation>
    <dataValidation type="list" allowBlank="1" showInputMessage="1" showErrorMessage="1" sqref="F39:L39" xr:uid="{00000000-0002-0000-0400-000000000000}">
      <formula1>"N,A,B,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C055-8BE5-4986-9A05-363F4FA0C412}">
  <dimension ref="A1:AC47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5" width="2.875" style="291" customWidth="1"/>
    <col min="16" max="17" width="2.875" style="291" bestFit="1" customWidth="1"/>
    <col min="18" max="26" width="2.875" style="291" customWidth="1"/>
    <col min="27" max="27" width="2.875" style="291" bestFit="1" customWidth="1"/>
    <col min="28" max="28" width="2.875" style="291" customWidth="1"/>
    <col min="29" max="16384" width="11" style="291"/>
  </cols>
  <sheetData>
    <row r="1" spans="1:29" ht="13.5" customHeight="1" thickBot="1">
      <c r="A1" s="365"/>
      <c r="B1" s="364"/>
    </row>
    <row r="2" spans="1:29" ht="13.5" customHeight="1">
      <c r="A2" s="623" t="s">
        <v>214</v>
      </c>
      <c r="B2" s="624"/>
      <c r="C2" s="625" t="s">
        <v>132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630" t="s">
        <v>131</v>
      </c>
      <c r="T2" s="631"/>
      <c r="U2" s="631"/>
      <c r="V2" s="631"/>
      <c r="W2" s="631"/>
      <c r="X2" s="631"/>
      <c r="Y2" s="631"/>
      <c r="Z2" s="631"/>
      <c r="AA2" s="632"/>
      <c r="AC2" s="325"/>
    </row>
    <row r="3" spans="1:29" ht="13.5" customHeight="1">
      <c r="A3" s="548" t="s">
        <v>215</v>
      </c>
      <c r="B3" s="549"/>
      <c r="C3" s="542" t="s">
        <v>381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3"/>
      <c r="O3" s="553"/>
      <c r="P3" s="553"/>
      <c r="Q3" s="553"/>
      <c r="R3" s="554"/>
      <c r="S3" s="543" t="s">
        <v>49</v>
      </c>
      <c r="T3" s="543"/>
      <c r="U3" s="543"/>
      <c r="V3" s="343"/>
      <c r="W3" s="343"/>
      <c r="X3" s="343"/>
      <c r="Y3" s="343"/>
      <c r="Z3" s="343"/>
      <c r="AA3" s="342"/>
    </row>
    <row r="4" spans="1:29" ht="13.5" customHeight="1">
      <c r="A4" s="548" t="s">
        <v>217</v>
      </c>
      <c r="B4" s="549"/>
      <c r="C4" s="633">
        <v>50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3"/>
      <c r="O4" s="553"/>
      <c r="P4" s="553"/>
      <c r="Q4" s="553"/>
      <c r="R4" s="554"/>
      <c r="S4" s="555">
        <f xml:space="preserve"> IF(Functions!E6&lt;&gt;"N/A",SUM(C4*Functions!E6/1000,- V7),"N/A")</f>
        <v>4</v>
      </c>
      <c r="T4" s="556"/>
      <c r="U4" s="556"/>
      <c r="V4" s="556"/>
      <c r="W4" s="556"/>
      <c r="X4" s="556"/>
      <c r="Y4" s="556"/>
      <c r="Z4" s="556"/>
      <c r="AA4" s="557"/>
      <c r="AC4" s="325"/>
    </row>
    <row r="5" spans="1:29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9"/>
      <c r="P5" s="559"/>
      <c r="Q5" s="559"/>
      <c r="R5" s="559"/>
      <c r="S5" s="558"/>
      <c r="T5" s="558"/>
      <c r="U5" s="558"/>
      <c r="V5" s="558"/>
      <c r="W5" s="558"/>
      <c r="X5" s="558"/>
      <c r="Y5" s="558"/>
      <c r="Z5" s="558"/>
      <c r="AA5" s="558"/>
    </row>
    <row r="6" spans="1:29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1"/>
      <c r="O6" s="561"/>
      <c r="P6" s="561"/>
      <c r="Q6" s="561"/>
      <c r="R6" s="562"/>
      <c r="S6" s="561" t="s">
        <v>220</v>
      </c>
      <c r="T6" s="561"/>
      <c r="U6" s="561"/>
      <c r="V6" s="563" t="s">
        <v>206</v>
      </c>
      <c r="W6" s="561"/>
      <c r="X6" s="561"/>
      <c r="Y6" s="561"/>
      <c r="Z6" s="561"/>
      <c r="AA6" s="564"/>
      <c r="AC6" s="325"/>
    </row>
    <row r="7" spans="1:29" ht="13.5" customHeight="1" thickBot="1">
      <c r="A7" s="565">
        <f>COUNTIF(F44:HX44,"P")</f>
        <v>9</v>
      </c>
      <c r="B7" s="566"/>
      <c r="C7" s="567">
        <f>COUNTIF(F44:HX44,"F")</f>
        <v>0</v>
      </c>
      <c r="D7" s="568"/>
      <c r="E7" s="566"/>
      <c r="F7" s="567">
        <f>SUM(V7,- A7,- C7)</f>
        <v>0</v>
      </c>
      <c r="G7" s="568"/>
      <c r="H7" s="568"/>
      <c r="I7" s="568"/>
      <c r="J7" s="568"/>
      <c r="K7" s="568"/>
      <c r="L7" s="568"/>
      <c r="M7" s="568"/>
      <c r="N7" s="568"/>
      <c r="O7" s="568"/>
      <c r="P7" s="568"/>
      <c r="Q7" s="568"/>
      <c r="R7" s="569"/>
      <c r="S7" s="340">
        <f>COUNTIF(E43:HX43,"N")</f>
        <v>2</v>
      </c>
      <c r="T7" s="340">
        <f>COUNTIF(E43:HX43,"A")</f>
        <v>7</v>
      </c>
      <c r="U7" s="340">
        <f>COUNTIF(E43:HX43,"B")</f>
        <v>0</v>
      </c>
      <c r="V7" s="570">
        <f>COUNTA(E9:IA9)</f>
        <v>9</v>
      </c>
      <c r="W7" s="568"/>
      <c r="X7" s="568"/>
      <c r="Y7" s="568"/>
      <c r="Z7" s="568"/>
      <c r="AA7" s="571"/>
      <c r="AB7" s="339"/>
    </row>
    <row r="8" spans="1:29" ht="11.25" thickBot="1"/>
    <row r="9" spans="1:29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K9" s="359" t="s">
        <v>226</v>
      </c>
      <c r="L9" s="359" t="s">
        <v>227</v>
      </c>
      <c r="M9" s="359" t="s">
        <v>228</v>
      </c>
      <c r="N9" s="359" t="s">
        <v>229</v>
      </c>
      <c r="AB9" s="333"/>
      <c r="AC9" s="325"/>
    </row>
    <row r="10" spans="1:29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  <c r="K10" s="352"/>
      <c r="L10" s="352"/>
      <c r="M10" s="352"/>
      <c r="N10" s="352"/>
    </row>
    <row r="11" spans="1:29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K11" s="350"/>
      <c r="L11" s="350"/>
      <c r="M11" s="350"/>
      <c r="N11" s="350"/>
      <c r="AC11" s="325"/>
    </row>
    <row r="12" spans="1:29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K12" s="350"/>
      <c r="L12" s="350"/>
      <c r="M12" s="350"/>
      <c r="N12" s="350"/>
      <c r="AC12" s="325"/>
    </row>
    <row r="13" spans="1:29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/>
      <c r="H13" s="350"/>
      <c r="I13" s="350"/>
      <c r="J13" s="350"/>
      <c r="K13" s="350"/>
      <c r="L13" s="350"/>
      <c r="M13" s="350"/>
      <c r="N13" s="350"/>
      <c r="AC13" s="325"/>
    </row>
    <row r="14" spans="1:29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 t="s">
        <v>243</v>
      </c>
      <c r="I14" s="350"/>
      <c r="J14" s="350"/>
      <c r="K14" s="350" t="s">
        <v>243</v>
      </c>
      <c r="L14" s="350" t="s">
        <v>243</v>
      </c>
      <c r="M14" s="350" t="s">
        <v>243</v>
      </c>
      <c r="N14" s="350"/>
      <c r="AC14" s="325"/>
    </row>
    <row r="15" spans="1:29" ht="13.5" customHeight="1">
      <c r="A15" s="324"/>
      <c r="B15" s="329"/>
      <c r="C15" s="328"/>
      <c r="D15" s="327" t="s">
        <v>293</v>
      </c>
      <c r="E15" s="330"/>
      <c r="F15" s="350"/>
      <c r="G15" s="350"/>
      <c r="H15" s="350"/>
      <c r="I15" s="350" t="s">
        <v>243</v>
      </c>
      <c r="J15" s="350" t="s">
        <v>243</v>
      </c>
      <c r="K15" s="350"/>
      <c r="L15" s="350"/>
      <c r="M15" s="350"/>
      <c r="N15" s="350" t="s">
        <v>243</v>
      </c>
      <c r="AC15" s="325"/>
    </row>
    <row r="16" spans="1:29" ht="13.5" customHeight="1">
      <c r="A16" s="324"/>
      <c r="B16" s="329" t="s">
        <v>359</v>
      </c>
      <c r="C16" s="328"/>
      <c r="D16" s="327"/>
      <c r="E16" s="330"/>
      <c r="F16" s="350"/>
      <c r="G16" s="350"/>
      <c r="H16" s="350"/>
      <c r="I16" s="350"/>
      <c r="J16" s="350"/>
      <c r="K16" s="350"/>
      <c r="L16" s="350"/>
      <c r="M16" s="350"/>
      <c r="N16" s="350"/>
      <c r="AC16" s="325"/>
    </row>
    <row r="17" spans="1:29" ht="13.5" customHeight="1">
      <c r="A17" s="324"/>
      <c r="B17" s="329"/>
      <c r="C17" s="328"/>
      <c r="D17" s="327" t="s">
        <v>244</v>
      </c>
      <c r="E17" s="330"/>
      <c r="F17" s="350"/>
      <c r="G17" s="350"/>
      <c r="H17" s="350" t="s">
        <v>243</v>
      </c>
      <c r="I17" s="350"/>
      <c r="J17" s="350"/>
      <c r="K17" s="350" t="s">
        <v>243</v>
      </c>
      <c r="L17" s="350"/>
      <c r="M17" s="350"/>
      <c r="N17" s="350"/>
      <c r="AC17" s="325"/>
    </row>
    <row r="18" spans="1:29" ht="13.5" customHeight="1">
      <c r="A18" s="324"/>
      <c r="B18" s="329"/>
      <c r="C18" s="328"/>
      <c r="D18" s="327" t="s">
        <v>382</v>
      </c>
      <c r="E18" s="330"/>
      <c r="F18" s="350"/>
      <c r="G18" s="350"/>
      <c r="H18" s="350"/>
      <c r="I18" s="350"/>
      <c r="J18" s="350"/>
      <c r="K18" s="350"/>
      <c r="L18" s="350"/>
      <c r="M18" s="350" t="s">
        <v>243</v>
      </c>
      <c r="N18" s="350" t="s">
        <v>243</v>
      </c>
      <c r="AC18" s="325"/>
    </row>
    <row r="19" spans="1:29" ht="13.5" customHeight="1">
      <c r="A19" s="324"/>
      <c r="B19" s="329"/>
      <c r="C19" s="328"/>
      <c r="D19" s="327" t="s">
        <v>383</v>
      </c>
      <c r="E19" s="330"/>
      <c r="F19" s="350" t="s">
        <v>243</v>
      </c>
      <c r="G19" s="350" t="s">
        <v>243</v>
      </c>
      <c r="H19" s="350"/>
      <c r="I19" s="350" t="s">
        <v>243</v>
      </c>
      <c r="J19" s="350" t="s">
        <v>243</v>
      </c>
      <c r="K19" s="350"/>
      <c r="L19" s="350" t="s">
        <v>243</v>
      </c>
      <c r="M19" s="350"/>
      <c r="N19" s="350" t="s">
        <v>243</v>
      </c>
      <c r="AC19" s="325"/>
    </row>
    <row r="20" spans="1:29" ht="13.5" customHeight="1">
      <c r="A20" s="324"/>
      <c r="B20" s="329" t="s">
        <v>374</v>
      </c>
      <c r="C20" s="328"/>
      <c r="D20" s="327"/>
      <c r="E20" s="354"/>
      <c r="F20" s="350"/>
      <c r="G20" s="350"/>
      <c r="H20" s="350"/>
      <c r="I20" s="350"/>
      <c r="J20" s="350"/>
      <c r="K20" s="350"/>
      <c r="L20" s="350"/>
      <c r="M20" s="350"/>
      <c r="N20" s="350"/>
    </row>
    <row r="21" spans="1:29" ht="13.5" customHeight="1">
      <c r="A21" s="324"/>
      <c r="B21" s="329"/>
      <c r="C21" s="328"/>
      <c r="D21" s="290" t="s">
        <v>330</v>
      </c>
      <c r="E21" s="354"/>
      <c r="F21" s="350" t="s">
        <v>243</v>
      </c>
      <c r="G21" s="350"/>
      <c r="H21" s="350" t="s">
        <v>243</v>
      </c>
      <c r="I21" s="350" t="s">
        <v>243</v>
      </c>
      <c r="J21" s="350" t="s">
        <v>243</v>
      </c>
      <c r="K21" s="350" t="s">
        <v>243</v>
      </c>
      <c r="L21" s="350" t="s">
        <v>243</v>
      </c>
      <c r="M21" s="350" t="s">
        <v>243</v>
      </c>
      <c r="N21" s="350" t="s">
        <v>243</v>
      </c>
    </row>
    <row r="22" spans="1:29" ht="13.5" customHeight="1">
      <c r="A22" s="324"/>
      <c r="B22" s="329"/>
      <c r="C22" s="328"/>
      <c r="D22" s="355" t="s">
        <v>244</v>
      </c>
      <c r="E22" s="354"/>
      <c r="F22" s="350"/>
      <c r="G22" s="350" t="s">
        <v>243</v>
      </c>
      <c r="H22" s="350"/>
      <c r="I22" s="350"/>
      <c r="J22" s="350"/>
      <c r="K22" s="350"/>
      <c r="L22" s="350"/>
      <c r="M22" s="350"/>
      <c r="N22" s="350"/>
    </row>
    <row r="23" spans="1:29" ht="13.5" customHeight="1">
      <c r="A23" s="324"/>
      <c r="B23" s="368" t="s">
        <v>375</v>
      </c>
      <c r="C23" s="367"/>
      <c r="D23" s="366"/>
      <c r="E23" s="354"/>
      <c r="F23" s="349"/>
      <c r="G23" s="349"/>
      <c r="H23" s="349"/>
      <c r="I23" s="349"/>
      <c r="J23" s="349"/>
      <c r="K23" s="349"/>
      <c r="L23" s="349"/>
      <c r="M23" s="349"/>
      <c r="N23" s="349"/>
    </row>
    <row r="24" spans="1:29" ht="13.5" customHeight="1">
      <c r="A24" s="324"/>
      <c r="B24" s="368"/>
      <c r="C24" s="367"/>
      <c r="D24" s="366" t="s">
        <v>376</v>
      </c>
      <c r="E24" s="354"/>
      <c r="F24" s="349" t="s">
        <v>243</v>
      </c>
      <c r="G24" s="349" t="s">
        <v>243</v>
      </c>
      <c r="H24" s="349"/>
      <c r="I24" s="349" t="s">
        <v>243</v>
      </c>
      <c r="J24" s="349" t="s">
        <v>243</v>
      </c>
      <c r="K24" s="349" t="s">
        <v>243</v>
      </c>
      <c r="L24" s="349" t="s">
        <v>243</v>
      </c>
      <c r="M24" s="349" t="s">
        <v>243</v>
      </c>
      <c r="N24" s="349" t="s">
        <v>243</v>
      </c>
    </row>
    <row r="25" spans="1:29" ht="13.5" customHeight="1">
      <c r="A25" s="324"/>
      <c r="B25" s="368"/>
      <c r="C25" s="367"/>
      <c r="D25" s="366" t="s">
        <v>244</v>
      </c>
      <c r="E25" s="354"/>
      <c r="F25" s="349"/>
      <c r="G25" s="349"/>
      <c r="H25" s="349" t="s">
        <v>243</v>
      </c>
      <c r="I25" s="349"/>
      <c r="J25" s="349"/>
      <c r="K25" s="349"/>
      <c r="L25" s="349"/>
      <c r="M25" s="349"/>
      <c r="N25" s="349"/>
    </row>
    <row r="26" spans="1:29" ht="13.5" customHeight="1">
      <c r="A26" s="324"/>
      <c r="B26" s="368" t="s">
        <v>377</v>
      </c>
      <c r="C26" s="367"/>
      <c r="D26" s="366"/>
      <c r="E26" s="354"/>
      <c r="F26" s="349"/>
      <c r="G26" s="349"/>
      <c r="H26" s="349"/>
      <c r="I26" s="349"/>
      <c r="J26" s="349"/>
      <c r="K26" s="349"/>
      <c r="L26" s="349"/>
      <c r="M26" s="349"/>
      <c r="N26" s="349"/>
    </row>
    <row r="27" spans="1:29" ht="13.5" customHeight="1">
      <c r="A27" s="324"/>
      <c r="B27" s="368"/>
      <c r="C27" s="367"/>
      <c r="D27" s="366" t="s">
        <v>244</v>
      </c>
      <c r="E27" s="354"/>
      <c r="F27" s="349"/>
      <c r="G27" s="349"/>
      <c r="H27" s="349"/>
      <c r="I27" s="349"/>
      <c r="J27" s="349" t="s">
        <v>243</v>
      </c>
      <c r="K27" s="349"/>
      <c r="L27" s="349"/>
      <c r="M27" s="349"/>
      <c r="N27" s="349"/>
    </row>
    <row r="28" spans="1:29" ht="13.5" customHeight="1">
      <c r="A28" s="324"/>
      <c r="B28" s="368"/>
      <c r="C28" s="367"/>
      <c r="D28" s="366" t="s">
        <v>378</v>
      </c>
      <c r="E28" s="354"/>
      <c r="F28" s="349"/>
      <c r="G28" s="349"/>
      <c r="H28" s="349"/>
      <c r="I28" s="349" t="s">
        <v>243</v>
      </c>
      <c r="J28" s="349"/>
      <c r="K28" s="349"/>
      <c r="L28" s="349"/>
      <c r="M28" s="349"/>
      <c r="N28" s="349"/>
    </row>
    <row r="29" spans="1:29" ht="13.5" customHeight="1" thickBot="1">
      <c r="A29" s="324"/>
      <c r="B29" s="323"/>
      <c r="C29" s="322"/>
      <c r="D29" s="321" t="s">
        <v>379</v>
      </c>
      <c r="E29" s="320"/>
      <c r="F29" s="353" t="s">
        <v>243</v>
      </c>
      <c r="G29" s="353" t="s">
        <v>243</v>
      </c>
      <c r="H29" s="353" t="s">
        <v>243</v>
      </c>
      <c r="I29" s="353"/>
      <c r="J29" s="353" t="s">
        <v>243</v>
      </c>
      <c r="K29" s="353" t="s">
        <v>243</v>
      </c>
      <c r="L29" s="353" t="s">
        <v>243</v>
      </c>
      <c r="M29" s="353" t="s">
        <v>243</v>
      </c>
      <c r="N29" s="353" t="s">
        <v>243</v>
      </c>
    </row>
    <row r="30" spans="1:29" ht="13.5" customHeight="1" thickTop="1">
      <c r="A30" s="303" t="s">
        <v>270</v>
      </c>
      <c r="B30" s="319" t="s">
        <v>315</v>
      </c>
      <c r="C30" s="318"/>
      <c r="D30" s="317"/>
      <c r="E30" s="316"/>
      <c r="F30" s="352"/>
      <c r="G30" s="352"/>
      <c r="H30" s="352"/>
      <c r="I30" s="352"/>
      <c r="J30" s="352"/>
      <c r="K30" s="352"/>
      <c r="L30" s="352"/>
      <c r="M30" s="352"/>
      <c r="N30" s="352"/>
    </row>
    <row r="31" spans="1:29" ht="13.5" customHeight="1">
      <c r="A31" s="299"/>
      <c r="B31" s="312"/>
      <c r="C31" s="314"/>
      <c r="D31" s="102" t="s">
        <v>326</v>
      </c>
      <c r="E31" s="313"/>
      <c r="F31" s="350" t="s">
        <v>243</v>
      </c>
      <c r="G31" s="350" t="s">
        <v>243</v>
      </c>
      <c r="H31" s="350" t="s">
        <v>243</v>
      </c>
      <c r="I31" s="350" t="s">
        <v>243</v>
      </c>
      <c r="J31" s="350" t="s">
        <v>243</v>
      </c>
      <c r="K31" s="350" t="s">
        <v>243</v>
      </c>
      <c r="L31" s="350"/>
      <c r="M31" s="350" t="s">
        <v>243</v>
      </c>
      <c r="N31" s="350"/>
    </row>
    <row r="32" spans="1:29" ht="13.5" customHeight="1">
      <c r="A32" s="299"/>
      <c r="B32" s="312"/>
      <c r="C32" s="351"/>
      <c r="D32" s="102" t="s">
        <v>384</v>
      </c>
      <c r="E32" s="309"/>
      <c r="F32" s="350"/>
      <c r="G32" s="350"/>
      <c r="H32" s="350"/>
      <c r="I32" s="350"/>
      <c r="J32" s="350"/>
      <c r="K32" s="350"/>
      <c r="L32" s="350" t="s">
        <v>243</v>
      </c>
      <c r="M32" s="350"/>
      <c r="N32" s="350" t="s">
        <v>243</v>
      </c>
    </row>
    <row r="33" spans="1:14" ht="13.5" customHeight="1">
      <c r="A33" s="299"/>
      <c r="B33" s="312" t="s">
        <v>318</v>
      </c>
      <c r="C33" s="351"/>
      <c r="D33" s="305"/>
      <c r="E33" s="309"/>
      <c r="F33" s="350"/>
      <c r="G33" s="350"/>
      <c r="H33" s="350"/>
      <c r="I33" s="350"/>
      <c r="J33" s="350"/>
      <c r="K33" s="350"/>
      <c r="L33" s="350"/>
      <c r="M33" s="350"/>
      <c r="N33" s="350"/>
    </row>
    <row r="34" spans="1:14" ht="13.5" customHeight="1">
      <c r="A34" s="299"/>
      <c r="B34" s="312"/>
      <c r="C34" s="351"/>
      <c r="D34" s="305"/>
      <c r="E34" s="309"/>
      <c r="F34" s="350"/>
      <c r="G34" s="350"/>
      <c r="H34" s="350"/>
      <c r="I34" s="350"/>
      <c r="J34" s="350"/>
      <c r="K34" s="350"/>
      <c r="L34" s="350"/>
      <c r="M34" s="350"/>
      <c r="N34" s="350"/>
    </row>
    <row r="35" spans="1:14" ht="13.5" customHeight="1">
      <c r="A35" s="299"/>
      <c r="B35" s="312"/>
      <c r="C35" s="351"/>
      <c r="D35" s="305"/>
      <c r="E35" s="309"/>
      <c r="F35" s="350"/>
      <c r="G35" s="350"/>
      <c r="H35" s="350"/>
      <c r="I35" s="350"/>
      <c r="J35" s="350"/>
      <c r="K35" s="350"/>
      <c r="L35" s="350"/>
      <c r="M35" s="350"/>
      <c r="N35" s="350"/>
    </row>
    <row r="36" spans="1:14" ht="13.5" customHeight="1">
      <c r="A36" s="299"/>
      <c r="B36" s="312" t="s">
        <v>320</v>
      </c>
      <c r="C36" s="351"/>
      <c r="D36" s="305"/>
      <c r="E36" s="309"/>
      <c r="F36" s="350"/>
      <c r="G36" s="350"/>
      <c r="H36" s="350"/>
      <c r="I36" s="350"/>
      <c r="J36" s="350"/>
      <c r="K36" s="350"/>
      <c r="L36" s="350"/>
      <c r="M36" s="350"/>
      <c r="N36" s="350"/>
    </row>
    <row r="37" spans="1:14" ht="13.5" customHeight="1">
      <c r="A37" s="299"/>
      <c r="B37" s="312"/>
      <c r="C37" s="351"/>
      <c r="D37" s="305" t="s">
        <v>275</v>
      </c>
      <c r="E37" s="309"/>
      <c r="F37" s="350"/>
      <c r="G37" s="350"/>
      <c r="H37" s="350"/>
      <c r="I37" s="350"/>
      <c r="J37" s="350"/>
      <c r="K37" s="350"/>
      <c r="L37" s="349" t="s">
        <v>243</v>
      </c>
      <c r="M37" s="349"/>
      <c r="N37" s="350" t="s">
        <v>243</v>
      </c>
    </row>
    <row r="38" spans="1:14" ht="13.5" customHeight="1">
      <c r="A38" s="299"/>
      <c r="B38" s="312"/>
      <c r="C38" s="351"/>
      <c r="D38" s="310" t="s">
        <v>276</v>
      </c>
      <c r="E38" s="309"/>
      <c r="F38" s="350"/>
      <c r="G38" s="350" t="s">
        <v>243</v>
      </c>
      <c r="H38" s="350" t="s">
        <v>243</v>
      </c>
      <c r="I38" s="350" t="s">
        <v>243</v>
      </c>
      <c r="J38" s="350" t="s">
        <v>243</v>
      </c>
      <c r="K38" s="371" t="s">
        <v>243</v>
      </c>
      <c r="L38" s="370"/>
      <c r="M38" s="370"/>
      <c r="N38" s="369"/>
    </row>
    <row r="39" spans="1:14" ht="13.5" customHeight="1">
      <c r="A39" s="299"/>
      <c r="B39" s="312"/>
      <c r="C39" s="351"/>
      <c r="D39" s="305" t="s">
        <v>277</v>
      </c>
      <c r="E39" s="309"/>
      <c r="F39" s="350"/>
      <c r="G39" s="350"/>
      <c r="H39" s="350"/>
      <c r="I39" s="350"/>
      <c r="J39" s="350"/>
      <c r="K39" s="350"/>
      <c r="L39" s="352"/>
      <c r="M39" s="352" t="s">
        <v>243</v>
      </c>
      <c r="N39" s="350"/>
    </row>
    <row r="40" spans="1:14" ht="13.5" customHeight="1">
      <c r="A40" s="299"/>
      <c r="B40" s="312"/>
      <c r="C40" s="351"/>
      <c r="D40" s="305" t="s">
        <v>278</v>
      </c>
      <c r="E40" s="309"/>
      <c r="F40" s="350"/>
      <c r="G40" s="350"/>
      <c r="H40" s="350"/>
      <c r="I40" s="350"/>
      <c r="J40" s="350"/>
      <c r="K40" s="350"/>
      <c r="L40" s="350"/>
      <c r="M40" s="350"/>
      <c r="N40" s="350"/>
    </row>
    <row r="41" spans="1:14" ht="13.5" customHeight="1">
      <c r="A41" s="299"/>
      <c r="B41" s="312"/>
      <c r="C41" s="351"/>
      <c r="D41" s="310" t="s">
        <v>279</v>
      </c>
      <c r="E41" s="309"/>
      <c r="F41" s="350" t="s">
        <v>243</v>
      </c>
      <c r="G41" s="350"/>
      <c r="H41" s="350"/>
      <c r="I41" s="350"/>
      <c r="J41" s="350"/>
      <c r="K41" s="350"/>
      <c r="L41" s="350"/>
      <c r="M41" s="350"/>
      <c r="N41" s="350"/>
    </row>
    <row r="42" spans="1:14" ht="13.5" customHeight="1" thickBot="1">
      <c r="A42" s="299"/>
      <c r="B42" s="307"/>
      <c r="C42" s="306"/>
      <c r="D42" s="305" t="s">
        <v>280</v>
      </c>
      <c r="E42" s="304"/>
      <c r="F42" s="349"/>
      <c r="G42" s="349"/>
      <c r="H42" s="349"/>
      <c r="I42" s="349"/>
      <c r="J42" s="349"/>
      <c r="K42" s="349"/>
      <c r="L42" s="349"/>
      <c r="M42" s="349"/>
      <c r="N42" s="349"/>
    </row>
    <row r="43" spans="1:14" ht="13.5" customHeight="1" thickTop="1">
      <c r="A43" s="303" t="s">
        <v>281</v>
      </c>
      <c r="B43" s="572" t="s">
        <v>282</v>
      </c>
      <c r="C43" s="572"/>
      <c r="D43" s="572"/>
      <c r="E43" s="302"/>
      <c r="F43" s="348" t="s">
        <v>63</v>
      </c>
      <c r="G43" s="348" t="s">
        <v>63</v>
      </c>
      <c r="H43" s="348" t="s">
        <v>63</v>
      </c>
      <c r="I43" s="348" t="s">
        <v>63</v>
      </c>
      <c r="J43" s="348" t="s">
        <v>63</v>
      </c>
      <c r="K43" s="348" t="s">
        <v>63</v>
      </c>
      <c r="L43" s="348" t="s">
        <v>204</v>
      </c>
      <c r="M43" s="348" t="s">
        <v>63</v>
      </c>
      <c r="N43" s="348" t="s">
        <v>204</v>
      </c>
    </row>
    <row r="44" spans="1:14" ht="13.5" customHeight="1">
      <c r="A44" s="299"/>
      <c r="B44" s="634" t="s">
        <v>283</v>
      </c>
      <c r="C44" s="634"/>
      <c r="D44" s="634"/>
      <c r="E44" s="301"/>
      <c r="F44" s="347" t="s">
        <v>284</v>
      </c>
      <c r="G44" s="347" t="s">
        <v>284</v>
      </c>
      <c r="H44" s="347" t="s">
        <v>284</v>
      </c>
      <c r="I44" s="347" t="s">
        <v>284</v>
      </c>
      <c r="J44" s="347" t="s">
        <v>284</v>
      </c>
      <c r="K44" s="347" t="s">
        <v>284</v>
      </c>
      <c r="L44" s="347" t="s">
        <v>284</v>
      </c>
      <c r="M44" s="347" t="s">
        <v>284</v>
      </c>
      <c r="N44" s="347" t="s">
        <v>284</v>
      </c>
    </row>
    <row r="45" spans="1:14" ht="108.75" customHeight="1">
      <c r="A45" s="299"/>
      <c r="B45" s="574" t="s">
        <v>285</v>
      </c>
      <c r="C45" s="574"/>
      <c r="D45" s="574"/>
      <c r="E45" s="298"/>
      <c r="F45" s="297">
        <v>44642</v>
      </c>
      <c r="G45" s="297">
        <v>44642</v>
      </c>
      <c r="H45" s="297">
        <v>44642</v>
      </c>
      <c r="I45" s="297">
        <v>44642</v>
      </c>
      <c r="J45" s="297">
        <v>44642</v>
      </c>
      <c r="K45" s="297">
        <v>44642</v>
      </c>
      <c r="L45" s="297">
        <v>44642</v>
      </c>
      <c r="M45" s="297">
        <v>44642</v>
      </c>
      <c r="N45" s="297">
        <v>44642</v>
      </c>
    </row>
    <row r="46" spans="1:14" ht="11.25" thickBot="1">
      <c r="A46" s="296"/>
      <c r="B46" s="575" t="s">
        <v>286</v>
      </c>
      <c r="C46" s="575"/>
      <c r="D46" s="575"/>
      <c r="E46" s="295"/>
      <c r="F46" s="294"/>
      <c r="G46" s="294"/>
      <c r="H46" s="294"/>
      <c r="I46" s="294"/>
      <c r="J46" s="294"/>
      <c r="K46" s="294"/>
      <c r="L46" s="294"/>
      <c r="M46" s="294"/>
      <c r="N46" s="294"/>
    </row>
    <row r="47" spans="1:14" ht="11.25" thickTop="1">
      <c r="A47" s="346"/>
    </row>
  </sheetData>
  <mergeCells count="27">
    <mergeCell ref="B43:D43"/>
    <mergeCell ref="B44:D44"/>
    <mergeCell ref="B45:D45"/>
    <mergeCell ref="B46:D46"/>
    <mergeCell ref="A6:B6"/>
    <mergeCell ref="C6:E6"/>
    <mergeCell ref="F6:R6"/>
    <mergeCell ref="S6:U6"/>
    <mergeCell ref="V6:AA6"/>
    <mergeCell ref="A7:B7"/>
    <mergeCell ref="C7:E7"/>
    <mergeCell ref="F7:R7"/>
    <mergeCell ref="V7:AA7"/>
    <mergeCell ref="A4:B4"/>
    <mergeCell ref="C4:D4"/>
    <mergeCell ref="F4:R4"/>
    <mergeCell ref="S4:AA4"/>
    <mergeCell ref="A5:B5"/>
    <mergeCell ref="C5:AA5"/>
    <mergeCell ref="A2:B2"/>
    <mergeCell ref="C2:E2"/>
    <mergeCell ref="F2:R2"/>
    <mergeCell ref="S2:AA2"/>
    <mergeCell ref="A3:B3"/>
    <mergeCell ref="C3:E3"/>
    <mergeCell ref="F3:R3"/>
    <mergeCell ref="S3:U3"/>
  </mergeCells>
  <dataValidations count="3">
    <dataValidation type="list" allowBlank="1" showInputMessage="1" showErrorMessage="1" sqref="F43:N43" xr:uid="{0DBDA1C2-58B7-4C7F-AE02-59C9F9172877}">
      <formula1>"N,A,B, "</formula1>
    </dataValidation>
    <dataValidation type="list" allowBlank="1" showInputMessage="1" showErrorMessage="1" sqref="F44:N44" xr:uid="{9944937D-FBAF-415B-84AC-78CEE4433407}">
      <formula1>"P,F, "</formula1>
    </dataValidation>
    <dataValidation type="list" allowBlank="1" showInputMessage="1" showErrorMessage="1" sqref="F38:K38 N38 F39:N42 F10:N37" xr:uid="{43145F7D-5487-415F-8E45-EB2281D988F2}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1F9D3-58D5-4C10-94BF-98FF596E8B86}">
  <dimension ref="A1:Z37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2" width="2.875" style="291" customWidth="1"/>
    <col min="13" max="14" width="2.875" style="291" bestFit="1" customWidth="1"/>
    <col min="15" max="23" width="2.875" style="291" customWidth="1"/>
    <col min="24" max="24" width="2.875" style="291" bestFit="1" customWidth="1"/>
    <col min="25" max="25" width="2.875" style="291" customWidth="1"/>
    <col min="26" max="16384" width="11" style="291"/>
  </cols>
  <sheetData>
    <row r="1" spans="1:26" ht="13.5" customHeight="1" thickBot="1">
      <c r="A1" s="365"/>
      <c r="B1" s="364"/>
    </row>
    <row r="2" spans="1:26" ht="13.5" customHeight="1">
      <c r="A2" s="623" t="s">
        <v>214</v>
      </c>
      <c r="B2" s="624"/>
      <c r="C2" s="625" t="s">
        <v>134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29"/>
      <c r="P2" s="630" t="s">
        <v>133</v>
      </c>
      <c r="Q2" s="631"/>
      <c r="R2" s="631"/>
      <c r="S2" s="631"/>
      <c r="T2" s="631"/>
      <c r="U2" s="631"/>
      <c r="V2" s="631"/>
      <c r="W2" s="631"/>
      <c r="X2" s="632"/>
      <c r="Z2" s="325"/>
    </row>
    <row r="3" spans="1:26" ht="13.5" customHeight="1">
      <c r="A3" s="548" t="s">
        <v>215</v>
      </c>
      <c r="B3" s="549"/>
      <c r="C3" s="542" t="s">
        <v>381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3"/>
      <c r="O3" s="554"/>
      <c r="P3" s="543" t="s">
        <v>49</v>
      </c>
      <c r="Q3" s="543"/>
      <c r="R3" s="543"/>
      <c r="S3" s="343"/>
      <c r="T3" s="343"/>
      <c r="U3" s="343"/>
      <c r="V3" s="343"/>
      <c r="W3" s="343"/>
      <c r="X3" s="342"/>
    </row>
    <row r="4" spans="1:26" ht="13.5" customHeight="1">
      <c r="A4" s="548" t="s">
        <v>217</v>
      </c>
      <c r="B4" s="549"/>
      <c r="C4" s="633">
        <v>20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3"/>
      <c r="O4" s="554"/>
      <c r="P4" s="555">
        <f xml:space="preserve"> IF(Functions!E6&lt;&gt;"N/A",SUM(C4*Functions!E6/1000,- S7),"N/A")</f>
        <v>-0.79999999999999982</v>
      </c>
      <c r="Q4" s="556"/>
      <c r="R4" s="556"/>
      <c r="S4" s="556"/>
      <c r="T4" s="556"/>
      <c r="U4" s="556"/>
      <c r="V4" s="556"/>
      <c r="W4" s="556"/>
      <c r="X4" s="557"/>
      <c r="Z4" s="325"/>
    </row>
    <row r="5" spans="1:26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9"/>
      <c r="P5" s="558"/>
      <c r="Q5" s="558"/>
      <c r="R5" s="558"/>
      <c r="S5" s="558"/>
      <c r="T5" s="558"/>
      <c r="U5" s="558"/>
      <c r="V5" s="558"/>
      <c r="W5" s="558"/>
      <c r="X5" s="558"/>
    </row>
    <row r="6" spans="1:26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1"/>
      <c r="O6" s="562"/>
      <c r="P6" s="561" t="s">
        <v>220</v>
      </c>
      <c r="Q6" s="561"/>
      <c r="R6" s="561"/>
      <c r="S6" s="563" t="s">
        <v>206</v>
      </c>
      <c r="T6" s="561"/>
      <c r="U6" s="561"/>
      <c r="V6" s="561"/>
      <c r="W6" s="561"/>
      <c r="X6" s="564"/>
      <c r="Z6" s="325"/>
    </row>
    <row r="7" spans="1:26" ht="13.5" customHeight="1" thickBot="1">
      <c r="A7" s="565">
        <f>COUNTIF(F34:HU34,"P")</f>
        <v>6</v>
      </c>
      <c r="B7" s="566"/>
      <c r="C7" s="567">
        <f>COUNTIF(F34:HU34,"F")</f>
        <v>0</v>
      </c>
      <c r="D7" s="568"/>
      <c r="E7" s="566"/>
      <c r="F7" s="567">
        <f>SUM(S7,- A7,- C7)</f>
        <v>0</v>
      </c>
      <c r="G7" s="568"/>
      <c r="H7" s="568"/>
      <c r="I7" s="568"/>
      <c r="J7" s="568"/>
      <c r="K7" s="568"/>
      <c r="L7" s="568"/>
      <c r="M7" s="568"/>
      <c r="N7" s="568"/>
      <c r="O7" s="569"/>
      <c r="P7" s="340">
        <f>COUNTIF(E33:HU33,"N")</f>
        <v>2</v>
      </c>
      <c r="Q7" s="340">
        <f>COUNTIF(E33:HU33,"A")</f>
        <v>4</v>
      </c>
      <c r="R7" s="340">
        <f>COUNTIF(E33:HU33,"B")</f>
        <v>0</v>
      </c>
      <c r="S7" s="570">
        <f>COUNTA(E9:HX9)</f>
        <v>6</v>
      </c>
      <c r="T7" s="568"/>
      <c r="U7" s="568"/>
      <c r="V7" s="568"/>
      <c r="W7" s="568"/>
      <c r="X7" s="571"/>
      <c r="Y7" s="339"/>
    </row>
    <row r="8" spans="1:26" ht="11.25" thickBot="1"/>
    <row r="9" spans="1:26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K9" s="359" t="s">
        <v>226</v>
      </c>
      <c r="Y9" s="333"/>
      <c r="Z9" s="325"/>
    </row>
    <row r="10" spans="1:26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  <c r="K10" s="352"/>
    </row>
    <row r="11" spans="1:26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K11" s="350"/>
      <c r="Z11" s="325"/>
    </row>
    <row r="12" spans="1:26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K12" s="350"/>
      <c r="Z12" s="325"/>
    </row>
    <row r="13" spans="1:26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/>
      <c r="H13" s="350"/>
      <c r="I13" s="350"/>
      <c r="J13" s="350"/>
      <c r="K13" s="350"/>
      <c r="Z13" s="325"/>
    </row>
    <row r="14" spans="1:26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/>
      <c r="I14" s="350" t="s">
        <v>243</v>
      </c>
      <c r="J14" s="350" t="s">
        <v>243</v>
      </c>
      <c r="K14" s="350"/>
      <c r="Z14" s="325"/>
    </row>
    <row r="15" spans="1:26" ht="13.5" customHeight="1">
      <c r="A15" s="324"/>
      <c r="B15" s="329"/>
      <c r="C15" s="328"/>
      <c r="D15" s="327" t="s">
        <v>293</v>
      </c>
      <c r="E15" s="330"/>
      <c r="F15" s="350"/>
      <c r="G15" s="350"/>
      <c r="H15" s="350" t="s">
        <v>243</v>
      </c>
      <c r="I15" s="350"/>
      <c r="J15" s="350"/>
      <c r="K15" s="350" t="s">
        <v>243</v>
      </c>
      <c r="Z15" s="325"/>
    </row>
    <row r="16" spans="1:26" ht="13.5" customHeight="1">
      <c r="A16" s="324"/>
      <c r="B16" s="329" t="s">
        <v>359</v>
      </c>
      <c r="C16" s="328"/>
      <c r="D16" s="373"/>
      <c r="E16" s="354"/>
      <c r="F16" s="350"/>
      <c r="G16" s="350"/>
      <c r="H16" s="350"/>
      <c r="I16" s="350"/>
      <c r="J16" s="350"/>
      <c r="K16" s="350"/>
    </row>
    <row r="17" spans="1:11" ht="13.5" customHeight="1">
      <c r="A17" s="324"/>
      <c r="B17" s="329"/>
      <c r="C17" s="328"/>
      <c r="D17" s="372" t="s">
        <v>329</v>
      </c>
      <c r="E17" s="354"/>
      <c r="F17" s="350"/>
      <c r="G17" s="350"/>
      <c r="H17" s="350"/>
      <c r="I17" s="350"/>
      <c r="J17" s="350" t="s">
        <v>243</v>
      </c>
      <c r="K17" s="350"/>
    </row>
    <row r="18" spans="1:11" ht="13.5" customHeight="1">
      <c r="A18" s="324"/>
      <c r="B18" s="329"/>
      <c r="C18" s="328"/>
      <c r="D18" s="290" t="s">
        <v>330</v>
      </c>
      <c r="E18" s="354"/>
      <c r="F18" s="350" t="s">
        <v>243</v>
      </c>
      <c r="G18" s="350"/>
      <c r="H18" s="350"/>
      <c r="I18" s="350" t="s">
        <v>243</v>
      </c>
      <c r="J18" s="350"/>
      <c r="K18" s="350"/>
    </row>
    <row r="19" spans="1:11" ht="13.5" customHeight="1" thickBot="1">
      <c r="A19" s="324"/>
      <c r="B19" s="329"/>
      <c r="C19" s="328"/>
      <c r="D19" s="355" t="s">
        <v>244</v>
      </c>
      <c r="E19" s="354"/>
      <c r="F19" s="350"/>
      <c r="G19" s="350" t="s">
        <v>243</v>
      </c>
      <c r="H19" s="350" t="s">
        <v>243</v>
      </c>
      <c r="I19" s="350"/>
      <c r="J19" s="350"/>
      <c r="K19" s="350"/>
    </row>
    <row r="20" spans="1:11" ht="13.5" customHeight="1">
      <c r="A20" s="303" t="s">
        <v>270</v>
      </c>
      <c r="B20" s="319" t="s">
        <v>315</v>
      </c>
      <c r="C20" s="318"/>
      <c r="D20" s="317"/>
      <c r="E20" s="316"/>
      <c r="F20" s="352"/>
      <c r="G20" s="352"/>
      <c r="H20" s="352"/>
      <c r="I20" s="352"/>
      <c r="J20" s="352"/>
      <c r="K20" s="352"/>
    </row>
    <row r="21" spans="1:11" ht="13.5" customHeight="1">
      <c r="A21" s="299"/>
      <c r="B21" s="312"/>
      <c r="C21" s="314"/>
      <c r="D21" s="305" t="s">
        <v>331</v>
      </c>
      <c r="E21" s="313"/>
      <c r="F21" s="350" t="s">
        <v>243</v>
      </c>
      <c r="G21" s="350" t="s">
        <v>243</v>
      </c>
      <c r="H21" s="350" t="s">
        <v>243</v>
      </c>
      <c r="I21" s="350"/>
      <c r="J21" s="350" t="s">
        <v>243</v>
      </c>
      <c r="K21" s="350"/>
    </row>
    <row r="22" spans="1:11" ht="13.5" customHeight="1">
      <c r="A22" s="299"/>
      <c r="B22" s="312"/>
      <c r="C22" s="351"/>
      <c r="D22" s="305" t="s">
        <v>385</v>
      </c>
      <c r="E22" s="309"/>
      <c r="F22" s="350"/>
      <c r="G22" s="350"/>
      <c r="H22" s="350"/>
      <c r="I22" s="350" t="s">
        <v>243</v>
      </c>
      <c r="J22" s="350"/>
      <c r="K22" s="350" t="s">
        <v>243</v>
      </c>
    </row>
    <row r="23" spans="1:11" ht="13.5" customHeight="1">
      <c r="A23" s="299"/>
      <c r="B23" s="312" t="s">
        <v>318</v>
      </c>
      <c r="C23" s="351"/>
      <c r="D23" s="305"/>
      <c r="E23" s="309"/>
      <c r="F23" s="350"/>
      <c r="G23" s="350"/>
      <c r="H23" s="350"/>
      <c r="I23" s="350"/>
      <c r="J23" s="350"/>
      <c r="K23" s="350"/>
    </row>
    <row r="24" spans="1:11" ht="13.5" customHeight="1">
      <c r="A24" s="299"/>
      <c r="B24" s="312"/>
      <c r="C24" s="351"/>
      <c r="D24" s="305"/>
      <c r="E24" s="309"/>
      <c r="F24" s="350"/>
      <c r="G24" s="350"/>
      <c r="H24" s="350"/>
      <c r="I24" s="350"/>
      <c r="J24" s="350"/>
      <c r="K24" s="350"/>
    </row>
    <row r="25" spans="1:11" ht="13.5" customHeight="1">
      <c r="A25" s="299"/>
      <c r="B25" s="312"/>
      <c r="C25" s="351"/>
      <c r="D25" s="305"/>
      <c r="E25" s="309"/>
      <c r="F25" s="350"/>
      <c r="G25" s="350"/>
      <c r="H25" s="350"/>
      <c r="I25" s="350"/>
      <c r="J25" s="350"/>
      <c r="K25" s="350"/>
    </row>
    <row r="26" spans="1:11" ht="13.5" customHeight="1">
      <c r="A26" s="299"/>
      <c r="B26" s="312" t="s">
        <v>320</v>
      </c>
      <c r="C26" s="351"/>
      <c r="D26" s="305"/>
      <c r="E26" s="309"/>
      <c r="F26" s="350"/>
      <c r="G26" s="350"/>
      <c r="H26" s="350"/>
      <c r="I26" s="350"/>
      <c r="J26" s="350"/>
      <c r="K26" s="350"/>
    </row>
    <row r="27" spans="1:11" ht="13.5" customHeight="1">
      <c r="A27" s="299"/>
      <c r="B27" s="312"/>
      <c r="C27" s="351"/>
      <c r="D27" s="305" t="s">
        <v>275</v>
      </c>
      <c r="E27" s="309"/>
      <c r="F27" s="350"/>
      <c r="G27" s="350"/>
      <c r="H27" s="350"/>
      <c r="I27" s="350" t="s">
        <v>243</v>
      </c>
      <c r="J27" s="350"/>
      <c r="K27" s="350" t="s">
        <v>243</v>
      </c>
    </row>
    <row r="28" spans="1:11" ht="13.5" customHeight="1">
      <c r="A28" s="299"/>
      <c r="B28" s="312"/>
      <c r="C28" s="351"/>
      <c r="D28" s="310" t="s">
        <v>333</v>
      </c>
      <c r="E28" s="309"/>
      <c r="F28" s="350"/>
      <c r="G28" s="350" t="s">
        <v>243</v>
      </c>
      <c r="H28" s="350" t="s">
        <v>243</v>
      </c>
      <c r="I28" s="350"/>
      <c r="J28" s="350"/>
      <c r="K28" s="350"/>
    </row>
    <row r="29" spans="1:11" ht="13.5" customHeight="1">
      <c r="A29" s="299"/>
      <c r="B29" s="312"/>
      <c r="C29" s="351"/>
      <c r="D29" s="305" t="s">
        <v>277</v>
      </c>
      <c r="E29" s="309"/>
      <c r="F29" s="350"/>
      <c r="G29" s="350"/>
      <c r="H29" s="350"/>
      <c r="I29" s="350"/>
      <c r="J29" s="350" t="s">
        <v>243</v>
      </c>
      <c r="K29" s="350"/>
    </row>
    <row r="30" spans="1:11" ht="13.5" customHeight="1">
      <c r="A30" s="299"/>
      <c r="B30" s="312"/>
      <c r="C30" s="351"/>
      <c r="D30" s="305" t="s">
        <v>278</v>
      </c>
      <c r="E30" s="309"/>
      <c r="F30" s="350"/>
      <c r="G30" s="350"/>
      <c r="H30" s="350"/>
      <c r="I30" s="350"/>
      <c r="J30" s="350"/>
      <c r="K30" s="350"/>
    </row>
    <row r="31" spans="1:11" ht="13.5" customHeight="1">
      <c r="A31" s="299"/>
      <c r="B31" s="312"/>
      <c r="C31" s="351"/>
      <c r="D31" s="310" t="s">
        <v>279</v>
      </c>
      <c r="E31" s="309"/>
      <c r="F31" s="350" t="s">
        <v>243</v>
      </c>
      <c r="G31" s="350"/>
      <c r="H31" s="350"/>
      <c r="I31" s="350"/>
      <c r="J31" s="350"/>
      <c r="K31" s="350"/>
    </row>
    <row r="32" spans="1:11" ht="13.5" customHeight="1" thickBot="1">
      <c r="A32" s="299"/>
      <c r="B32" s="307"/>
      <c r="C32" s="306"/>
      <c r="D32" s="305" t="s">
        <v>280</v>
      </c>
      <c r="E32" s="304"/>
      <c r="F32" s="349"/>
      <c r="G32" s="349"/>
      <c r="H32" s="349"/>
      <c r="I32" s="349"/>
      <c r="J32" s="349"/>
      <c r="K32" s="349"/>
    </row>
    <row r="33" spans="1:11" ht="13.5" customHeight="1" thickTop="1">
      <c r="A33" s="303" t="s">
        <v>281</v>
      </c>
      <c r="B33" s="572" t="s">
        <v>282</v>
      </c>
      <c r="C33" s="572"/>
      <c r="D33" s="572"/>
      <c r="E33" s="302"/>
      <c r="F33" s="348" t="s">
        <v>63</v>
      </c>
      <c r="G33" s="348" t="s">
        <v>63</v>
      </c>
      <c r="H33" s="348" t="s">
        <v>63</v>
      </c>
      <c r="I33" s="348" t="s">
        <v>204</v>
      </c>
      <c r="J33" s="348" t="s">
        <v>63</v>
      </c>
      <c r="K33" s="348" t="s">
        <v>204</v>
      </c>
    </row>
    <row r="34" spans="1:11" ht="13.5" customHeight="1">
      <c r="A34" s="299"/>
      <c r="B34" s="634" t="s">
        <v>283</v>
      </c>
      <c r="C34" s="634"/>
      <c r="D34" s="634"/>
      <c r="E34" s="301"/>
      <c r="F34" s="347" t="s">
        <v>284</v>
      </c>
      <c r="G34" s="347" t="s">
        <v>284</v>
      </c>
      <c r="H34" s="347" t="s">
        <v>284</v>
      </c>
      <c r="I34" s="347" t="s">
        <v>284</v>
      </c>
      <c r="J34" s="347" t="s">
        <v>284</v>
      </c>
      <c r="K34" s="347" t="s">
        <v>284</v>
      </c>
    </row>
    <row r="35" spans="1:11" ht="69" customHeight="1">
      <c r="A35" s="299"/>
      <c r="B35" s="574" t="s">
        <v>285</v>
      </c>
      <c r="C35" s="574"/>
      <c r="D35" s="574"/>
      <c r="E35" s="298"/>
      <c r="F35" s="297">
        <v>44642</v>
      </c>
      <c r="G35" s="297">
        <v>44642</v>
      </c>
      <c r="H35" s="297">
        <v>44642</v>
      </c>
      <c r="I35" s="297">
        <v>44642</v>
      </c>
      <c r="J35" s="297">
        <v>44642</v>
      </c>
      <c r="K35" s="297">
        <v>44642</v>
      </c>
    </row>
    <row r="36" spans="1:11" ht="11.25" thickBot="1">
      <c r="A36" s="296"/>
      <c r="B36" s="575" t="s">
        <v>286</v>
      </c>
      <c r="C36" s="575"/>
      <c r="D36" s="575"/>
      <c r="E36" s="295"/>
      <c r="F36" s="294"/>
      <c r="G36" s="294"/>
      <c r="H36" s="294"/>
      <c r="I36" s="294"/>
      <c r="J36" s="294"/>
      <c r="K36" s="294"/>
    </row>
    <row r="37" spans="1:11" ht="11.25" thickTop="1">
      <c r="A37" s="346"/>
    </row>
  </sheetData>
  <mergeCells count="27">
    <mergeCell ref="B33:D33"/>
    <mergeCell ref="B34:D34"/>
    <mergeCell ref="B35:D35"/>
    <mergeCell ref="B36:D36"/>
    <mergeCell ref="A6:B6"/>
    <mergeCell ref="C6:E6"/>
    <mergeCell ref="F6:O6"/>
    <mergeCell ref="P6:R6"/>
    <mergeCell ref="S6:X6"/>
    <mergeCell ref="A7:B7"/>
    <mergeCell ref="C7:E7"/>
    <mergeCell ref="F7:O7"/>
    <mergeCell ref="S7:X7"/>
    <mergeCell ref="A4:B4"/>
    <mergeCell ref="C4:D4"/>
    <mergeCell ref="F4:O4"/>
    <mergeCell ref="P4:X4"/>
    <mergeCell ref="A5:B5"/>
    <mergeCell ref="C5:X5"/>
    <mergeCell ref="A2:B2"/>
    <mergeCell ref="C2:E2"/>
    <mergeCell ref="F2:O2"/>
    <mergeCell ref="P2:X2"/>
    <mergeCell ref="A3:B3"/>
    <mergeCell ref="C3:E3"/>
    <mergeCell ref="F3:O3"/>
    <mergeCell ref="P3:R3"/>
  </mergeCells>
  <dataValidations count="3">
    <dataValidation type="list" allowBlank="1" showInputMessage="1" showErrorMessage="1" sqref="F10:K32" xr:uid="{1898DB96-20C9-4F31-8625-A0F197C48B44}">
      <formula1>"O, "</formula1>
    </dataValidation>
    <dataValidation type="list" allowBlank="1" showInputMessage="1" showErrorMessage="1" sqref="F34:K34" xr:uid="{ACB995EE-3882-46B8-B851-D71CDD1EE81A}">
      <formula1>"P,F, "</formula1>
    </dataValidation>
    <dataValidation type="list" allowBlank="1" showInputMessage="1" showErrorMessage="1" sqref="F33:K33" xr:uid="{4B393FA2-2BBD-474E-ABEB-F89B0CFDD05C}">
      <formula1>"N,A,B,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1231-5BBF-431E-9BA7-A9F5C8EF9BA9}">
  <dimension ref="A1:Z37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2" width="2.875" style="291" customWidth="1"/>
    <col min="13" max="14" width="2.875" style="291" bestFit="1" customWidth="1"/>
    <col min="15" max="23" width="2.875" style="291" customWidth="1"/>
    <col min="24" max="24" width="2.875" style="291" bestFit="1" customWidth="1"/>
    <col min="25" max="25" width="2.875" style="291" customWidth="1"/>
    <col min="26" max="16384" width="11" style="291"/>
  </cols>
  <sheetData>
    <row r="1" spans="1:26" ht="13.5" customHeight="1" thickBot="1">
      <c r="A1" s="365"/>
      <c r="B1" s="364"/>
    </row>
    <row r="2" spans="1:26" ht="13.5" customHeight="1">
      <c r="A2" s="623" t="s">
        <v>214</v>
      </c>
      <c r="B2" s="624"/>
      <c r="C2" s="625" t="s">
        <v>136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29"/>
      <c r="P2" s="630" t="s">
        <v>135</v>
      </c>
      <c r="Q2" s="631"/>
      <c r="R2" s="631"/>
      <c r="S2" s="631"/>
      <c r="T2" s="631"/>
      <c r="U2" s="631"/>
      <c r="V2" s="631"/>
      <c r="W2" s="631"/>
      <c r="X2" s="632"/>
      <c r="Z2" s="325"/>
    </row>
    <row r="3" spans="1:26" ht="13.5" customHeight="1">
      <c r="A3" s="548" t="s">
        <v>215</v>
      </c>
      <c r="B3" s="549"/>
      <c r="C3" s="542" t="s">
        <v>49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3"/>
      <c r="O3" s="554"/>
      <c r="P3" s="543" t="s">
        <v>351</v>
      </c>
      <c r="Q3" s="543"/>
      <c r="R3" s="543"/>
      <c r="S3" s="343"/>
      <c r="T3" s="343"/>
      <c r="U3" s="343"/>
      <c r="V3" s="343"/>
      <c r="W3" s="343"/>
      <c r="X3" s="342"/>
    </row>
    <row r="4" spans="1:26" ht="13.5" customHeight="1">
      <c r="A4" s="548" t="s">
        <v>217</v>
      </c>
      <c r="B4" s="549"/>
      <c r="C4" s="633">
        <v>20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3"/>
      <c r="O4" s="554"/>
      <c r="P4" s="555">
        <f xml:space="preserve"> IF(Functions!E6&lt;&gt;"N/A",SUM(C4*Functions!E6/1000,- S7),"N/A")</f>
        <v>-0.79999999999999982</v>
      </c>
      <c r="Q4" s="556"/>
      <c r="R4" s="556"/>
      <c r="S4" s="556"/>
      <c r="T4" s="556"/>
      <c r="U4" s="556"/>
      <c r="V4" s="556"/>
      <c r="W4" s="556"/>
      <c r="X4" s="557"/>
      <c r="Z4" s="325"/>
    </row>
    <row r="5" spans="1:26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9"/>
      <c r="P5" s="558"/>
      <c r="Q5" s="558"/>
      <c r="R5" s="558"/>
      <c r="S5" s="558"/>
      <c r="T5" s="558"/>
      <c r="U5" s="558"/>
      <c r="V5" s="558"/>
      <c r="W5" s="558"/>
      <c r="X5" s="558"/>
    </row>
    <row r="6" spans="1:26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1"/>
      <c r="O6" s="562"/>
      <c r="P6" s="561" t="s">
        <v>220</v>
      </c>
      <c r="Q6" s="561"/>
      <c r="R6" s="561"/>
      <c r="S6" s="563" t="s">
        <v>206</v>
      </c>
      <c r="T6" s="561"/>
      <c r="U6" s="561"/>
      <c r="V6" s="561"/>
      <c r="W6" s="561"/>
      <c r="X6" s="564"/>
      <c r="Z6" s="325"/>
    </row>
    <row r="7" spans="1:26" ht="13.5" customHeight="1" thickBot="1">
      <c r="A7" s="565">
        <f>COUNTIF(F34:HU34,"P")</f>
        <v>6</v>
      </c>
      <c r="B7" s="566"/>
      <c r="C7" s="567">
        <f>COUNTIF(F34:HU34,"F")</f>
        <v>0</v>
      </c>
      <c r="D7" s="568"/>
      <c r="E7" s="566"/>
      <c r="F7" s="567">
        <f>SUM(S7,- A7,- C7)</f>
        <v>0</v>
      </c>
      <c r="G7" s="568"/>
      <c r="H7" s="568"/>
      <c r="I7" s="568"/>
      <c r="J7" s="568"/>
      <c r="K7" s="568"/>
      <c r="L7" s="568"/>
      <c r="M7" s="568"/>
      <c r="N7" s="568"/>
      <c r="O7" s="569"/>
      <c r="P7" s="340">
        <f>COUNTIF(E33:HU33,"N")</f>
        <v>2</v>
      </c>
      <c r="Q7" s="340">
        <f>COUNTIF(E33:HU33,"A")</f>
        <v>4</v>
      </c>
      <c r="R7" s="340">
        <f>COUNTIF(E33:HU33,"B")</f>
        <v>0</v>
      </c>
      <c r="S7" s="570">
        <f>COUNTA(E9:HX9)</f>
        <v>6</v>
      </c>
      <c r="T7" s="568"/>
      <c r="U7" s="568"/>
      <c r="V7" s="568"/>
      <c r="W7" s="568"/>
      <c r="X7" s="571"/>
      <c r="Y7" s="339"/>
    </row>
    <row r="8" spans="1:26" ht="11.25" thickBot="1"/>
    <row r="9" spans="1:26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K9" s="359" t="s">
        <v>226</v>
      </c>
      <c r="Y9" s="333"/>
      <c r="Z9" s="325"/>
    </row>
    <row r="10" spans="1:26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  <c r="K10" s="352"/>
    </row>
    <row r="11" spans="1:26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K11" s="350"/>
      <c r="Z11" s="325"/>
    </row>
    <row r="12" spans="1:26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K12" s="350"/>
      <c r="Z12" s="325"/>
    </row>
    <row r="13" spans="1:26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/>
      <c r="H13" s="350"/>
      <c r="I13" s="350"/>
      <c r="J13" s="350"/>
      <c r="K13" s="350"/>
      <c r="Z13" s="325"/>
    </row>
    <row r="14" spans="1:26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/>
      <c r="I14" s="350" t="s">
        <v>243</v>
      </c>
      <c r="J14" s="350" t="s">
        <v>243</v>
      </c>
      <c r="K14" s="350"/>
      <c r="Z14" s="325"/>
    </row>
    <row r="15" spans="1:26" ht="13.5" customHeight="1">
      <c r="A15" s="324"/>
      <c r="B15" s="329"/>
      <c r="C15" s="328"/>
      <c r="D15" s="327" t="s">
        <v>293</v>
      </c>
      <c r="E15" s="330"/>
      <c r="F15" s="350"/>
      <c r="G15" s="350"/>
      <c r="H15" s="350" t="s">
        <v>243</v>
      </c>
      <c r="I15" s="350"/>
      <c r="J15" s="350"/>
      <c r="K15" s="350" t="s">
        <v>243</v>
      </c>
      <c r="Z15" s="325"/>
    </row>
    <row r="16" spans="1:26" ht="13.5" customHeight="1">
      <c r="A16" s="324"/>
      <c r="B16" s="329" t="s">
        <v>359</v>
      </c>
      <c r="C16" s="328"/>
      <c r="D16" s="373"/>
      <c r="E16" s="354"/>
      <c r="F16" s="350"/>
      <c r="G16" s="350"/>
      <c r="H16" s="350"/>
      <c r="I16" s="350"/>
      <c r="J16" s="350"/>
      <c r="K16" s="350"/>
    </row>
    <row r="17" spans="1:11" ht="13.5" customHeight="1">
      <c r="A17" s="324"/>
      <c r="B17" s="329"/>
      <c r="C17" s="328"/>
      <c r="D17" s="372" t="s">
        <v>386</v>
      </c>
      <c r="E17" s="354"/>
      <c r="F17" s="350"/>
      <c r="G17" s="350"/>
      <c r="H17" s="350"/>
      <c r="I17" s="350"/>
      <c r="J17" s="350" t="s">
        <v>243</v>
      </c>
      <c r="K17" s="350"/>
    </row>
    <row r="18" spans="1:11" ht="13.5" customHeight="1">
      <c r="A18" s="324"/>
      <c r="B18" s="329"/>
      <c r="C18" s="328"/>
      <c r="D18" s="290" t="s">
        <v>330</v>
      </c>
      <c r="E18" s="354"/>
      <c r="F18" s="350" t="s">
        <v>243</v>
      </c>
      <c r="G18" s="350"/>
      <c r="H18" s="350"/>
      <c r="I18" s="350" t="s">
        <v>243</v>
      </c>
      <c r="J18" s="350"/>
      <c r="K18" s="350" t="s">
        <v>243</v>
      </c>
    </row>
    <row r="19" spans="1:11" ht="13.5" customHeight="1" thickBot="1">
      <c r="A19" s="324"/>
      <c r="B19" s="329"/>
      <c r="C19" s="328"/>
      <c r="D19" s="355" t="s">
        <v>244</v>
      </c>
      <c r="E19" s="354"/>
      <c r="F19" s="350"/>
      <c r="G19" s="350" t="s">
        <v>243</v>
      </c>
      <c r="H19" s="350" t="s">
        <v>243</v>
      </c>
      <c r="I19" s="350"/>
      <c r="J19" s="350"/>
      <c r="K19" s="350"/>
    </row>
    <row r="20" spans="1:11" ht="13.5" customHeight="1">
      <c r="A20" s="303" t="s">
        <v>270</v>
      </c>
      <c r="B20" s="319" t="s">
        <v>315</v>
      </c>
      <c r="C20" s="318"/>
      <c r="D20" s="317"/>
      <c r="E20" s="316"/>
      <c r="F20" s="352"/>
      <c r="G20" s="352"/>
      <c r="H20" s="352"/>
      <c r="I20" s="352"/>
      <c r="J20" s="352"/>
      <c r="K20" s="352"/>
    </row>
    <row r="21" spans="1:11" ht="13.5" customHeight="1">
      <c r="A21" s="299"/>
      <c r="B21" s="312"/>
      <c r="C21" s="314"/>
      <c r="D21" s="305" t="s">
        <v>387</v>
      </c>
      <c r="E21" s="313"/>
      <c r="F21" s="350"/>
      <c r="G21" s="350"/>
      <c r="H21" s="350"/>
      <c r="I21" s="350" t="s">
        <v>243</v>
      </c>
      <c r="J21" s="350"/>
      <c r="K21" s="350" t="s">
        <v>243</v>
      </c>
    </row>
    <row r="22" spans="1:11" ht="13.5" customHeight="1">
      <c r="A22" s="299"/>
      <c r="B22" s="312"/>
      <c r="C22" s="351"/>
      <c r="D22" s="305" t="s">
        <v>260</v>
      </c>
      <c r="E22" s="309"/>
      <c r="F22" s="350" t="s">
        <v>243</v>
      </c>
      <c r="G22" s="350" t="s">
        <v>243</v>
      </c>
      <c r="H22" s="350" t="s">
        <v>243</v>
      </c>
      <c r="I22" s="350"/>
      <c r="J22" s="350" t="s">
        <v>243</v>
      </c>
      <c r="K22" s="350"/>
    </row>
    <row r="23" spans="1:11" ht="13.5" customHeight="1">
      <c r="A23" s="299"/>
      <c r="B23" s="312" t="s">
        <v>318</v>
      </c>
      <c r="C23" s="351"/>
      <c r="D23" s="305"/>
      <c r="E23" s="309"/>
      <c r="F23" s="350"/>
      <c r="G23" s="350"/>
      <c r="H23" s="350"/>
      <c r="I23" s="350"/>
      <c r="J23" s="350"/>
      <c r="K23" s="350"/>
    </row>
    <row r="24" spans="1:11" ht="13.5" customHeight="1">
      <c r="A24" s="299"/>
      <c r="B24" s="312"/>
      <c r="C24" s="351"/>
      <c r="D24" s="305"/>
      <c r="E24" s="309"/>
      <c r="F24" s="350"/>
      <c r="G24" s="350"/>
      <c r="H24" s="350"/>
      <c r="I24" s="350"/>
      <c r="J24" s="350"/>
      <c r="K24" s="350"/>
    </row>
    <row r="25" spans="1:11" ht="13.5" customHeight="1">
      <c r="A25" s="299"/>
      <c r="B25" s="312"/>
      <c r="C25" s="351"/>
      <c r="D25" s="305"/>
      <c r="E25" s="309"/>
      <c r="F25" s="350"/>
      <c r="G25" s="350"/>
      <c r="H25" s="350"/>
      <c r="I25" s="350"/>
      <c r="J25" s="350"/>
      <c r="K25" s="350"/>
    </row>
    <row r="26" spans="1:11" ht="13.5" customHeight="1">
      <c r="A26" s="299"/>
      <c r="B26" s="312" t="s">
        <v>320</v>
      </c>
      <c r="C26" s="351"/>
      <c r="D26" s="305"/>
      <c r="E26" s="309"/>
      <c r="F26" s="350"/>
      <c r="G26" s="350"/>
      <c r="H26" s="350"/>
      <c r="I26" s="350"/>
      <c r="J26" s="350"/>
      <c r="K26" s="350"/>
    </row>
    <row r="27" spans="1:11" ht="13.5" customHeight="1">
      <c r="A27" s="299"/>
      <c r="B27" s="312"/>
      <c r="C27" s="351"/>
      <c r="D27" s="305" t="s">
        <v>275</v>
      </c>
      <c r="E27" s="309"/>
      <c r="F27" s="350"/>
      <c r="G27" s="350"/>
      <c r="H27" s="350"/>
      <c r="I27" s="350" t="s">
        <v>243</v>
      </c>
      <c r="J27" s="350"/>
      <c r="K27" s="350" t="s">
        <v>243</v>
      </c>
    </row>
    <row r="28" spans="1:11" ht="13.5" customHeight="1">
      <c r="A28" s="299"/>
      <c r="B28" s="312"/>
      <c r="C28" s="351"/>
      <c r="D28" s="310" t="s">
        <v>333</v>
      </c>
      <c r="E28" s="309"/>
      <c r="F28" s="350" t="s">
        <v>243</v>
      </c>
      <c r="G28" s="350" t="s">
        <v>243</v>
      </c>
      <c r="H28" s="350" t="s">
        <v>243</v>
      </c>
      <c r="I28" s="350"/>
      <c r="J28" s="350"/>
      <c r="K28" s="350"/>
    </row>
    <row r="29" spans="1:11" ht="13.5" customHeight="1">
      <c r="A29" s="299"/>
      <c r="B29" s="312"/>
      <c r="C29" s="351"/>
      <c r="D29" s="305" t="s">
        <v>277</v>
      </c>
      <c r="E29" s="309"/>
      <c r="F29" s="350"/>
      <c r="G29" s="350"/>
      <c r="H29" s="350"/>
      <c r="I29" s="350"/>
      <c r="J29" s="350" t="s">
        <v>243</v>
      </c>
      <c r="K29" s="350"/>
    </row>
    <row r="30" spans="1:11" ht="13.5" customHeight="1">
      <c r="A30" s="299"/>
      <c r="B30" s="312"/>
      <c r="C30" s="351"/>
      <c r="D30" s="305" t="s">
        <v>278</v>
      </c>
      <c r="E30" s="309"/>
      <c r="F30" s="350"/>
      <c r="G30" s="350"/>
      <c r="H30" s="350"/>
      <c r="I30" s="350"/>
      <c r="J30" s="350"/>
      <c r="K30" s="350"/>
    </row>
    <row r="31" spans="1:11" ht="13.5" customHeight="1">
      <c r="A31" s="299"/>
      <c r="B31" s="312"/>
      <c r="C31" s="351"/>
      <c r="D31" s="310" t="s">
        <v>279</v>
      </c>
      <c r="E31" s="309"/>
      <c r="F31" s="350"/>
      <c r="G31" s="350"/>
      <c r="H31" s="350"/>
      <c r="I31" s="350"/>
      <c r="J31" s="350"/>
      <c r="K31" s="350"/>
    </row>
    <row r="32" spans="1:11" ht="13.5" customHeight="1" thickBot="1">
      <c r="A32" s="299"/>
      <c r="B32" s="307"/>
      <c r="C32" s="306"/>
      <c r="D32" s="305" t="s">
        <v>280</v>
      </c>
      <c r="E32" s="304"/>
      <c r="F32" s="349"/>
      <c r="G32" s="349"/>
      <c r="H32" s="349"/>
      <c r="I32" s="349"/>
      <c r="J32" s="349"/>
      <c r="K32" s="349"/>
    </row>
    <row r="33" spans="1:11" ht="13.5" customHeight="1" thickTop="1">
      <c r="A33" s="303" t="s">
        <v>281</v>
      </c>
      <c r="B33" s="572" t="s">
        <v>282</v>
      </c>
      <c r="C33" s="572"/>
      <c r="D33" s="572"/>
      <c r="E33" s="302"/>
      <c r="F33" s="348" t="s">
        <v>63</v>
      </c>
      <c r="G33" s="348" t="s">
        <v>63</v>
      </c>
      <c r="H33" s="348" t="s">
        <v>63</v>
      </c>
      <c r="I33" s="348" t="s">
        <v>204</v>
      </c>
      <c r="J33" s="348" t="s">
        <v>63</v>
      </c>
      <c r="K33" s="348" t="s">
        <v>204</v>
      </c>
    </row>
    <row r="34" spans="1:11" ht="13.5" customHeight="1">
      <c r="A34" s="299"/>
      <c r="B34" s="634" t="s">
        <v>283</v>
      </c>
      <c r="C34" s="634"/>
      <c r="D34" s="634"/>
      <c r="E34" s="301"/>
      <c r="F34" s="347" t="s">
        <v>284</v>
      </c>
      <c r="G34" s="347" t="s">
        <v>284</v>
      </c>
      <c r="H34" s="347" t="s">
        <v>284</v>
      </c>
      <c r="I34" s="347" t="s">
        <v>284</v>
      </c>
      <c r="J34" s="347" t="s">
        <v>284</v>
      </c>
      <c r="K34" s="347" t="s">
        <v>284</v>
      </c>
    </row>
    <row r="35" spans="1:11" ht="84.75" customHeight="1">
      <c r="A35" s="299"/>
      <c r="B35" s="574" t="s">
        <v>285</v>
      </c>
      <c r="C35" s="574"/>
      <c r="D35" s="574"/>
      <c r="E35" s="298"/>
      <c r="F35" s="297">
        <v>44641</v>
      </c>
      <c r="G35" s="297">
        <v>44641</v>
      </c>
      <c r="H35" s="297">
        <v>44641</v>
      </c>
      <c r="I35" s="297">
        <v>44641</v>
      </c>
      <c r="J35" s="297">
        <v>44641</v>
      </c>
      <c r="K35" s="297">
        <v>44641</v>
      </c>
    </row>
    <row r="36" spans="1:11" ht="11.25" thickBot="1">
      <c r="A36" s="296"/>
      <c r="B36" s="575" t="s">
        <v>286</v>
      </c>
      <c r="C36" s="575"/>
      <c r="D36" s="575"/>
      <c r="E36" s="295"/>
      <c r="F36" s="294"/>
      <c r="G36" s="294"/>
      <c r="H36" s="294"/>
      <c r="I36" s="294"/>
      <c r="J36" s="294"/>
      <c r="K36" s="294"/>
    </row>
    <row r="37" spans="1:11" ht="11.25" thickTop="1">
      <c r="A37" s="346"/>
    </row>
  </sheetData>
  <mergeCells count="27">
    <mergeCell ref="B33:D33"/>
    <mergeCell ref="B34:D34"/>
    <mergeCell ref="B35:D35"/>
    <mergeCell ref="B36:D36"/>
    <mergeCell ref="A6:B6"/>
    <mergeCell ref="C6:E6"/>
    <mergeCell ref="F6:O6"/>
    <mergeCell ref="P6:R6"/>
    <mergeCell ref="S6:X6"/>
    <mergeCell ref="A7:B7"/>
    <mergeCell ref="C7:E7"/>
    <mergeCell ref="F7:O7"/>
    <mergeCell ref="S7:X7"/>
    <mergeCell ref="A4:B4"/>
    <mergeCell ref="C4:D4"/>
    <mergeCell ref="F4:O4"/>
    <mergeCell ref="P4:X4"/>
    <mergeCell ref="A5:B5"/>
    <mergeCell ref="C5:X5"/>
    <mergeCell ref="A2:B2"/>
    <mergeCell ref="C2:E2"/>
    <mergeCell ref="F2:O2"/>
    <mergeCell ref="P2:X2"/>
    <mergeCell ref="A3:B3"/>
    <mergeCell ref="C3:E3"/>
    <mergeCell ref="F3:O3"/>
    <mergeCell ref="P3:R3"/>
  </mergeCells>
  <dataValidations count="3">
    <dataValidation type="list" allowBlank="1" showInputMessage="1" showErrorMessage="1" sqref="F10:K32" xr:uid="{F0D81EA0-4DE8-46FF-B418-F494877B4DF4}">
      <formula1>"O, "</formula1>
    </dataValidation>
    <dataValidation type="list" allowBlank="1" showInputMessage="1" showErrorMessage="1" sqref="F34:K34" xr:uid="{5BE5007B-E870-48BF-97F0-B1F4031806A1}">
      <formula1>"P,F, "</formula1>
    </dataValidation>
    <dataValidation type="list" allowBlank="1" showInputMessage="1" showErrorMessage="1" sqref="F33:K33" xr:uid="{2320917C-A666-49F1-B7FD-85FEA562FC9B}">
      <formula1>"N,A,B,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E5BC-4800-4CD4-BBCC-CA952DA1E467}">
  <dimension ref="A1:AA41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3" width="2.875" style="291" customWidth="1"/>
    <col min="14" max="15" width="2.875" style="291" bestFit="1" customWidth="1"/>
    <col min="16" max="24" width="2.875" style="291" customWidth="1"/>
    <col min="25" max="25" width="2.875" style="291" bestFit="1" customWidth="1"/>
    <col min="26" max="26" width="2.875" style="291" customWidth="1"/>
    <col min="27" max="16384" width="11" style="291"/>
  </cols>
  <sheetData>
    <row r="1" spans="1:27" ht="13.5" customHeight="1" thickBot="1">
      <c r="A1" s="365"/>
      <c r="B1" s="364"/>
    </row>
    <row r="2" spans="1:27" ht="13.5" customHeight="1">
      <c r="A2" s="623" t="s">
        <v>214</v>
      </c>
      <c r="B2" s="624"/>
      <c r="C2" s="625" t="s">
        <v>138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30" t="s">
        <v>137</v>
      </c>
      <c r="R2" s="631"/>
      <c r="S2" s="631"/>
      <c r="T2" s="631"/>
      <c r="U2" s="631"/>
      <c r="V2" s="631"/>
      <c r="W2" s="631"/>
      <c r="X2" s="631"/>
      <c r="Y2" s="632"/>
      <c r="AA2" s="325"/>
    </row>
    <row r="3" spans="1:27" ht="13.5" customHeight="1">
      <c r="A3" s="548" t="s">
        <v>215</v>
      </c>
      <c r="B3" s="549"/>
      <c r="C3" s="542" t="s">
        <v>49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3"/>
      <c r="O3" s="553"/>
      <c r="P3" s="554"/>
      <c r="Q3" s="543" t="s">
        <v>49</v>
      </c>
      <c r="R3" s="543"/>
      <c r="S3" s="543"/>
      <c r="T3" s="343"/>
      <c r="U3" s="343"/>
      <c r="V3" s="343"/>
      <c r="W3" s="343"/>
      <c r="X3" s="343"/>
      <c r="Y3" s="342"/>
    </row>
    <row r="4" spans="1:27" ht="13.5" customHeight="1">
      <c r="A4" s="548" t="s">
        <v>217</v>
      </c>
      <c r="B4" s="549"/>
      <c r="C4" s="633">
        <v>67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3"/>
      <c r="O4" s="553"/>
      <c r="P4" s="554"/>
      <c r="Q4" s="555">
        <f xml:space="preserve"> IF(Functions!E6&lt;&gt;"N/A",SUM(C4*Functions!E6/1000,- T7),"N/A")</f>
        <v>10.420000000000002</v>
      </c>
      <c r="R4" s="556"/>
      <c r="S4" s="556"/>
      <c r="T4" s="556"/>
      <c r="U4" s="556"/>
      <c r="V4" s="556"/>
      <c r="W4" s="556"/>
      <c r="X4" s="556"/>
      <c r="Y4" s="557"/>
      <c r="AA4" s="325"/>
    </row>
    <row r="5" spans="1:27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9"/>
      <c r="P5" s="559"/>
      <c r="Q5" s="558"/>
      <c r="R5" s="558"/>
      <c r="S5" s="558"/>
      <c r="T5" s="558"/>
      <c r="U5" s="558"/>
      <c r="V5" s="558"/>
      <c r="W5" s="558"/>
      <c r="X5" s="558"/>
      <c r="Y5" s="558"/>
    </row>
    <row r="6" spans="1:27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1"/>
      <c r="O6" s="561"/>
      <c r="P6" s="562"/>
      <c r="Q6" s="561" t="s">
        <v>220</v>
      </c>
      <c r="R6" s="561"/>
      <c r="S6" s="561"/>
      <c r="T6" s="563" t="s">
        <v>206</v>
      </c>
      <c r="U6" s="561"/>
      <c r="V6" s="561"/>
      <c r="W6" s="561"/>
      <c r="X6" s="561"/>
      <c r="Y6" s="564"/>
      <c r="AA6" s="325"/>
    </row>
    <row r="7" spans="1:27" ht="13.5" customHeight="1" thickBot="1">
      <c r="A7" s="565">
        <f>COUNTIF(F38:HV38,"P")</f>
        <v>7</v>
      </c>
      <c r="B7" s="566"/>
      <c r="C7" s="567">
        <f>COUNTIF(F38:HV38,"F")</f>
        <v>0</v>
      </c>
      <c r="D7" s="568"/>
      <c r="E7" s="566"/>
      <c r="F7" s="567">
        <f>SUM(T7,- A7,- C7)</f>
        <v>0</v>
      </c>
      <c r="G7" s="568"/>
      <c r="H7" s="568"/>
      <c r="I7" s="568"/>
      <c r="J7" s="568"/>
      <c r="K7" s="568"/>
      <c r="L7" s="568"/>
      <c r="M7" s="568"/>
      <c r="N7" s="568"/>
      <c r="O7" s="568"/>
      <c r="P7" s="569"/>
      <c r="Q7" s="340">
        <f>COUNTIF(E37:HV37,"N")</f>
        <v>2</v>
      </c>
      <c r="R7" s="340">
        <f>COUNTIF(E37:HV37,"A")</f>
        <v>5</v>
      </c>
      <c r="S7" s="340">
        <f>COUNTIF(E37:HV37,"B")</f>
        <v>0</v>
      </c>
      <c r="T7" s="570">
        <f>COUNTA(E9:HY9)</f>
        <v>7</v>
      </c>
      <c r="U7" s="568"/>
      <c r="V7" s="568"/>
      <c r="W7" s="568"/>
      <c r="X7" s="568"/>
      <c r="Y7" s="571"/>
      <c r="Z7" s="339"/>
    </row>
    <row r="8" spans="1:27" ht="11.25" thickBot="1"/>
    <row r="9" spans="1:27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K9" s="359" t="s">
        <v>226</v>
      </c>
      <c r="L9" s="359" t="s">
        <v>227</v>
      </c>
      <c r="Z9" s="333"/>
      <c r="AA9" s="325"/>
    </row>
    <row r="10" spans="1:27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  <c r="K10" s="352"/>
      <c r="L10" s="352"/>
    </row>
    <row r="11" spans="1:27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K11" s="350"/>
      <c r="L11" s="350"/>
      <c r="AA11" s="325"/>
    </row>
    <row r="12" spans="1:27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K12" s="350"/>
      <c r="L12" s="350"/>
      <c r="AA12" s="325"/>
    </row>
    <row r="13" spans="1:27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/>
      <c r="H13" s="350"/>
      <c r="I13" s="350"/>
      <c r="J13" s="350"/>
      <c r="K13" s="350"/>
      <c r="L13" s="350"/>
      <c r="AA13" s="325"/>
    </row>
    <row r="14" spans="1:27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 t="s">
        <v>243</v>
      </c>
      <c r="I14" s="350"/>
      <c r="J14" s="350"/>
      <c r="K14" s="350" t="s">
        <v>243</v>
      </c>
      <c r="L14" s="350"/>
      <c r="AA14" s="325"/>
    </row>
    <row r="15" spans="1:27" ht="13.5" customHeight="1">
      <c r="A15" s="324"/>
      <c r="B15" s="329"/>
      <c r="C15" s="328"/>
      <c r="D15" s="327" t="s">
        <v>293</v>
      </c>
      <c r="E15" s="330"/>
      <c r="F15" s="350"/>
      <c r="G15" s="350"/>
      <c r="H15" s="350"/>
      <c r="I15" s="350" t="s">
        <v>243</v>
      </c>
      <c r="J15" s="350" t="s">
        <v>243</v>
      </c>
      <c r="K15" s="350"/>
      <c r="L15" s="350" t="s">
        <v>243</v>
      </c>
      <c r="AA15" s="325"/>
    </row>
    <row r="16" spans="1:27" ht="13.5" customHeight="1">
      <c r="A16" s="324"/>
      <c r="B16" s="329" t="s">
        <v>259</v>
      </c>
      <c r="C16" s="328"/>
      <c r="D16" s="327"/>
      <c r="E16" s="354"/>
      <c r="F16" s="350"/>
      <c r="G16" s="350"/>
      <c r="H16" s="350"/>
      <c r="I16" s="350"/>
      <c r="J16" s="350"/>
      <c r="K16" s="350"/>
      <c r="L16" s="350"/>
    </row>
    <row r="17" spans="1:12" ht="13.5" customHeight="1">
      <c r="A17" s="324"/>
      <c r="B17" s="368"/>
      <c r="C17" s="367"/>
      <c r="D17" s="290" t="s">
        <v>388</v>
      </c>
      <c r="E17" s="354"/>
      <c r="F17" s="350"/>
      <c r="G17" s="350" t="s">
        <v>243</v>
      </c>
      <c r="H17" s="350"/>
      <c r="I17" s="350"/>
      <c r="J17" s="350"/>
      <c r="K17" s="350"/>
      <c r="L17" s="350"/>
    </row>
    <row r="18" spans="1:12" ht="13.5" customHeight="1">
      <c r="A18" s="385"/>
      <c r="B18" s="384"/>
      <c r="C18" s="383"/>
      <c r="D18" s="382" t="s">
        <v>389</v>
      </c>
      <c r="E18" s="354"/>
      <c r="F18" s="350" t="s">
        <v>243</v>
      </c>
      <c r="G18" s="350"/>
      <c r="H18" s="350"/>
      <c r="I18" s="350" t="s">
        <v>243</v>
      </c>
      <c r="J18" s="350" t="s">
        <v>243</v>
      </c>
      <c r="K18" s="350" t="s">
        <v>243</v>
      </c>
      <c r="L18" s="350" t="s">
        <v>243</v>
      </c>
    </row>
    <row r="19" spans="1:12" ht="13.5" customHeight="1">
      <c r="A19" s="324"/>
      <c r="B19" s="358"/>
      <c r="C19" s="357"/>
      <c r="D19" s="381" t="s">
        <v>244</v>
      </c>
      <c r="E19" s="354"/>
      <c r="F19" s="350"/>
      <c r="G19" s="350"/>
      <c r="H19" s="350" t="s">
        <v>243</v>
      </c>
      <c r="I19" s="350"/>
      <c r="J19" s="350"/>
      <c r="K19" s="350"/>
      <c r="L19" s="350"/>
    </row>
    <row r="20" spans="1:12" ht="13.5" customHeight="1">
      <c r="A20" s="324"/>
      <c r="B20" s="368" t="s">
        <v>261</v>
      </c>
      <c r="C20" s="367"/>
      <c r="D20" s="366"/>
      <c r="E20" s="354"/>
      <c r="F20" s="349"/>
      <c r="G20" s="349"/>
      <c r="H20" s="349"/>
      <c r="I20" s="349"/>
      <c r="J20" s="349"/>
      <c r="K20" s="349"/>
      <c r="L20" s="349"/>
    </row>
    <row r="21" spans="1:12" ht="13.5" customHeight="1">
      <c r="A21" s="324"/>
      <c r="B21" s="368"/>
      <c r="C21" s="367"/>
      <c r="D21" s="366" t="s">
        <v>388</v>
      </c>
      <c r="E21" s="354"/>
      <c r="F21" s="349"/>
      <c r="G21" s="349"/>
      <c r="H21" s="349"/>
      <c r="I21" s="349" t="s">
        <v>243</v>
      </c>
      <c r="J21" s="349"/>
      <c r="K21" s="349"/>
      <c r="L21" s="349"/>
    </row>
    <row r="22" spans="1:12" ht="13.5" customHeight="1">
      <c r="A22" s="324"/>
      <c r="B22" s="368"/>
      <c r="C22" s="367"/>
      <c r="D22" s="366" t="s">
        <v>389</v>
      </c>
      <c r="E22" s="354"/>
      <c r="F22" s="349" t="s">
        <v>243</v>
      </c>
      <c r="G22" s="349" t="s">
        <v>243</v>
      </c>
      <c r="H22" s="349" t="s">
        <v>243</v>
      </c>
      <c r="I22" s="349"/>
      <c r="J22" s="349"/>
      <c r="K22" s="349" t="s">
        <v>243</v>
      </c>
      <c r="L22" s="349" t="s">
        <v>243</v>
      </c>
    </row>
    <row r="23" spans="1:12" ht="13.5" customHeight="1" thickBot="1">
      <c r="A23" s="324"/>
      <c r="B23" s="368"/>
      <c r="C23" s="367"/>
      <c r="D23" s="366" t="s">
        <v>244</v>
      </c>
      <c r="E23" s="354"/>
      <c r="F23" s="349"/>
      <c r="G23" s="349"/>
      <c r="H23" s="349"/>
      <c r="I23" s="349"/>
      <c r="J23" s="349" t="s">
        <v>243</v>
      </c>
      <c r="K23" s="349"/>
      <c r="L23" s="349"/>
    </row>
    <row r="24" spans="1:12" ht="13.5" customHeight="1">
      <c r="A24" s="380" t="s">
        <v>270</v>
      </c>
      <c r="B24" s="379" t="s">
        <v>315</v>
      </c>
      <c r="C24" s="378"/>
      <c r="D24" s="377"/>
      <c r="E24" s="376"/>
      <c r="F24" s="375"/>
      <c r="G24" s="375"/>
      <c r="H24" s="375"/>
      <c r="I24" s="375"/>
      <c r="J24" s="375"/>
      <c r="K24" s="375"/>
      <c r="L24" s="375"/>
    </row>
    <row r="25" spans="1:12" ht="13.5" customHeight="1">
      <c r="A25" s="299"/>
      <c r="B25" s="319"/>
      <c r="C25" s="374"/>
      <c r="D25" s="317" t="s">
        <v>390</v>
      </c>
      <c r="E25" s="316"/>
      <c r="F25" s="352"/>
      <c r="G25" s="352"/>
      <c r="H25" s="352"/>
      <c r="I25" s="352"/>
      <c r="J25" s="352"/>
      <c r="K25" s="352" t="s">
        <v>243</v>
      </c>
      <c r="L25" s="352" t="s">
        <v>243</v>
      </c>
    </row>
    <row r="26" spans="1:12" ht="13.5" customHeight="1">
      <c r="A26" s="299"/>
      <c r="B26" s="312"/>
      <c r="C26" s="351"/>
      <c r="D26" s="305" t="s">
        <v>260</v>
      </c>
      <c r="E26" s="309"/>
      <c r="F26" s="350" t="s">
        <v>243</v>
      </c>
      <c r="G26" s="350" t="s">
        <v>243</v>
      </c>
      <c r="H26" s="350" t="s">
        <v>243</v>
      </c>
      <c r="I26" s="350" t="s">
        <v>243</v>
      </c>
      <c r="J26" s="350" t="s">
        <v>243</v>
      </c>
      <c r="K26" s="350"/>
      <c r="L26" s="350"/>
    </row>
    <row r="27" spans="1:12" ht="13.5" customHeight="1">
      <c r="A27" s="299"/>
      <c r="B27" s="312" t="s">
        <v>318</v>
      </c>
      <c r="C27" s="351"/>
      <c r="D27" s="305"/>
      <c r="E27" s="309"/>
      <c r="F27" s="350"/>
      <c r="G27" s="350"/>
      <c r="H27" s="350"/>
      <c r="I27" s="350"/>
      <c r="J27" s="350"/>
      <c r="K27" s="350"/>
      <c r="L27" s="350"/>
    </row>
    <row r="28" spans="1:12" ht="13.5" customHeight="1">
      <c r="A28" s="299"/>
      <c r="B28" s="312"/>
      <c r="C28" s="351"/>
      <c r="D28" s="305"/>
      <c r="E28" s="309"/>
      <c r="F28" s="350"/>
      <c r="G28" s="350"/>
      <c r="H28" s="350"/>
      <c r="I28" s="350"/>
      <c r="J28" s="350"/>
      <c r="K28" s="350"/>
      <c r="L28" s="350"/>
    </row>
    <row r="29" spans="1:12" ht="13.5" customHeight="1">
      <c r="A29" s="299"/>
      <c r="B29" s="312"/>
      <c r="C29" s="351"/>
      <c r="D29" s="305"/>
      <c r="E29" s="309"/>
      <c r="F29" s="350"/>
      <c r="G29" s="350"/>
      <c r="H29" s="350"/>
      <c r="I29" s="350"/>
      <c r="J29" s="350"/>
      <c r="K29" s="350"/>
      <c r="L29" s="350"/>
    </row>
    <row r="30" spans="1:12" ht="13.5" customHeight="1">
      <c r="A30" s="299"/>
      <c r="B30" s="312" t="s">
        <v>320</v>
      </c>
      <c r="C30" s="351"/>
      <c r="D30" s="305"/>
      <c r="E30" s="309"/>
      <c r="F30" s="350"/>
      <c r="G30" s="350"/>
      <c r="H30" s="350"/>
      <c r="I30" s="350"/>
      <c r="J30" s="350"/>
      <c r="K30" s="350"/>
      <c r="L30" s="350"/>
    </row>
    <row r="31" spans="1:12" ht="13.5" customHeight="1">
      <c r="A31" s="299"/>
      <c r="B31" s="312"/>
      <c r="C31" s="351"/>
      <c r="D31" s="305" t="s">
        <v>275</v>
      </c>
      <c r="E31" s="309"/>
      <c r="F31" s="350"/>
      <c r="G31" s="350"/>
      <c r="H31" s="350"/>
      <c r="I31" s="350"/>
      <c r="J31" s="350"/>
      <c r="K31" s="350" t="s">
        <v>243</v>
      </c>
      <c r="L31" s="350" t="s">
        <v>243</v>
      </c>
    </row>
    <row r="32" spans="1:12" ht="13.5" customHeight="1">
      <c r="A32" s="299"/>
      <c r="B32" s="312"/>
      <c r="C32" s="351"/>
      <c r="D32" s="310" t="s">
        <v>333</v>
      </c>
      <c r="E32" s="309"/>
      <c r="F32" s="350"/>
      <c r="G32" s="350" t="s">
        <v>243</v>
      </c>
      <c r="H32" s="350" t="s">
        <v>243</v>
      </c>
      <c r="I32" s="350" t="s">
        <v>243</v>
      </c>
      <c r="J32" s="350" t="s">
        <v>243</v>
      </c>
      <c r="K32" s="350"/>
      <c r="L32" s="350"/>
    </row>
    <row r="33" spans="1:12" ht="13.5" customHeight="1">
      <c r="A33" s="299"/>
      <c r="B33" s="312"/>
      <c r="C33" s="351"/>
      <c r="D33" s="305" t="s">
        <v>277</v>
      </c>
      <c r="E33" s="309"/>
      <c r="F33" s="350"/>
      <c r="G33" s="350"/>
      <c r="H33" s="350"/>
      <c r="I33" s="350"/>
      <c r="J33" s="350"/>
      <c r="K33" s="350"/>
      <c r="L33" s="350"/>
    </row>
    <row r="34" spans="1:12" ht="13.5" customHeight="1">
      <c r="A34" s="299"/>
      <c r="B34" s="312"/>
      <c r="C34" s="351"/>
      <c r="D34" s="305" t="s">
        <v>278</v>
      </c>
      <c r="E34" s="309"/>
      <c r="F34" s="350"/>
      <c r="G34" s="350"/>
      <c r="H34" s="350"/>
      <c r="I34" s="350"/>
      <c r="J34" s="350"/>
      <c r="K34" s="350"/>
      <c r="L34" s="350"/>
    </row>
    <row r="35" spans="1:12" ht="13.5" customHeight="1">
      <c r="A35" s="299"/>
      <c r="B35" s="312"/>
      <c r="C35" s="351"/>
      <c r="D35" s="310" t="s">
        <v>279</v>
      </c>
      <c r="E35" s="309"/>
      <c r="F35" s="350" t="s">
        <v>243</v>
      </c>
      <c r="G35" s="350"/>
      <c r="H35" s="350"/>
      <c r="I35" s="350"/>
      <c r="J35" s="350"/>
      <c r="K35" s="350"/>
      <c r="L35" s="350"/>
    </row>
    <row r="36" spans="1:12" ht="13.5" customHeight="1" thickBot="1">
      <c r="A36" s="299"/>
      <c r="B36" s="307"/>
      <c r="C36" s="306"/>
      <c r="D36" s="305" t="s">
        <v>280</v>
      </c>
      <c r="E36" s="304"/>
      <c r="F36" s="349"/>
      <c r="G36" s="349"/>
      <c r="H36" s="349"/>
      <c r="I36" s="349"/>
      <c r="J36" s="349"/>
      <c r="K36" s="349"/>
      <c r="L36" s="349"/>
    </row>
    <row r="37" spans="1:12" ht="13.5" customHeight="1" thickTop="1">
      <c r="A37" s="303" t="s">
        <v>281</v>
      </c>
      <c r="B37" s="572" t="s">
        <v>282</v>
      </c>
      <c r="C37" s="572"/>
      <c r="D37" s="572"/>
      <c r="E37" s="302"/>
      <c r="F37" s="348" t="s">
        <v>63</v>
      </c>
      <c r="G37" s="348" t="s">
        <v>63</v>
      </c>
      <c r="H37" s="348" t="s">
        <v>63</v>
      </c>
      <c r="I37" s="348" t="s">
        <v>63</v>
      </c>
      <c r="J37" s="348" t="s">
        <v>63</v>
      </c>
      <c r="K37" s="348" t="s">
        <v>204</v>
      </c>
      <c r="L37" s="348" t="s">
        <v>204</v>
      </c>
    </row>
    <row r="38" spans="1:12" ht="13.5" customHeight="1">
      <c r="A38" s="299"/>
      <c r="B38" s="634" t="s">
        <v>283</v>
      </c>
      <c r="C38" s="634"/>
      <c r="D38" s="634"/>
      <c r="E38" s="301"/>
      <c r="F38" s="347" t="s">
        <v>284</v>
      </c>
      <c r="G38" s="347" t="s">
        <v>284</v>
      </c>
      <c r="H38" s="347" t="s">
        <v>284</v>
      </c>
      <c r="I38" s="347" t="s">
        <v>284</v>
      </c>
      <c r="J38" s="347" t="s">
        <v>284</v>
      </c>
      <c r="K38" s="347" t="s">
        <v>284</v>
      </c>
      <c r="L38" s="347" t="s">
        <v>284</v>
      </c>
    </row>
    <row r="39" spans="1:12" ht="73.5" customHeight="1">
      <c r="A39" s="299"/>
      <c r="B39" s="574" t="s">
        <v>285</v>
      </c>
      <c r="C39" s="574"/>
      <c r="D39" s="574"/>
      <c r="E39" s="298"/>
      <c r="F39" s="297">
        <v>44642</v>
      </c>
      <c r="G39" s="297">
        <v>44642</v>
      </c>
      <c r="H39" s="297">
        <v>44642</v>
      </c>
      <c r="I39" s="297">
        <v>44642</v>
      </c>
      <c r="J39" s="297">
        <v>44642</v>
      </c>
      <c r="K39" s="297">
        <v>44642</v>
      </c>
      <c r="L39" s="297">
        <v>44642</v>
      </c>
    </row>
    <row r="40" spans="1:12" ht="11.25" thickBot="1">
      <c r="A40" s="296"/>
      <c r="B40" s="575" t="s">
        <v>286</v>
      </c>
      <c r="C40" s="575"/>
      <c r="D40" s="575"/>
      <c r="E40" s="295"/>
      <c r="F40" s="294"/>
      <c r="G40" s="294"/>
      <c r="H40" s="294"/>
      <c r="I40" s="294"/>
      <c r="J40" s="294"/>
      <c r="K40" s="294"/>
      <c r="L40" s="294"/>
    </row>
    <row r="41" spans="1:12" ht="11.25" thickTop="1">
      <c r="A41" s="346"/>
    </row>
  </sheetData>
  <mergeCells count="27">
    <mergeCell ref="B37:D37"/>
    <mergeCell ref="B38:D38"/>
    <mergeCell ref="B39:D39"/>
    <mergeCell ref="B40:D40"/>
    <mergeCell ref="A6:B6"/>
    <mergeCell ref="C6:E6"/>
    <mergeCell ref="F6:P6"/>
    <mergeCell ref="Q6:S6"/>
    <mergeCell ref="T6:Y6"/>
    <mergeCell ref="A7:B7"/>
    <mergeCell ref="C7:E7"/>
    <mergeCell ref="F7:P7"/>
    <mergeCell ref="T7:Y7"/>
    <mergeCell ref="A4:B4"/>
    <mergeCell ref="C4:D4"/>
    <mergeCell ref="F4:P4"/>
    <mergeCell ref="Q4:Y4"/>
    <mergeCell ref="A5:B5"/>
    <mergeCell ref="C5:Y5"/>
    <mergeCell ref="A2:B2"/>
    <mergeCell ref="C2:E2"/>
    <mergeCell ref="F2:P2"/>
    <mergeCell ref="Q2:Y2"/>
    <mergeCell ref="A3:B3"/>
    <mergeCell ref="C3:E3"/>
    <mergeCell ref="F3:P3"/>
    <mergeCell ref="Q3:S3"/>
  </mergeCells>
  <dataValidations count="3">
    <dataValidation type="list" allowBlank="1" showInputMessage="1" showErrorMessage="1" sqref="F10:L36" xr:uid="{8B738433-CC78-4480-A2AD-5057D48402E9}">
      <formula1>"O, "</formula1>
    </dataValidation>
    <dataValidation type="list" allowBlank="1" showInputMessage="1" showErrorMessage="1" sqref="F37:L37" xr:uid="{C44C4AAE-D79A-4311-8BF9-1CBAEC9CACC2}">
      <formula1>"N,A,B, "</formula1>
    </dataValidation>
    <dataValidation type="list" allowBlank="1" showInputMessage="1" showErrorMessage="1" sqref="F38:L38" xr:uid="{FDA6FB37-8BEF-4815-9C13-7EEC1460293C}">
      <formula1>"P,F,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7CD0-1683-4F01-B09A-2D8FBD1BB857}">
  <dimension ref="A1:AA41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3" width="2.875" style="291" customWidth="1"/>
    <col min="14" max="15" width="2.875" style="291" bestFit="1" customWidth="1"/>
    <col min="16" max="24" width="2.875" style="291" customWidth="1"/>
    <col min="25" max="25" width="2.875" style="291" bestFit="1" customWidth="1"/>
    <col min="26" max="26" width="2.875" style="291" customWidth="1"/>
    <col min="27" max="16384" width="11" style="291"/>
  </cols>
  <sheetData>
    <row r="1" spans="1:27" ht="13.5" customHeight="1" thickBot="1">
      <c r="A1" s="365"/>
      <c r="B1" s="364"/>
    </row>
    <row r="2" spans="1:27" ht="13.5" customHeight="1">
      <c r="A2" s="623" t="s">
        <v>214</v>
      </c>
      <c r="B2" s="624"/>
      <c r="C2" s="625" t="s">
        <v>141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30" t="s">
        <v>140</v>
      </c>
      <c r="R2" s="635"/>
      <c r="S2" s="635"/>
      <c r="T2" s="635"/>
      <c r="U2" s="635"/>
      <c r="V2" s="635"/>
      <c r="W2" s="635"/>
      <c r="X2" s="635"/>
      <c r="Y2" s="636"/>
      <c r="AA2" s="325"/>
    </row>
    <row r="3" spans="1:27" ht="13.5" customHeight="1">
      <c r="A3" s="548" t="s">
        <v>215</v>
      </c>
      <c r="B3" s="549"/>
      <c r="C3" s="542" t="s">
        <v>49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3"/>
      <c r="O3" s="553"/>
      <c r="P3" s="554"/>
      <c r="Q3" s="543" t="s">
        <v>49</v>
      </c>
      <c r="R3" s="543"/>
      <c r="S3" s="543"/>
      <c r="T3" s="343"/>
      <c r="U3" s="343"/>
      <c r="V3" s="343"/>
      <c r="W3" s="343"/>
      <c r="X3" s="343"/>
      <c r="Y3" s="342"/>
    </row>
    <row r="4" spans="1:27" ht="13.5" customHeight="1">
      <c r="A4" s="548" t="s">
        <v>217</v>
      </c>
      <c r="B4" s="549"/>
      <c r="C4" s="633">
        <v>76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3"/>
      <c r="O4" s="553"/>
      <c r="P4" s="554"/>
      <c r="Q4" s="555">
        <f xml:space="preserve"> IF(Functions!E6&lt;&gt;"N/A",SUM(C4*Functions!E6/1000,- T7),"N/A")</f>
        <v>12.760000000000002</v>
      </c>
      <c r="R4" s="556"/>
      <c r="S4" s="556"/>
      <c r="T4" s="556"/>
      <c r="U4" s="556"/>
      <c r="V4" s="556"/>
      <c r="W4" s="556"/>
      <c r="X4" s="556"/>
      <c r="Y4" s="557"/>
      <c r="AA4" s="325"/>
    </row>
    <row r="5" spans="1:27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9"/>
      <c r="P5" s="559"/>
      <c r="Q5" s="558"/>
      <c r="R5" s="558"/>
      <c r="S5" s="558"/>
      <c r="T5" s="558"/>
      <c r="U5" s="558"/>
      <c r="V5" s="558"/>
      <c r="W5" s="558"/>
      <c r="X5" s="558"/>
      <c r="Y5" s="558"/>
    </row>
    <row r="6" spans="1:27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1"/>
      <c r="O6" s="561"/>
      <c r="P6" s="562"/>
      <c r="Q6" s="561" t="s">
        <v>220</v>
      </c>
      <c r="R6" s="561"/>
      <c r="S6" s="561"/>
      <c r="T6" s="563" t="s">
        <v>206</v>
      </c>
      <c r="U6" s="561"/>
      <c r="V6" s="561"/>
      <c r="W6" s="561"/>
      <c r="X6" s="561"/>
      <c r="Y6" s="564"/>
      <c r="AA6" s="325"/>
    </row>
    <row r="7" spans="1:27" ht="13.5" customHeight="1" thickBot="1">
      <c r="A7" s="565">
        <f>COUNTIF(F38:HV38,"P")</f>
        <v>7</v>
      </c>
      <c r="B7" s="566"/>
      <c r="C7" s="567">
        <f>COUNTIF(F38:HV38,"F")</f>
        <v>0</v>
      </c>
      <c r="D7" s="568"/>
      <c r="E7" s="566"/>
      <c r="F7" s="567">
        <f>SUM(T7,- A7,- C7)</f>
        <v>0</v>
      </c>
      <c r="G7" s="568"/>
      <c r="H7" s="568"/>
      <c r="I7" s="568"/>
      <c r="J7" s="568"/>
      <c r="K7" s="568"/>
      <c r="L7" s="568"/>
      <c r="M7" s="568"/>
      <c r="N7" s="568"/>
      <c r="O7" s="568"/>
      <c r="P7" s="569"/>
      <c r="Q7" s="340">
        <f>COUNTIF(E37:HV37,"N")</f>
        <v>3</v>
      </c>
      <c r="R7" s="340">
        <f>COUNTIF(E37:HV37,"A")</f>
        <v>4</v>
      </c>
      <c r="S7" s="340">
        <f>COUNTIF(E37:HV37,"B")</f>
        <v>0</v>
      </c>
      <c r="T7" s="570">
        <f>COUNTA(E9:HY9)</f>
        <v>7</v>
      </c>
      <c r="U7" s="568"/>
      <c r="V7" s="568"/>
      <c r="W7" s="568"/>
      <c r="X7" s="568"/>
      <c r="Y7" s="571"/>
      <c r="Z7" s="339"/>
    </row>
    <row r="8" spans="1:27" ht="11.25" thickBot="1"/>
    <row r="9" spans="1:27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K9" s="359" t="s">
        <v>226</v>
      </c>
      <c r="L9" s="359" t="s">
        <v>227</v>
      </c>
      <c r="Z9" s="333"/>
      <c r="AA9" s="325"/>
    </row>
    <row r="10" spans="1:27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  <c r="K10" s="352"/>
      <c r="L10" s="352"/>
    </row>
    <row r="11" spans="1:27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K11" s="350"/>
      <c r="L11" s="350"/>
      <c r="AA11" s="325"/>
    </row>
    <row r="12" spans="1:27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K12" s="350"/>
      <c r="L12" s="350"/>
      <c r="AA12" s="325"/>
    </row>
    <row r="13" spans="1:27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/>
      <c r="H13" s="350"/>
      <c r="I13" s="350"/>
      <c r="J13" s="350"/>
      <c r="K13" s="350"/>
      <c r="L13" s="350"/>
      <c r="AA13" s="325"/>
    </row>
    <row r="14" spans="1:27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 t="s">
        <v>243</v>
      </c>
      <c r="I14" s="350"/>
      <c r="J14" s="350"/>
      <c r="K14" s="350" t="s">
        <v>243</v>
      </c>
      <c r="L14" s="350"/>
      <c r="AA14" s="325"/>
    </row>
    <row r="15" spans="1:27" ht="13.5" customHeight="1">
      <c r="A15" s="324"/>
      <c r="B15" s="329"/>
      <c r="C15" s="328"/>
      <c r="D15" s="327" t="s">
        <v>293</v>
      </c>
      <c r="E15" s="330"/>
      <c r="F15" s="350"/>
      <c r="G15" s="350"/>
      <c r="H15" s="350"/>
      <c r="I15" s="350" t="s">
        <v>243</v>
      </c>
      <c r="J15" s="350" t="s">
        <v>243</v>
      </c>
      <c r="K15" s="350"/>
      <c r="L15" s="350" t="s">
        <v>243</v>
      </c>
      <c r="AA15" s="325"/>
    </row>
    <row r="16" spans="1:27" ht="13.5" customHeight="1">
      <c r="A16" s="324"/>
      <c r="B16" s="329" t="s">
        <v>259</v>
      </c>
      <c r="C16" s="328"/>
      <c r="D16" s="327"/>
      <c r="E16" s="354"/>
      <c r="F16" s="350"/>
      <c r="G16" s="350"/>
      <c r="H16" s="350"/>
      <c r="I16" s="350"/>
      <c r="J16" s="350"/>
      <c r="K16" s="350"/>
      <c r="L16" s="350"/>
    </row>
    <row r="17" spans="1:12" ht="13.5" customHeight="1">
      <c r="A17" s="324"/>
      <c r="B17" s="368"/>
      <c r="C17" s="367"/>
      <c r="D17" s="290" t="s">
        <v>388</v>
      </c>
      <c r="E17" s="354"/>
      <c r="F17" s="350"/>
      <c r="G17" s="350" t="s">
        <v>243</v>
      </c>
      <c r="H17" s="350"/>
      <c r="I17" s="350"/>
      <c r="J17" s="350"/>
      <c r="K17" s="350"/>
      <c r="L17" s="350"/>
    </row>
    <row r="18" spans="1:12" ht="13.5" customHeight="1">
      <c r="A18" s="385"/>
      <c r="B18" s="384"/>
      <c r="C18" s="383"/>
      <c r="D18" s="382" t="s">
        <v>389</v>
      </c>
      <c r="E18" s="354"/>
      <c r="F18" s="350" t="s">
        <v>243</v>
      </c>
      <c r="G18" s="350"/>
      <c r="H18" s="350"/>
      <c r="I18" s="350" t="s">
        <v>243</v>
      </c>
      <c r="J18" s="350" t="s">
        <v>243</v>
      </c>
      <c r="K18" s="350" t="s">
        <v>243</v>
      </c>
      <c r="L18" s="350" t="s">
        <v>243</v>
      </c>
    </row>
    <row r="19" spans="1:12" ht="13.5" customHeight="1">
      <c r="A19" s="324"/>
      <c r="B19" s="358"/>
      <c r="C19" s="357"/>
      <c r="D19" s="381" t="s">
        <v>244</v>
      </c>
      <c r="E19" s="354"/>
      <c r="F19" s="350"/>
      <c r="G19" s="350"/>
      <c r="H19" s="350" t="s">
        <v>243</v>
      </c>
      <c r="I19" s="350"/>
      <c r="J19" s="350"/>
      <c r="K19" s="350"/>
      <c r="L19" s="350"/>
    </row>
    <row r="20" spans="1:12" ht="13.5" customHeight="1">
      <c r="A20" s="324"/>
      <c r="B20" s="368" t="s">
        <v>261</v>
      </c>
      <c r="C20" s="367"/>
      <c r="D20" s="366"/>
      <c r="E20" s="354"/>
      <c r="F20" s="349"/>
      <c r="G20" s="349"/>
      <c r="H20" s="349"/>
      <c r="I20" s="349"/>
      <c r="J20" s="349"/>
      <c r="K20" s="349"/>
      <c r="L20" s="349"/>
    </row>
    <row r="21" spans="1:12" ht="13.5" customHeight="1">
      <c r="A21" s="324"/>
      <c r="B21" s="368"/>
      <c r="C21" s="367"/>
      <c r="D21" s="366" t="s">
        <v>388</v>
      </c>
      <c r="E21" s="354"/>
      <c r="F21" s="349"/>
      <c r="G21" s="349"/>
      <c r="H21" s="349"/>
      <c r="I21" s="349" t="s">
        <v>243</v>
      </c>
      <c r="J21" s="349"/>
      <c r="K21" s="349"/>
      <c r="L21" s="349"/>
    </row>
    <row r="22" spans="1:12" ht="13.5" customHeight="1">
      <c r="A22" s="324"/>
      <c r="B22" s="368"/>
      <c r="C22" s="367"/>
      <c r="D22" s="366" t="s">
        <v>389</v>
      </c>
      <c r="E22" s="354"/>
      <c r="F22" s="349" t="s">
        <v>243</v>
      </c>
      <c r="G22" s="349" t="s">
        <v>243</v>
      </c>
      <c r="H22" s="349" t="s">
        <v>243</v>
      </c>
      <c r="I22" s="349"/>
      <c r="J22" s="349"/>
      <c r="K22" s="349" t="s">
        <v>243</v>
      </c>
      <c r="L22" s="349" t="s">
        <v>243</v>
      </c>
    </row>
    <row r="23" spans="1:12" ht="13.5" customHeight="1" thickBot="1">
      <c r="A23" s="324"/>
      <c r="B23" s="368"/>
      <c r="C23" s="367"/>
      <c r="D23" s="366" t="s">
        <v>244</v>
      </c>
      <c r="E23" s="354"/>
      <c r="F23" s="349"/>
      <c r="G23" s="349"/>
      <c r="H23" s="349"/>
      <c r="I23" s="349"/>
      <c r="J23" s="349" t="s">
        <v>243</v>
      </c>
      <c r="K23" s="349"/>
      <c r="L23" s="349"/>
    </row>
    <row r="24" spans="1:12" ht="13.5" customHeight="1">
      <c r="A24" s="380" t="s">
        <v>270</v>
      </c>
      <c r="B24" s="379" t="s">
        <v>315</v>
      </c>
      <c r="C24" s="378"/>
      <c r="D24" s="377"/>
      <c r="E24" s="376"/>
      <c r="F24" s="375"/>
      <c r="G24" s="375"/>
      <c r="H24" s="375"/>
      <c r="I24" s="375"/>
      <c r="J24" s="375"/>
      <c r="K24" s="375"/>
      <c r="L24" s="375"/>
    </row>
    <row r="25" spans="1:12" ht="13.5" customHeight="1">
      <c r="A25" s="299"/>
      <c r="B25" s="319"/>
      <c r="C25" s="374"/>
      <c r="D25" s="317" t="s">
        <v>390</v>
      </c>
      <c r="E25" s="316"/>
      <c r="F25" s="352" t="s">
        <v>243</v>
      </c>
      <c r="G25" s="352"/>
      <c r="H25" s="352"/>
      <c r="I25" s="352"/>
      <c r="J25" s="352"/>
      <c r="K25" s="352" t="s">
        <v>243</v>
      </c>
      <c r="L25" s="352" t="s">
        <v>243</v>
      </c>
    </row>
    <row r="26" spans="1:12" ht="13.5" customHeight="1">
      <c r="A26" s="299"/>
      <c r="B26" s="312"/>
      <c r="C26" s="351"/>
      <c r="D26" s="305" t="s">
        <v>260</v>
      </c>
      <c r="E26" s="309"/>
      <c r="F26" s="350"/>
      <c r="G26" s="350" t="s">
        <v>243</v>
      </c>
      <c r="H26" s="350" t="s">
        <v>243</v>
      </c>
      <c r="I26" s="350" t="s">
        <v>243</v>
      </c>
      <c r="J26" s="350" t="s">
        <v>243</v>
      </c>
      <c r="K26" s="350"/>
      <c r="L26" s="350"/>
    </row>
    <row r="27" spans="1:12" ht="13.5" customHeight="1">
      <c r="A27" s="299"/>
      <c r="B27" s="312" t="s">
        <v>318</v>
      </c>
      <c r="C27" s="351"/>
      <c r="D27" s="305"/>
      <c r="E27" s="309"/>
      <c r="F27" s="350"/>
      <c r="G27" s="350"/>
      <c r="H27" s="350"/>
      <c r="I27" s="350"/>
      <c r="J27" s="350"/>
      <c r="K27" s="350"/>
      <c r="L27" s="350"/>
    </row>
    <row r="28" spans="1:12" ht="13.5" customHeight="1">
      <c r="A28" s="299"/>
      <c r="B28" s="312"/>
      <c r="C28" s="351"/>
      <c r="D28" s="305"/>
      <c r="E28" s="309"/>
      <c r="F28" s="350"/>
      <c r="G28" s="350"/>
      <c r="H28" s="350"/>
      <c r="I28" s="350"/>
      <c r="J28" s="350"/>
      <c r="K28" s="350"/>
      <c r="L28" s="350"/>
    </row>
    <row r="29" spans="1:12" ht="13.5" customHeight="1">
      <c r="A29" s="299"/>
      <c r="B29" s="312"/>
      <c r="C29" s="351"/>
      <c r="D29" s="305"/>
      <c r="E29" s="309"/>
      <c r="F29" s="350"/>
      <c r="G29" s="350"/>
      <c r="H29" s="350"/>
      <c r="I29" s="350"/>
      <c r="J29" s="350"/>
      <c r="K29" s="350"/>
      <c r="L29" s="350"/>
    </row>
    <row r="30" spans="1:12" ht="13.5" customHeight="1">
      <c r="A30" s="299"/>
      <c r="B30" s="312" t="s">
        <v>320</v>
      </c>
      <c r="C30" s="351"/>
      <c r="D30" s="305"/>
      <c r="E30" s="309"/>
      <c r="F30" s="350"/>
      <c r="G30" s="350"/>
      <c r="H30" s="350"/>
      <c r="I30" s="350"/>
      <c r="J30" s="350"/>
      <c r="K30" s="350"/>
      <c r="L30" s="350"/>
    </row>
    <row r="31" spans="1:12" ht="13.5" customHeight="1">
      <c r="A31" s="299"/>
      <c r="B31" s="312"/>
      <c r="C31" s="351"/>
      <c r="D31" s="305" t="s">
        <v>275</v>
      </c>
      <c r="E31" s="309"/>
      <c r="F31" s="350" t="s">
        <v>243</v>
      </c>
      <c r="G31" s="350"/>
      <c r="H31" s="350"/>
      <c r="I31" s="350"/>
      <c r="J31" s="350"/>
      <c r="K31" s="350" t="s">
        <v>243</v>
      </c>
      <c r="L31" s="350" t="s">
        <v>243</v>
      </c>
    </row>
    <row r="32" spans="1:12" ht="13.5" customHeight="1">
      <c r="A32" s="299"/>
      <c r="B32" s="312"/>
      <c r="C32" s="351"/>
      <c r="D32" s="310" t="s">
        <v>333</v>
      </c>
      <c r="E32" s="309"/>
      <c r="F32" s="350"/>
      <c r="G32" s="350" t="s">
        <v>243</v>
      </c>
      <c r="H32" s="350" t="s">
        <v>243</v>
      </c>
      <c r="I32" s="350" t="s">
        <v>243</v>
      </c>
      <c r="J32" s="350" t="s">
        <v>243</v>
      </c>
      <c r="K32" s="350"/>
      <c r="L32" s="350"/>
    </row>
    <row r="33" spans="1:12" ht="13.5" customHeight="1">
      <c r="A33" s="299"/>
      <c r="B33" s="312"/>
      <c r="C33" s="351"/>
      <c r="D33" s="305" t="s">
        <v>277</v>
      </c>
      <c r="E33" s="309"/>
      <c r="F33" s="350"/>
      <c r="G33" s="350"/>
      <c r="H33" s="350"/>
      <c r="I33" s="350"/>
      <c r="J33" s="350"/>
      <c r="K33" s="350"/>
      <c r="L33" s="350"/>
    </row>
    <row r="34" spans="1:12" ht="13.5" customHeight="1">
      <c r="A34" s="299"/>
      <c r="B34" s="312"/>
      <c r="C34" s="351"/>
      <c r="D34" s="305" t="s">
        <v>278</v>
      </c>
      <c r="E34" s="309"/>
      <c r="F34" s="350"/>
      <c r="G34" s="350"/>
      <c r="H34" s="350"/>
      <c r="I34" s="350"/>
      <c r="J34" s="350"/>
      <c r="K34" s="350"/>
      <c r="L34" s="350"/>
    </row>
    <row r="35" spans="1:12" ht="13.5" customHeight="1">
      <c r="A35" s="299"/>
      <c r="B35" s="312"/>
      <c r="C35" s="351"/>
      <c r="D35" s="310" t="s">
        <v>279</v>
      </c>
      <c r="E35" s="309"/>
      <c r="F35" s="350"/>
      <c r="G35" s="350"/>
      <c r="H35" s="350"/>
      <c r="I35" s="350"/>
      <c r="J35" s="350"/>
      <c r="K35" s="350"/>
      <c r="L35" s="350"/>
    </row>
    <row r="36" spans="1:12" ht="13.5" customHeight="1" thickBot="1">
      <c r="A36" s="299"/>
      <c r="B36" s="307"/>
      <c r="C36" s="306"/>
      <c r="D36" s="305" t="s">
        <v>280</v>
      </c>
      <c r="E36" s="304"/>
      <c r="F36" s="349"/>
      <c r="G36" s="349"/>
      <c r="H36" s="349"/>
      <c r="I36" s="349"/>
      <c r="J36" s="349"/>
      <c r="K36" s="349"/>
      <c r="L36" s="349"/>
    </row>
    <row r="37" spans="1:12" ht="13.5" customHeight="1" thickTop="1">
      <c r="A37" s="303" t="s">
        <v>281</v>
      </c>
      <c r="B37" s="572" t="s">
        <v>282</v>
      </c>
      <c r="C37" s="572"/>
      <c r="D37" s="572"/>
      <c r="E37" s="302"/>
      <c r="F37" s="348" t="s">
        <v>204</v>
      </c>
      <c r="G37" s="348" t="s">
        <v>63</v>
      </c>
      <c r="H37" s="348" t="s">
        <v>63</v>
      </c>
      <c r="I37" s="348" t="s">
        <v>63</v>
      </c>
      <c r="J37" s="348" t="s">
        <v>63</v>
      </c>
      <c r="K37" s="348" t="s">
        <v>204</v>
      </c>
      <c r="L37" s="348" t="s">
        <v>204</v>
      </c>
    </row>
    <row r="38" spans="1:12" ht="13.5" customHeight="1">
      <c r="A38" s="299"/>
      <c r="B38" s="634" t="s">
        <v>283</v>
      </c>
      <c r="C38" s="634"/>
      <c r="D38" s="634"/>
      <c r="E38" s="301"/>
      <c r="F38" s="347" t="s">
        <v>284</v>
      </c>
      <c r="G38" s="347" t="s">
        <v>284</v>
      </c>
      <c r="H38" s="347" t="s">
        <v>284</v>
      </c>
      <c r="I38" s="347" t="s">
        <v>284</v>
      </c>
      <c r="J38" s="347" t="s">
        <v>284</v>
      </c>
      <c r="K38" s="347" t="s">
        <v>284</v>
      </c>
      <c r="L38" s="347" t="s">
        <v>284</v>
      </c>
    </row>
    <row r="39" spans="1:12" ht="90" customHeight="1">
      <c r="A39" s="299"/>
      <c r="B39" s="574" t="s">
        <v>285</v>
      </c>
      <c r="C39" s="574"/>
      <c r="D39" s="574"/>
      <c r="E39" s="298"/>
      <c r="F39" s="297">
        <v>44642</v>
      </c>
      <c r="G39" s="297">
        <v>44642</v>
      </c>
      <c r="H39" s="297">
        <v>44642</v>
      </c>
      <c r="I39" s="297">
        <v>44642</v>
      </c>
      <c r="J39" s="297">
        <v>44642</v>
      </c>
      <c r="K39" s="297">
        <v>44642</v>
      </c>
      <c r="L39" s="297">
        <v>44642</v>
      </c>
    </row>
    <row r="40" spans="1:12" ht="11.25" thickBot="1">
      <c r="A40" s="296"/>
      <c r="B40" s="575" t="s">
        <v>286</v>
      </c>
      <c r="C40" s="575"/>
      <c r="D40" s="575"/>
      <c r="E40" s="295"/>
      <c r="F40" s="294"/>
      <c r="G40" s="294"/>
      <c r="H40" s="294"/>
      <c r="I40" s="294"/>
      <c r="J40" s="294"/>
      <c r="K40" s="294"/>
      <c r="L40" s="294"/>
    </row>
    <row r="41" spans="1:12" ht="11.25" thickTop="1">
      <c r="A41" s="346"/>
    </row>
  </sheetData>
  <mergeCells count="27">
    <mergeCell ref="B37:D37"/>
    <mergeCell ref="B38:D38"/>
    <mergeCell ref="B39:D39"/>
    <mergeCell ref="B40:D40"/>
    <mergeCell ref="A6:B6"/>
    <mergeCell ref="C6:E6"/>
    <mergeCell ref="F6:P6"/>
    <mergeCell ref="Q6:S6"/>
    <mergeCell ref="T6:Y6"/>
    <mergeCell ref="A7:B7"/>
    <mergeCell ref="C7:E7"/>
    <mergeCell ref="F7:P7"/>
    <mergeCell ref="T7:Y7"/>
    <mergeCell ref="A4:B4"/>
    <mergeCell ref="C4:D4"/>
    <mergeCell ref="F4:P4"/>
    <mergeCell ref="Q4:Y4"/>
    <mergeCell ref="A5:B5"/>
    <mergeCell ref="C5:Y5"/>
    <mergeCell ref="A2:B2"/>
    <mergeCell ref="C2:E2"/>
    <mergeCell ref="F2:P2"/>
    <mergeCell ref="Q2:Y2"/>
    <mergeCell ref="A3:B3"/>
    <mergeCell ref="C3:E3"/>
    <mergeCell ref="F3:P3"/>
    <mergeCell ref="Q3:S3"/>
  </mergeCells>
  <dataValidations count="3">
    <dataValidation type="list" allowBlank="1" showInputMessage="1" showErrorMessage="1" sqref="F38:L38" xr:uid="{7233AEB8-28FD-48D8-922C-53EAD1E66A23}">
      <formula1>"P,F, "</formula1>
    </dataValidation>
    <dataValidation type="list" allowBlank="1" showInputMessage="1" showErrorMessage="1" sqref="F37:L37" xr:uid="{DD303A57-3BF2-457F-B06B-3B52A009F977}">
      <formula1>"N,A,B, "</formula1>
    </dataValidation>
    <dataValidation type="list" allowBlank="1" showInputMessage="1" showErrorMessage="1" sqref="F10:L36" xr:uid="{2E1A1833-769B-4DD5-83CF-DD221AF62880}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F964-51B6-4C64-85DB-6FA7246E577F}">
  <dimension ref="A1:AD45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6" width="2.875" style="291" customWidth="1"/>
    <col min="17" max="18" width="2.875" style="291" bestFit="1" customWidth="1"/>
    <col min="19" max="27" width="2.875" style="291" customWidth="1"/>
    <col min="28" max="28" width="2.875" style="291" bestFit="1" customWidth="1"/>
    <col min="29" max="29" width="2.875" style="291" customWidth="1"/>
    <col min="30" max="16384" width="11" style="291"/>
  </cols>
  <sheetData>
    <row r="1" spans="1:30" ht="13.5" customHeight="1" thickBot="1">
      <c r="A1" s="365"/>
      <c r="B1" s="364"/>
    </row>
    <row r="2" spans="1:30" ht="13.5" customHeight="1">
      <c r="A2" s="623" t="s">
        <v>214</v>
      </c>
      <c r="B2" s="624"/>
      <c r="C2" s="625" t="s">
        <v>143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29"/>
      <c r="P2" s="629"/>
      <c r="Q2" s="629"/>
      <c r="R2" s="629"/>
      <c r="S2" s="629"/>
      <c r="T2" s="630" t="s">
        <v>142</v>
      </c>
      <c r="U2" s="631"/>
      <c r="V2" s="631"/>
      <c r="W2" s="631"/>
      <c r="X2" s="631"/>
      <c r="Y2" s="631"/>
      <c r="Z2" s="631"/>
      <c r="AA2" s="631"/>
      <c r="AB2" s="632"/>
      <c r="AD2" s="325"/>
    </row>
    <row r="3" spans="1:30" ht="13.5" customHeight="1">
      <c r="A3" s="548" t="s">
        <v>215</v>
      </c>
      <c r="B3" s="549"/>
      <c r="C3" s="542" t="s">
        <v>49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3"/>
      <c r="O3" s="553"/>
      <c r="P3" s="553"/>
      <c r="Q3" s="553"/>
      <c r="R3" s="553"/>
      <c r="S3" s="554"/>
      <c r="T3" s="543" t="s">
        <v>49</v>
      </c>
      <c r="U3" s="543"/>
      <c r="V3" s="543"/>
      <c r="W3" s="343"/>
      <c r="X3" s="343"/>
      <c r="Y3" s="343"/>
      <c r="Z3" s="343"/>
      <c r="AA3" s="343"/>
      <c r="AB3" s="342"/>
    </row>
    <row r="4" spans="1:30" ht="13.5" customHeight="1">
      <c r="A4" s="548" t="s">
        <v>217</v>
      </c>
      <c r="B4" s="549"/>
      <c r="C4" s="633">
        <v>80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3"/>
      <c r="O4" s="553"/>
      <c r="P4" s="553"/>
      <c r="Q4" s="553"/>
      <c r="R4" s="553"/>
      <c r="S4" s="554"/>
      <c r="T4" s="555">
        <f xml:space="preserve"> IF(Functions!E6&lt;&gt;"N/A",SUM(C4*Functions!E6/1000,- W7),"N/A")</f>
        <v>10.8</v>
      </c>
      <c r="U4" s="556"/>
      <c r="V4" s="556"/>
      <c r="W4" s="556"/>
      <c r="X4" s="556"/>
      <c r="Y4" s="556"/>
      <c r="Z4" s="556"/>
      <c r="AA4" s="556"/>
      <c r="AB4" s="557"/>
      <c r="AD4" s="325"/>
    </row>
    <row r="5" spans="1:30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9"/>
      <c r="P5" s="559"/>
      <c r="Q5" s="559"/>
      <c r="R5" s="559"/>
      <c r="S5" s="559"/>
      <c r="T5" s="558"/>
      <c r="U5" s="558"/>
      <c r="V5" s="558"/>
      <c r="W5" s="558"/>
      <c r="X5" s="558"/>
      <c r="Y5" s="558"/>
      <c r="Z5" s="558"/>
      <c r="AA5" s="558"/>
      <c r="AB5" s="558"/>
    </row>
    <row r="6" spans="1:30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1"/>
      <c r="O6" s="561"/>
      <c r="P6" s="561"/>
      <c r="Q6" s="561"/>
      <c r="R6" s="561"/>
      <c r="S6" s="562"/>
      <c r="T6" s="561" t="s">
        <v>220</v>
      </c>
      <c r="U6" s="561"/>
      <c r="V6" s="561"/>
      <c r="W6" s="563" t="s">
        <v>206</v>
      </c>
      <c r="X6" s="561"/>
      <c r="Y6" s="561"/>
      <c r="Z6" s="561"/>
      <c r="AA6" s="561"/>
      <c r="AB6" s="564"/>
      <c r="AD6" s="325"/>
    </row>
    <row r="7" spans="1:30" ht="13.5" customHeight="1" thickBot="1">
      <c r="A7" s="565">
        <f>COUNTIF(F42:HY42,"P")</f>
        <v>10</v>
      </c>
      <c r="B7" s="566"/>
      <c r="C7" s="567">
        <f>COUNTIF(F42:HY42,"F")</f>
        <v>0</v>
      </c>
      <c r="D7" s="568"/>
      <c r="E7" s="566"/>
      <c r="F7" s="567">
        <f>SUM(W7,- A7,- C7)</f>
        <v>0</v>
      </c>
      <c r="G7" s="568"/>
      <c r="H7" s="568"/>
      <c r="I7" s="568"/>
      <c r="J7" s="568"/>
      <c r="K7" s="568"/>
      <c r="L7" s="568"/>
      <c r="M7" s="568"/>
      <c r="N7" s="568"/>
      <c r="O7" s="568"/>
      <c r="P7" s="568"/>
      <c r="Q7" s="568"/>
      <c r="R7" s="568"/>
      <c r="S7" s="569"/>
      <c r="T7" s="340">
        <f>COUNTIF(E41:HY41,"N")</f>
        <v>3</v>
      </c>
      <c r="U7" s="340">
        <f>COUNTIF(E41:HY41,"A")</f>
        <v>7</v>
      </c>
      <c r="V7" s="340">
        <f>COUNTIF(E41:HY41,"B")</f>
        <v>0</v>
      </c>
      <c r="W7" s="570">
        <f>COUNTA(E9:IB9)</f>
        <v>10</v>
      </c>
      <c r="X7" s="568"/>
      <c r="Y7" s="568"/>
      <c r="Z7" s="568"/>
      <c r="AA7" s="568"/>
      <c r="AB7" s="571"/>
      <c r="AC7" s="339"/>
    </row>
    <row r="8" spans="1:30" ht="11.25" thickBot="1"/>
    <row r="9" spans="1:30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K9" s="359" t="s">
        <v>226</v>
      </c>
      <c r="L9" s="359" t="s">
        <v>227</v>
      </c>
      <c r="M9" s="359" t="s">
        <v>228</v>
      </c>
      <c r="N9" s="359" t="s">
        <v>229</v>
      </c>
      <c r="O9" s="359" t="s">
        <v>230</v>
      </c>
      <c r="AC9" s="333"/>
      <c r="AD9" s="325"/>
    </row>
    <row r="10" spans="1:30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  <c r="K10" s="352"/>
      <c r="L10" s="352"/>
      <c r="M10" s="352"/>
      <c r="N10" s="352"/>
      <c r="O10" s="352"/>
    </row>
    <row r="11" spans="1:30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K11" s="350"/>
      <c r="L11" s="350"/>
      <c r="M11" s="350"/>
      <c r="N11" s="350"/>
      <c r="O11" s="350"/>
      <c r="AD11" s="325"/>
    </row>
    <row r="12" spans="1:30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K12" s="350"/>
      <c r="L12" s="350"/>
      <c r="M12" s="350"/>
      <c r="N12" s="350"/>
      <c r="O12" s="350"/>
      <c r="AD12" s="325"/>
    </row>
    <row r="13" spans="1:30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/>
      <c r="H13" s="350"/>
      <c r="I13" s="350"/>
      <c r="J13" s="350"/>
      <c r="K13" s="350"/>
      <c r="L13" s="350"/>
      <c r="M13" s="350"/>
      <c r="N13" s="350"/>
      <c r="O13" s="350"/>
      <c r="AD13" s="325"/>
    </row>
    <row r="14" spans="1:30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 t="s">
        <v>243</v>
      </c>
      <c r="I14" s="350"/>
      <c r="J14" s="350"/>
      <c r="K14" s="350" t="s">
        <v>243</v>
      </c>
      <c r="L14" s="350" t="s">
        <v>243</v>
      </c>
      <c r="M14" s="350"/>
      <c r="N14" s="350" t="s">
        <v>243</v>
      </c>
      <c r="O14" s="350"/>
      <c r="AD14" s="325"/>
    </row>
    <row r="15" spans="1:30" ht="13.5" customHeight="1">
      <c r="A15" s="324"/>
      <c r="B15" s="329"/>
      <c r="C15" s="328"/>
      <c r="D15" s="327" t="s">
        <v>293</v>
      </c>
      <c r="E15" s="330"/>
      <c r="F15" s="350"/>
      <c r="G15" s="350"/>
      <c r="H15" s="350"/>
      <c r="I15" s="350" t="s">
        <v>243</v>
      </c>
      <c r="J15" s="350" t="s">
        <v>243</v>
      </c>
      <c r="K15" s="350"/>
      <c r="L15" s="350"/>
      <c r="M15" s="350" t="s">
        <v>243</v>
      </c>
      <c r="N15" s="350"/>
      <c r="O15" s="350" t="s">
        <v>243</v>
      </c>
      <c r="AD15" s="325"/>
    </row>
    <row r="16" spans="1:30" ht="13.5" customHeight="1">
      <c r="A16" s="324"/>
      <c r="B16" s="329" t="s">
        <v>375</v>
      </c>
      <c r="C16" s="328"/>
      <c r="D16" s="327"/>
      <c r="E16" s="330"/>
      <c r="F16" s="350"/>
      <c r="G16" s="350"/>
      <c r="H16" s="350"/>
      <c r="I16" s="350"/>
      <c r="J16" s="350"/>
      <c r="K16" s="350"/>
      <c r="L16" s="350"/>
      <c r="M16" s="350"/>
      <c r="N16" s="350"/>
      <c r="O16" s="350"/>
      <c r="AD16" s="325"/>
    </row>
    <row r="17" spans="1:30" ht="13.5" customHeight="1">
      <c r="A17" s="324"/>
      <c r="B17" s="329"/>
      <c r="C17" s="328"/>
      <c r="D17" s="327" t="s">
        <v>391</v>
      </c>
      <c r="E17" s="330"/>
      <c r="F17" s="350"/>
      <c r="G17" s="350"/>
      <c r="H17" s="350"/>
      <c r="I17" s="350"/>
      <c r="J17" s="350"/>
      <c r="K17" s="350"/>
      <c r="L17" s="350"/>
      <c r="M17" s="350"/>
      <c r="N17" s="350" t="s">
        <v>243</v>
      </c>
      <c r="O17" s="350"/>
      <c r="AD17" s="325"/>
    </row>
    <row r="18" spans="1:30" ht="13.5" customHeight="1">
      <c r="A18" s="324"/>
      <c r="B18" s="329"/>
      <c r="C18" s="328"/>
      <c r="D18" s="327" t="s">
        <v>376</v>
      </c>
      <c r="E18" s="330"/>
      <c r="F18" s="350" t="s">
        <v>243</v>
      </c>
      <c r="G18" s="350" t="s">
        <v>243</v>
      </c>
      <c r="H18" s="350" t="s">
        <v>243</v>
      </c>
      <c r="I18" s="350" t="s">
        <v>243</v>
      </c>
      <c r="J18" s="350" t="s">
        <v>243</v>
      </c>
      <c r="K18" s="350"/>
      <c r="L18" s="350" t="s">
        <v>243</v>
      </c>
      <c r="M18" s="350"/>
      <c r="N18" s="350"/>
      <c r="O18" s="350"/>
      <c r="AD18" s="325"/>
    </row>
    <row r="19" spans="1:30" ht="13.5" customHeight="1">
      <c r="A19" s="324"/>
      <c r="B19" s="329"/>
      <c r="C19" s="328"/>
      <c r="D19" s="327" t="s">
        <v>244</v>
      </c>
      <c r="E19" s="330"/>
      <c r="F19" s="350"/>
      <c r="G19" s="350"/>
      <c r="H19" s="350"/>
      <c r="I19" s="350"/>
      <c r="J19" s="350"/>
      <c r="K19" s="350" t="s">
        <v>243</v>
      </c>
      <c r="L19" s="350"/>
      <c r="M19" s="350"/>
      <c r="N19" s="350"/>
      <c r="O19" s="350" t="s">
        <v>243</v>
      </c>
      <c r="AD19" s="325"/>
    </row>
    <row r="20" spans="1:30" ht="13.5" customHeight="1">
      <c r="A20" s="324"/>
      <c r="B20" s="329" t="s">
        <v>259</v>
      </c>
      <c r="C20" s="328"/>
      <c r="D20" s="327"/>
      <c r="E20" s="354"/>
      <c r="F20" s="350"/>
      <c r="G20" s="350"/>
      <c r="H20" s="350"/>
      <c r="I20" s="350"/>
      <c r="J20" s="350"/>
      <c r="K20" s="350"/>
      <c r="L20" s="350"/>
      <c r="M20" s="350"/>
      <c r="N20" s="350"/>
      <c r="O20" s="350"/>
    </row>
    <row r="21" spans="1:30" ht="13.5" customHeight="1">
      <c r="A21" s="324"/>
      <c r="B21" s="368"/>
      <c r="C21" s="367"/>
      <c r="D21" s="290" t="s">
        <v>388</v>
      </c>
      <c r="E21" s="354"/>
      <c r="F21" s="350"/>
      <c r="G21" s="350" t="s">
        <v>243</v>
      </c>
      <c r="H21" s="350"/>
      <c r="I21" s="350"/>
      <c r="J21" s="350"/>
      <c r="K21" s="350"/>
      <c r="L21" s="350"/>
      <c r="M21" s="350"/>
      <c r="N21" s="350"/>
      <c r="O21" s="350"/>
    </row>
    <row r="22" spans="1:30" ht="13.5" customHeight="1">
      <c r="A22" s="385"/>
      <c r="B22" s="384"/>
      <c r="C22" s="383"/>
      <c r="D22" s="382" t="s">
        <v>389</v>
      </c>
      <c r="E22" s="354"/>
      <c r="F22" s="350" t="s">
        <v>243</v>
      </c>
      <c r="G22" s="350"/>
      <c r="H22" s="350"/>
      <c r="I22" s="350" t="s">
        <v>243</v>
      </c>
      <c r="J22" s="350" t="s">
        <v>243</v>
      </c>
      <c r="K22" s="350" t="s">
        <v>243</v>
      </c>
      <c r="L22" s="350" t="s">
        <v>243</v>
      </c>
      <c r="M22" s="350" t="s">
        <v>243</v>
      </c>
      <c r="N22" s="350" t="s">
        <v>243</v>
      </c>
      <c r="O22" s="350" t="s">
        <v>243</v>
      </c>
    </row>
    <row r="23" spans="1:30" ht="13.5" customHeight="1">
      <c r="A23" s="324"/>
      <c r="B23" s="358"/>
      <c r="C23" s="357"/>
      <c r="D23" s="381" t="s">
        <v>244</v>
      </c>
      <c r="E23" s="354"/>
      <c r="F23" s="350"/>
      <c r="G23" s="350"/>
      <c r="H23" s="350" t="s">
        <v>243</v>
      </c>
      <c r="I23" s="350"/>
      <c r="J23" s="350"/>
      <c r="K23" s="350"/>
      <c r="L23" s="350"/>
      <c r="M23" s="350"/>
      <c r="N23" s="350"/>
      <c r="O23" s="350"/>
    </row>
    <row r="24" spans="1:30" ht="13.5" customHeight="1">
      <c r="A24" s="324"/>
      <c r="B24" s="368" t="s">
        <v>261</v>
      </c>
      <c r="C24" s="367"/>
      <c r="D24" s="366"/>
      <c r="E24" s="354"/>
      <c r="F24" s="349"/>
      <c r="G24" s="349"/>
      <c r="H24" s="349"/>
      <c r="I24" s="349"/>
      <c r="J24" s="349"/>
      <c r="K24" s="349"/>
      <c r="L24" s="349"/>
      <c r="M24" s="349"/>
      <c r="N24" s="349"/>
      <c r="O24" s="349"/>
    </row>
    <row r="25" spans="1:30" ht="13.5" customHeight="1">
      <c r="A25" s="324"/>
      <c r="B25" s="368"/>
      <c r="C25" s="367"/>
      <c r="D25" s="366" t="s">
        <v>388</v>
      </c>
      <c r="E25" s="354"/>
      <c r="F25" s="349"/>
      <c r="G25" s="349"/>
      <c r="H25" s="349"/>
      <c r="I25" s="349" t="s">
        <v>243</v>
      </c>
      <c r="J25" s="349"/>
      <c r="K25" s="349"/>
      <c r="L25" s="349"/>
      <c r="M25" s="349"/>
      <c r="N25" s="349"/>
      <c r="O25" s="349"/>
    </row>
    <row r="26" spans="1:30" ht="13.5" customHeight="1">
      <c r="A26" s="324"/>
      <c r="B26" s="368"/>
      <c r="C26" s="367"/>
      <c r="D26" s="366" t="s">
        <v>389</v>
      </c>
      <c r="E26" s="354"/>
      <c r="F26" s="349" t="s">
        <v>243</v>
      </c>
      <c r="G26" s="349" t="s">
        <v>243</v>
      </c>
      <c r="H26" s="349" t="s">
        <v>243</v>
      </c>
      <c r="I26" s="349"/>
      <c r="J26" s="349"/>
      <c r="K26" s="349" t="s">
        <v>243</v>
      </c>
      <c r="L26" s="349" t="s">
        <v>243</v>
      </c>
      <c r="M26" s="349" t="s">
        <v>243</v>
      </c>
      <c r="N26" s="349" t="s">
        <v>243</v>
      </c>
      <c r="O26" s="349" t="s">
        <v>243</v>
      </c>
    </row>
    <row r="27" spans="1:30" ht="13.5" customHeight="1" thickBot="1">
      <c r="A27" s="324"/>
      <c r="B27" s="368"/>
      <c r="C27" s="367"/>
      <c r="D27" s="366" t="s">
        <v>244</v>
      </c>
      <c r="E27" s="354"/>
      <c r="F27" s="349"/>
      <c r="G27" s="349"/>
      <c r="H27" s="349"/>
      <c r="I27" s="349"/>
      <c r="J27" s="349" t="s">
        <v>243</v>
      </c>
      <c r="K27" s="349"/>
      <c r="L27" s="349"/>
      <c r="M27" s="349"/>
      <c r="N27" s="349"/>
      <c r="O27" s="349"/>
    </row>
    <row r="28" spans="1:30" ht="13.5" customHeight="1">
      <c r="A28" s="380" t="s">
        <v>270</v>
      </c>
      <c r="B28" s="379" t="s">
        <v>315</v>
      </c>
      <c r="C28" s="378"/>
      <c r="D28" s="377"/>
      <c r="E28" s="376"/>
      <c r="F28" s="375"/>
      <c r="G28" s="375"/>
      <c r="H28" s="375"/>
      <c r="I28" s="375"/>
      <c r="J28" s="375"/>
      <c r="K28" s="375"/>
      <c r="L28" s="375"/>
      <c r="M28" s="375"/>
      <c r="N28" s="375"/>
      <c r="O28" s="375"/>
    </row>
    <row r="29" spans="1:30" ht="13.5" customHeight="1">
      <c r="A29" s="299"/>
      <c r="B29" s="319"/>
      <c r="C29" s="374"/>
      <c r="D29" s="317" t="s">
        <v>390</v>
      </c>
      <c r="E29" s="316"/>
      <c r="F29" s="352"/>
      <c r="G29" s="352"/>
      <c r="H29" s="352"/>
      <c r="I29" s="352"/>
      <c r="J29" s="352"/>
      <c r="K29" s="352"/>
      <c r="L29" s="352" t="s">
        <v>243</v>
      </c>
      <c r="M29" s="352" t="s">
        <v>243</v>
      </c>
      <c r="N29" s="352" t="s">
        <v>243</v>
      </c>
      <c r="O29" s="352"/>
    </row>
    <row r="30" spans="1:30" ht="13.5" customHeight="1">
      <c r="A30" s="299"/>
      <c r="B30" s="312"/>
      <c r="C30" s="351"/>
      <c r="D30" s="305" t="s">
        <v>260</v>
      </c>
      <c r="E30" s="309"/>
      <c r="F30" s="350" t="s">
        <v>243</v>
      </c>
      <c r="G30" s="350" t="s">
        <v>243</v>
      </c>
      <c r="H30" s="350" t="s">
        <v>243</v>
      </c>
      <c r="I30" s="350" t="s">
        <v>243</v>
      </c>
      <c r="J30" s="350" t="s">
        <v>243</v>
      </c>
      <c r="K30" s="350" t="s">
        <v>243</v>
      </c>
      <c r="L30" s="350"/>
      <c r="M30" s="350"/>
      <c r="N30" s="350"/>
      <c r="O30" s="350" t="s">
        <v>243</v>
      </c>
    </row>
    <row r="31" spans="1:30" ht="13.5" customHeight="1">
      <c r="A31" s="299"/>
      <c r="B31" s="312" t="s">
        <v>318</v>
      </c>
      <c r="C31" s="351"/>
      <c r="D31" s="305"/>
      <c r="E31" s="309"/>
      <c r="F31" s="350"/>
      <c r="G31" s="350"/>
      <c r="H31" s="350"/>
      <c r="I31" s="350"/>
      <c r="J31" s="350"/>
      <c r="K31" s="350"/>
      <c r="L31" s="350"/>
      <c r="M31" s="350"/>
      <c r="N31" s="350"/>
      <c r="O31" s="350"/>
    </row>
    <row r="32" spans="1:30" ht="13.5" customHeight="1">
      <c r="A32" s="299"/>
      <c r="B32" s="312"/>
      <c r="C32" s="351"/>
      <c r="D32" s="305"/>
      <c r="E32" s="309"/>
      <c r="F32" s="350"/>
      <c r="G32" s="350"/>
      <c r="H32" s="350"/>
      <c r="I32" s="350"/>
      <c r="J32" s="350"/>
      <c r="K32" s="350"/>
      <c r="L32" s="350"/>
      <c r="M32" s="350"/>
      <c r="N32" s="350"/>
      <c r="O32" s="350"/>
    </row>
    <row r="33" spans="1:15" ht="13.5" customHeight="1">
      <c r="A33" s="299"/>
      <c r="B33" s="312"/>
      <c r="C33" s="351"/>
      <c r="D33" s="305"/>
      <c r="E33" s="309"/>
      <c r="F33" s="350"/>
      <c r="G33" s="350"/>
      <c r="H33" s="350"/>
      <c r="I33" s="350"/>
      <c r="J33" s="350"/>
      <c r="K33" s="350"/>
      <c r="L33" s="350"/>
      <c r="M33" s="350"/>
      <c r="N33" s="350"/>
      <c r="O33" s="350"/>
    </row>
    <row r="34" spans="1:15" ht="13.5" customHeight="1">
      <c r="A34" s="299"/>
      <c r="B34" s="312" t="s">
        <v>320</v>
      </c>
      <c r="C34" s="351"/>
      <c r="D34" s="305"/>
      <c r="E34" s="309"/>
      <c r="F34" s="350"/>
      <c r="G34" s="350"/>
      <c r="H34" s="350"/>
      <c r="I34" s="350"/>
      <c r="J34" s="350"/>
      <c r="K34" s="350"/>
      <c r="L34" s="350"/>
      <c r="M34" s="350"/>
      <c r="N34" s="350"/>
      <c r="O34" s="350"/>
    </row>
    <row r="35" spans="1:15" ht="13.5" customHeight="1">
      <c r="A35" s="299"/>
      <c r="B35" s="312"/>
      <c r="C35" s="351"/>
      <c r="D35" s="305" t="s">
        <v>275</v>
      </c>
      <c r="E35" s="309"/>
      <c r="F35" s="350"/>
      <c r="G35" s="350"/>
      <c r="H35" s="350"/>
      <c r="I35" s="350"/>
      <c r="J35" s="350"/>
      <c r="K35" s="350"/>
      <c r="L35" s="350" t="s">
        <v>243</v>
      </c>
      <c r="M35" s="350" t="s">
        <v>243</v>
      </c>
      <c r="N35" s="350"/>
      <c r="O35" s="350"/>
    </row>
    <row r="36" spans="1:15" ht="13.5" customHeight="1">
      <c r="A36" s="299"/>
      <c r="B36" s="312"/>
      <c r="C36" s="351"/>
      <c r="D36" s="310" t="s">
        <v>333</v>
      </c>
      <c r="E36" s="309"/>
      <c r="F36" s="350"/>
      <c r="G36" s="350" t="s">
        <v>243</v>
      </c>
      <c r="H36" s="350" t="s">
        <v>243</v>
      </c>
      <c r="I36" s="350" t="s">
        <v>243</v>
      </c>
      <c r="J36" s="350" t="s">
        <v>243</v>
      </c>
      <c r="K36" s="350" t="s">
        <v>243</v>
      </c>
      <c r="L36" s="350"/>
      <c r="M36" s="350"/>
      <c r="N36" s="350"/>
      <c r="O36" s="350" t="s">
        <v>243</v>
      </c>
    </row>
    <row r="37" spans="1:15" ht="13.5" customHeight="1">
      <c r="A37" s="299"/>
      <c r="B37" s="312"/>
      <c r="C37" s="351"/>
      <c r="D37" s="305" t="s">
        <v>277</v>
      </c>
      <c r="E37" s="309"/>
      <c r="F37" s="350"/>
      <c r="G37" s="350"/>
      <c r="H37" s="350"/>
      <c r="I37" s="350"/>
      <c r="J37" s="350"/>
      <c r="K37" s="350"/>
      <c r="L37" s="350"/>
      <c r="M37" s="350"/>
      <c r="N37" s="350" t="s">
        <v>243</v>
      </c>
      <c r="O37" s="350"/>
    </row>
    <row r="38" spans="1:15" ht="13.5" customHeight="1">
      <c r="A38" s="299"/>
      <c r="B38" s="312"/>
      <c r="C38" s="351"/>
      <c r="D38" s="305" t="s">
        <v>278</v>
      </c>
      <c r="E38" s="309"/>
      <c r="F38" s="350"/>
      <c r="G38" s="350"/>
      <c r="H38" s="350"/>
      <c r="I38" s="350"/>
      <c r="J38" s="350"/>
      <c r="K38" s="350"/>
      <c r="L38" s="350"/>
      <c r="M38" s="350"/>
      <c r="N38" s="350"/>
      <c r="O38" s="350"/>
    </row>
    <row r="39" spans="1:15" ht="13.5" customHeight="1">
      <c r="A39" s="299"/>
      <c r="B39" s="312"/>
      <c r="C39" s="351"/>
      <c r="D39" s="310" t="s">
        <v>279</v>
      </c>
      <c r="E39" s="309"/>
      <c r="F39" s="350" t="s">
        <v>243</v>
      </c>
      <c r="G39" s="350"/>
      <c r="H39" s="350"/>
      <c r="I39" s="350"/>
      <c r="J39" s="350"/>
      <c r="K39" s="350"/>
      <c r="L39" s="350"/>
      <c r="M39" s="350"/>
      <c r="N39" s="350"/>
      <c r="O39" s="350"/>
    </row>
    <row r="40" spans="1:15" ht="13.5" customHeight="1" thickBot="1">
      <c r="A40" s="299"/>
      <c r="B40" s="307"/>
      <c r="C40" s="306"/>
      <c r="D40" s="305" t="s">
        <v>280</v>
      </c>
      <c r="E40" s="304"/>
      <c r="F40" s="349"/>
      <c r="G40" s="349"/>
      <c r="H40" s="349"/>
      <c r="I40" s="349"/>
      <c r="J40" s="349"/>
      <c r="K40" s="349"/>
      <c r="L40" s="349"/>
      <c r="M40" s="349"/>
      <c r="N40" s="349"/>
      <c r="O40" s="349"/>
    </row>
    <row r="41" spans="1:15" ht="13.5" customHeight="1" thickTop="1">
      <c r="A41" s="303" t="s">
        <v>281</v>
      </c>
      <c r="B41" s="572" t="s">
        <v>282</v>
      </c>
      <c r="C41" s="572"/>
      <c r="D41" s="572"/>
      <c r="E41" s="302"/>
      <c r="F41" s="348" t="s">
        <v>63</v>
      </c>
      <c r="G41" s="348" t="s">
        <v>63</v>
      </c>
      <c r="H41" s="348" t="s">
        <v>63</v>
      </c>
      <c r="I41" s="348" t="s">
        <v>63</v>
      </c>
      <c r="J41" s="348" t="s">
        <v>63</v>
      </c>
      <c r="K41" s="348" t="s">
        <v>63</v>
      </c>
      <c r="L41" s="348" t="s">
        <v>204</v>
      </c>
      <c r="M41" s="348" t="s">
        <v>204</v>
      </c>
      <c r="N41" s="348" t="s">
        <v>63</v>
      </c>
      <c r="O41" s="348" t="s">
        <v>204</v>
      </c>
    </row>
    <row r="42" spans="1:15" ht="13.5" customHeight="1">
      <c r="A42" s="299"/>
      <c r="B42" s="634" t="s">
        <v>283</v>
      </c>
      <c r="C42" s="634"/>
      <c r="D42" s="634"/>
      <c r="E42" s="301"/>
      <c r="F42" s="347" t="s">
        <v>284</v>
      </c>
      <c r="G42" s="347" t="s">
        <v>284</v>
      </c>
      <c r="H42" s="347" t="s">
        <v>284</v>
      </c>
      <c r="I42" s="347" t="s">
        <v>284</v>
      </c>
      <c r="J42" s="347" t="s">
        <v>284</v>
      </c>
      <c r="K42" s="347" t="s">
        <v>284</v>
      </c>
      <c r="L42" s="347" t="s">
        <v>284</v>
      </c>
      <c r="M42" s="347" t="s">
        <v>284</v>
      </c>
      <c r="N42" s="347" t="s">
        <v>284</v>
      </c>
      <c r="O42" s="347" t="s">
        <v>284</v>
      </c>
    </row>
    <row r="43" spans="1:15" ht="92.25" customHeight="1">
      <c r="A43" s="299"/>
      <c r="B43" s="574" t="s">
        <v>285</v>
      </c>
      <c r="C43" s="574"/>
      <c r="D43" s="574"/>
      <c r="E43" s="298"/>
      <c r="F43" s="297">
        <v>44642</v>
      </c>
      <c r="G43" s="297">
        <v>44642</v>
      </c>
      <c r="H43" s="297">
        <v>44642</v>
      </c>
      <c r="I43" s="297">
        <v>44642</v>
      </c>
      <c r="J43" s="297">
        <v>44642</v>
      </c>
      <c r="K43" s="297">
        <v>44642</v>
      </c>
      <c r="L43" s="297">
        <v>44642</v>
      </c>
      <c r="M43" s="297">
        <v>44644</v>
      </c>
      <c r="N43" s="297">
        <v>44644</v>
      </c>
      <c r="O43" s="297">
        <v>44644</v>
      </c>
    </row>
    <row r="44" spans="1:15" ht="11.25" thickBot="1">
      <c r="A44" s="296"/>
      <c r="B44" s="575" t="s">
        <v>286</v>
      </c>
      <c r="C44" s="575"/>
      <c r="D44" s="575"/>
      <c r="E44" s="295"/>
      <c r="F44" s="294"/>
      <c r="G44" s="294"/>
      <c r="H44" s="294"/>
      <c r="I44" s="294"/>
      <c r="J44" s="294"/>
      <c r="K44" s="294"/>
      <c r="L44" s="294"/>
      <c r="M44" s="294"/>
      <c r="N44" s="294"/>
      <c r="O44" s="294"/>
    </row>
    <row r="45" spans="1:15" ht="11.25" thickTop="1">
      <c r="A45" s="346"/>
    </row>
  </sheetData>
  <mergeCells count="27">
    <mergeCell ref="B41:D41"/>
    <mergeCell ref="B42:D42"/>
    <mergeCell ref="B43:D43"/>
    <mergeCell ref="B44:D44"/>
    <mergeCell ref="A6:B6"/>
    <mergeCell ref="C6:E6"/>
    <mergeCell ref="F6:S6"/>
    <mergeCell ref="T6:V6"/>
    <mergeCell ref="W6:AB6"/>
    <mergeCell ref="A7:B7"/>
    <mergeCell ref="C7:E7"/>
    <mergeCell ref="F7:S7"/>
    <mergeCell ref="W7:AB7"/>
    <mergeCell ref="A4:B4"/>
    <mergeCell ref="C4:D4"/>
    <mergeCell ref="F4:S4"/>
    <mergeCell ref="T4:AB4"/>
    <mergeCell ref="A5:B5"/>
    <mergeCell ref="C5:AB5"/>
    <mergeCell ref="A2:B2"/>
    <mergeCell ref="C2:E2"/>
    <mergeCell ref="F2:S2"/>
    <mergeCell ref="T2:AB2"/>
    <mergeCell ref="A3:B3"/>
    <mergeCell ref="C3:E3"/>
    <mergeCell ref="F3:S3"/>
    <mergeCell ref="T3:V3"/>
  </mergeCells>
  <dataValidations count="3">
    <dataValidation type="list" allowBlank="1" showInputMessage="1" showErrorMessage="1" sqref="F10:O40" xr:uid="{10CEDA38-2CE2-47E5-95DA-A506D919D881}">
      <formula1>"O, "</formula1>
    </dataValidation>
    <dataValidation type="list" allowBlank="1" showInputMessage="1" showErrorMessage="1" sqref="F41:O41" xr:uid="{7D0C1750-67D0-45F3-B939-4A22B58B3830}">
      <formula1>"N,A,B, "</formula1>
    </dataValidation>
    <dataValidation type="list" allowBlank="1" showInputMessage="1" showErrorMessage="1" sqref="F42:O42" xr:uid="{909402D2-3838-4AFD-B18B-763E22FA307E}">
      <formula1>"P,F,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D2432-193D-4595-8A87-A6ABFC2DE718}">
  <dimension ref="A1:Y36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1" width="2.875" style="291" customWidth="1"/>
    <col min="12" max="13" width="2.875" style="291" bestFit="1" customWidth="1"/>
    <col min="14" max="22" width="2.875" style="291" customWidth="1"/>
    <col min="23" max="23" width="2.875" style="291" bestFit="1" customWidth="1"/>
    <col min="24" max="24" width="2.875" style="291" customWidth="1"/>
    <col min="25" max="16384" width="11" style="291"/>
  </cols>
  <sheetData>
    <row r="1" spans="1:25" ht="13.5" customHeight="1" thickBot="1">
      <c r="A1" s="365"/>
      <c r="B1" s="364"/>
    </row>
    <row r="2" spans="1:25" ht="13.5" customHeight="1">
      <c r="A2" s="623" t="s">
        <v>214</v>
      </c>
      <c r="B2" s="624"/>
      <c r="C2" s="625" t="s">
        <v>146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37" t="s">
        <v>145</v>
      </c>
      <c r="P2" s="638"/>
      <c r="Q2" s="638"/>
      <c r="R2" s="638"/>
      <c r="S2" s="638"/>
      <c r="T2" s="638"/>
      <c r="U2" s="638"/>
      <c r="V2" s="638"/>
      <c r="W2" s="639"/>
      <c r="Y2" s="325"/>
    </row>
    <row r="3" spans="1:25" ht="13.5" customHeight="1">
      <c r="A3" s="548" t="s">
        <v>215</v>
      </c>
      <c r="B3" s="549"/>
      <c r="C3" s="542" t="s">
        <v>49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4"/>
      <c r="O3" s="543" t="s">
        <v>49</v>
      </c>
      <c r="P3" s="543"/>
      <c r="Q3" s="543"/>
      <c r="R3" s="343"/>
      <c r="S3" s="343"/>
      <c r="T3" s="343"/>
      <c r="U3" s="343"/>
      <c r="V3" s="343"/>
      <c r="W3" s="342"/>
    </row>
    <row r="4" spans="1:25" ht="13.5" customHeight="1">
      <c r="A4" s="548" t="s">
        <v>217</v>
      </c>
      <c r="B4" s="549"/>
      <c r="C4" s="633">
        <v>28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4"/>
      <c r="O4" s="555">
        <f xml:space="preserve"> IF(Functions!E6&lt;&gt;"N/A",SUM(C4*Functions!E6/1000,- R7),"N/A")</f>
        <v>2.2800000000000002</v>
      </c>
      <c r="P4" s="556"/>
      <c r="Q4" s="556"/>
      <c r="R4" s="556"/>
      <c r="S4" s="556"/>
      <c r="T4" s="556"/>
      <c r="U4" s="556"/>
      <c r="V4" s="556"/>
      <c r="W4" s="557"/>
      <c r="Y4" s="325"/>
    </row>
    <row r="5" spans="1:25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8"/>
      <c r="P5" s="558"/>
      <c r="Q5" s="558"/>
      <c r="R5" s="558"/>
      <c r="S5" s="558"/>
      <c r="T5" s="558"/>
      <c r="U5" s="558"/>
      <c r="V5" s="558"/>
      <c r="W5" s="558"/>
    </row>
    <row r="6" spans="1:25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2"/>
      <c r="O6" s="561" t="s">
        <v>220</v>
      </c>
      <c r="P6" s="561"/>
      <c r="Q6" s="561"/>
      <c r="R6" s="563" t="s">
        <v>206</v>
      </c>
      <c r="S6" s="561"/>
      <c r="T6" s="561"/>
      <c r="U6" s="561"/>
      <c r="V6" s="561"/>
      <c r="W6" s="564"/>
      <c r="Y6" s="325"/>
    </row>
    <row r="7" spans="1:25" ht="13.5" customHeight="1" thickBot="1">
      <c r="A7" s="565">
        <f>COUNTIF(F33:HT33,"P")</f>
        <v>5</v>
      </c>
      <c r="B7" s="566"/>
      <c r="C7" s="567">
        <f>COUNTIF(F33:HT33,"F")</f>
        <v>0</v>
      </c>
      <c r="D7" s="568"/>
      <c r="E7" s="566"/>
      <c r="F7" s="567">
        <f>SUM(R7,- A7,- C7)</f>
        <v>0</v>
      </c>
      <c r="G7" s="568"/>
      <c r="H7" s="568"/>
      <c r="I7" s="568"/>
      <c r="J7" s="568"/>
      <c r="K7" s="568"/>
      <c r="L7" s="568"/>
      <c r="M7" s="568"/>
      <c r="N7" s="569"/>
      <c r="O7" s="340">
        <f>COUNTIF(E32:HT32,"N")</f>
        <v>2</v>
      </c>
      <c r="P7" s="340">
        <f>COUNTIF(E32:HT32,"A")</f>
        <v>3</v>
      </c>
      <c r="Q7" s="340">
        <f>COUNTIF(E32:HT32,"B")</f>
        <v>0</v>
      </c>
      <c r="R7" s="570">
        <f>COUNTA(E9:HW9)</f>
        <v>5</v>
      </c>
      <c r="S7" s="568"/>
      <c r="T7" s="568"/>
      <c r="U7" s="568"/>
      <c r="V7" s="568"/>
      <c r="W7" s="571"/>
      <c r="X7" s="339"/>
    </row>
    <row r="8" spans="1:25" ht="11.25" thickBot="1"/>
    <row r="9" spans="1:25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X9" s="333"/>
      <c r="Y9" s="325"/>
    </row>
    <row r="10" spans="1:25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</row>
    <row r="11" spans="1:25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Y11" s="325"/>
    </row>
    <row r="12" spans="1:25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Y12" s="325"/>
    </row>
    <row r="13" spans="1:25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/>
      <c r="H13" s="350"/>
      <c r="I13" s="350"/>
      <c r="J13" s="350"/>
      <c r="Y13" s="325"/>
    </row>
    <row r="14" spans="1:25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/>
      <c r="I14" s="350" t="s">
        <v>243</v>
      </c>
      <c r="J14" s="350"/>
      <c r="Y14" s="325"/>
    </row>
    <row r="15" spans="1:25" ht="13.5" customHeight="1">
      <c r="A15" s="324"/>
      <c r="B15" s="329"/>
      <c r="C15" s="328"/>
      <c r="D15" s="327" t="s">
        <v>293</v>
      </c>
      <c r="E15" s="330"/>
      <c r="F15" s="350"/>
      <c r="G15" s="350"/>
      <c r="H15" s="350" t="s">
        <v>243</v>
      </c>
      <c r="I15" s="350"/>
      <c r="J15" s="350" t="s">
        <v>243</v>
      </c>
      <c r="Y15" s="325"/>
    </row>
    <row r="16" spans="1:25" ht="13.5" customHeight="1">
      <c r="A16" s="324"/>
      <c r="B16" s="329" t="s">
        <v>359</v>
      </c>
      <c r="C16" s="328"/>
      <c r="D16" s="327"/>
      <c r="E16" s="354"/>
      <c r="F16" s="350"/>
      <c r="G16" s="350"/>
      <c r="H16" s="350"/>
      <c r="I16" s="350"/>
      <c r="J16" s="350"/>
    </row>
    <row r="17" spans="1:10" ht="13.5" customHeight="1">
      <c r="A17" s="324"/>
      <c r="B17" s="368"/>
      <c r="C17" s="367"/>
      <c r="D17" s="396" t="s">
        <v>330</v>
      </c>
      <c r="E17" s="354"/>
      <c r="F17" s="349" t="s">
        <v>243</v>
      </c>
      <c r="G17" s="349"/>
      <c r="H17" s="349"/>
      <c r="I17" s="349" t="s">
        <v>243</v>
      </c>
      <c r="J17" s="349" t="s">
        <v>243</v>
      </c>
    </row>
    <row r="18" spans="1:10" ht="13.5" customHeight="1">
      <c r="A18" s="395"/>
      <c r="B18" s="394"/>
      <c r="C18" s="383"/>
      <c r="D18" s="393" t="s">
        <v>244</v>
      </c>
      <c r="E18" s="392"/>
      <c r="F18" s="375"/>
      <c r="G18" s="375" t="s">
        <v>243</v>
      </c>
      <c r="H18" s="375" t="s">
        <v>243</v>
      </c>
      <c r="I18" s="375"/>
      <c r="J18" s="375"/>
    </row>
    <row r="19" spans="1:10" ht="13.5" customHeight="1">
      <c r="A19" s="391" t="s">
        <v>270</v>
      </c>
      <c r="B19" s="390" t="s">
        <v>315</v>
      </c>
      <c r="C19" s="389"/>
      <c r="D19" s="388"/>
      <c r="E19" s="387"/>
      <c r="F19" s="386"/>
      <c r="G19" s="386"/>
      <c r="H19" s="386"/>
      <c r="I19" s="386"/>
      <c r="J19" s="386"/>
    </row>
    <row r="20" spans="1:10" ht="13.5" customHeight="1">
      <c r="A20" s="299"/>
      <c r="B20" s="319"/>
      <c r="C20" s="374"/>
      <c r="D20" s="317" t="s">
        <v>392</v>
      </c>
      <c r="E20" s="316"/>
      <c r="F20" s="352"/>
      <c r="G20" s="352"/>
      <c r="H20" s="352"/>
      <c r="I20" s="352" t="s">
        <v>243</v>
      </c>
      <c r="J20" s="352" t="s">
        <v>243</v>
      </c>
    </row>
    <row r="21" spans="1:10" ht="13.5" customHeight="1">
      <c r="A21" s="299"/>
      <c r="B21" s="312"/>
      <c r="C21" s="351"/>
      <c r="D21" s="305" t="s">
        <v>260</v>
      </c>
      <c r="E21" s="309"/>
      <c r="F21" s="350" t="s">
        <v>243</v>
      </c>
      <c r="G21" s="350" t="s">
        <v>243</v>
      </c>
      <c r="H21" s="350" t="s">
        <v>243</v>
      </c>
      <c r="I21" s="350"/>
      <c r="J21" s="350"/>
    </row>
    <row r="22" spans="1:10" ht="13.5" customHeight="1">
      <c r="A22" s="299"/>
      <c r="B22" s="312" t="s">
        <v>318</v>
      </c>
      <c r="C22" s="351"/>
      <c r="D22" s="305"/>
      <c r="E22" s="309"/>
      <c r="F22" s="350"/>
      <c r="G22" s="350"/>
      <c r="H22" s="350"/>
      <c r="I22" s="350"/>
      <c r="J22" s="350"/>
    </row>
    <row r="23" spans="1:10" ht="13.5" customHeight="1">
      <c r="A23" s="299"/>
      <c r="B23" s="312"/>
      <c r="C23" s="351"/>
      <c r="D23" s="305"/>
      <c r="E23" s="309"/>
      <c r="F23" s="350"/>
      <c r="G23" s="350"/>
      <c r="H23" s="350"/>
      <c r="I23" s="350"/>
      <c r="J23" s="350"/>
    </row>
    <row r="24" spans="1:10" ht="13.5" customHeight="1">
      <c r="A24" s="299"/>
      <c r="B24" s="312"/>
      <c r="C24" s="351"/>
      <c r="D24" s="305"/>
      <c r="E24" s="309"/>
      <c r="F24" s="350"/>
      <c r="G24" s="350"/>
      <c r="H24" s="350"/>
      <c r="I24" s="350"/>
      <c r="J24" s="350"/>
    </row>
    <row r="25" spans="1:10" ht="13.5" customHeight="1">
      <c r="A25" s="299"/>
      <c r="B25" s="312" t="s">
        <v>320</v>
      </c>
      <c r="C25" s="351"/>
      <c r="D25" s="305"/>
      <c r="E25" s="309"/>
      <c r="F25" s="350"/>
      <c r="G25" s="350"/>
      <c r="H25" s="350"/>
      <c r="I25" s="350"/>
      <c r="J25" s="350"/>
    </row>
    <row r="26" spans="1:10" ht="13.5" customHeight="1">
      <c r="A26" s="299"/>
      <c r="B26" s="312"/>
      <c r="C26" s="351"/>
      <c r="D26" s="305" t="s">
        <v>275</v>
      </c>
      <c r="E26" s="309"/>
      <c r="F26" s="350"/>
      <c r="G26" s="350"/>
      <c r="H26" s="350"/>
      <c r="I26" s="350" t="s">
        <v>243</v>
      </c>
      <c r="J26" s="350" t="s">
        <v>243</v>
      </c>
    </row>
    <row r="27" spans="1:10" ht="13.5" customHeight="1">
      <c r="A27" s="299"/>
      <c r="B27" s="312"/>
      <c r="C27" s="351"/>
      <c r="D27" s="310" t="s">
        <v>333</v>
      </c>
      <c r="E27" s="309"/>
      <c r="F27" s="350"/>
      <c r="G27" s="350" t="s">
        <v>243</v>
      </c>
      <c r="H27" s="350" t="s">
        <v>243</v>
      </c>
      <c r="I27" s="350"/>
      <c r="J27" s="350"/>
    </row>
    <row r="28" spans="1:10" ht="13.5" customHeight="1">
      <c r="A28" s="299"/>
      <c r="B28" s="312"/>
      <c r="C28" s="351"/>
      <c r="D28" s="305" t="s">
        <v>277</v>
      </c>
      <c r="E28" s="309"/>
      <c r="F28" s="350"/>
      <c r="G28" s="350"/>
      <c r="H28" s="350"/>
      <c r="I28" s="350"/>
      <c r="J28" s="350"/>
    </row>
    <row r="29" spans="1:10" ht="13.5" customHeight="1">
      <c r="A29" s="299"/>
      <c r="B29" s="312"/>
      <c r="C29" s="351"/>
      <c r="D29" s="305" t="s">
        <v>278</v>
      </c>
      <c r="E29" s="309"/>
      <c r="F29" s="350"/>
      <c r="G29" s="350"/>
      <c r="H29" s="350"/>
      <c r="I29" s="350"/>
      <c r="J29" s="350"/>
    </row>
    <row r="30" spans="1:10" ht="13.5" customHeight="1">
      <c r="A30" s="299"/>
      <c r="B30" s="312"/>
      <c r="C30" s="351"/>
      <c r="D30" s="310" t="s">
        <v>279</v>
      </c>
      <c r="E30" s="309"/>
      <c r="F30" s="350" t="s">
        <v>243</v>
      </c>
      <c r="G30" s="350"/>
      <c r="H30" s="350"/>
      <c r="I30" s="350"/>
      <c r="J30" s="350"/>
    </row>
    <row r="31" spans="1:10" ht="13.5" customHeight="1" thickBot="1">
      <c r="A31" s="299"/>
      <c r="B31" s="307"/>
      <c r="C31" s="306"/>
      <c r="D31" s="305" t="s">
        <v>280</v>
      </c>
      <c r="E31" s="304"/>
      <c r="F31" s="349"/>
      <c r="G31" s="349"/>
      <c r="H31" s="349"/>
      <c r="I31" s="349"/>
      <c r="J31" s="349"/>
    </row>
    <row r="32" spans="1:10" ht="13.5" customHeight="1" thickTop="1">
      <c r="A32" s="303" t="s">
        <v>281</v>
      </c>
      <c r="B32" s="572" t="s">
        <v>282</v>
      </c>
      <c r="C32" s="572"/>
      <c r="D32" s="572"/>
      <c r="E32" s="302"/>
      <c r="F32" s="348" t="s">
        <v>63</v>
      </c>
      <c r="G32" s="348" t="s">
        <v>63</v>
      </c>
      <c r="H32" s="348" t="s">
        <v>63</v>
      </c>
      <c r="I32" s="348" t="s">
        <v>204</v>
      </c>
      <c r="J32" s="348" t="s">
        <v>204</v>
      </c>
    </row>
    <row r="33" spans="1:10" ht="13.5" customHeight="1">
      <c r="A33" s="299"/>
      <c r="B33" s="634" t="s">
        <v>283</v>
      </c>
      <c r="C33" s="634"/>
      <c r="D33" s="634"/>
      <c r="E33" s="301"/>
      <c r="F33" s="347" t="s">
        <v>284</v>
      </c>
      <c r="G33" s="347" t="s">
        <v>284</v>
      </c>
      <c r="H33" s="347" t="s">
        <v>284</v>
      </c>
      <c r="I33" s="347" t="s">
        <v>284</v>
      </c>
      <c r="J33" s="347" t="s">
        <v>284</v>
      </c>
    </row>
    <row r="34" spans="1:10" ht="84" customHeight="1">
      <c r="A34" s="299"/>
      <c r="B34" s="574" t="s">
        <v>285</v>
      </c>
      <c r="C34" s="574"/>
      <c r="D34" s="574"/>
      <c r="E34" s="298"/>
      <c r="F34" s="297">
        <v>44644</v>
      </c>
      <c r="G34" s="297">
        <v>44644</v>
      </c>
      <c r="H34" s="297">
        <v>44644</v>
      </c>
      <c r="I34" s="297">
        <v>44644</v>
      </c>
      <c r="J34" s="297">
        <v>44644</v>
      </c>
    </row>
    <row r="35" spans="1:10" ht="11.25" thickBot="1">
      <c r="A35" s="296"/>
      <c r="B35" s="575" t="s">
        <v>286</v>
      </c>
      <c r="C35" s="575"/>
      <c r="D35" s="575"/>
      <c r="E35" s="295"/>
      <c r="F35" s="294"/>
      <c r="G35" s="294"/>
      <c r="H35" s="294"/>
      <c r="I35" s="294"/>
      <c r="J35" s="294"/>
    </row>
    <row r="36" spans="1:10" ht="11.25" thickTop="1">
      <c r="A36" s="346"/>
    </row>
  </sheetData>
  <mergeCells count="27">
    <mergeCell ref="B32:D32"/>
    <mergeCell ref="B33:D33"/>
    <mergeCell ref="B34:D34"/>
    <mergeCell ref="B35:D35"/>
    <mergeCell ref="A6:B6"/>
    <mergeCell ref="C6:E6"/>
    <mergeCell ref="F6:N6"/>
    <mergeCell ref="O6:Q6"/>
    <mergeCell ref="R6:W6"/>
    <mergeCell ref="A7:B7"/>
    <mergeCell ref="C7:E7"/>
    <mergeCell ref="F7:N7"/>
    <mergeCell ref="R7:W7"/>
    <mergeCell ref="A4:B4"/>
    <mergeCell ref="C4:D4"/>
    <mergeCell ref="F4:N4"/>
    <mergeCell ref="O4:W4"/>
    <mergeCell ref="A5:B5"/>
    <mergeCell ref="C5:W5"/>
    <mergeCell ref="A2:B2"/>
    <mergeCell ref="C2:E2"/>
    <mergeCell ref="F2:N2"/>
    <mergeCell ref="O2:W2"/>
    <mergeCell ref="A3:B3"/>
    <mergeCell ref="C3:E3"/>
    <mergeCell ref="F3:N3"/>
    <mergeCell ref="O3:Q3"/>
  </mergeCells>
  <dataValidations count="3">
    <dataValidation type="list" allowBlank="1" showInputMessage="1" showErrorMessage="1" sqref="F10:J31" xr:uid="{825260A2-6D68-4F07-B19B-18711B640AE6}">
      <formula1>"O, "</formula1>
    </dataValidation>
    <dataValidation type="list" allowBlank="1" showInputMessage="1" showErrorMessage="1" sqref="F32:J32" xr:uid="{3C0E5D28-6B34-4D06-80B4-32013BBE2EB5}">
      <formula1>"N,A,B, "</formula1>
    </dataValidation>
    <dataValidation type="list" allowBlank="1" showInputMessage="1" showErrorMessage="1" sqref="F33:J33" xr:uid="{7BC26E4D-4BB5-49CA-81C2-E7CCE2F7E4D7}">
      <formula1>"P,F,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5888-C386-403C-96D9-EFD082CABC8B}">
  <dimension ref="A1:Y36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11" width="2.875" style="291" customWidth="1"/>
    <col min="12" max="13" width="2.875" style="291" bestFit="1" customWidth="1"/>
    <col min="14" max="22" width="2.875" style="291" customWidth="1"/>
    <col min="23" max="23" width="2.875" style="291" bestFit="1" customWidth="1"/>
    <col min="24" max="24" width="2.875" style="291" customWidth="1"/>
    <col min="25" max="16384" width="11" style="291"/>
  </cols>
  <sheetData>
    <row r="1" spans="1:25" ht="13.5" customHeight="1" thickBot="1">
      <c r="A1" s="365"/>
      <c r="B1" s="364"/>
    </row>
    <row r="2" spans="1:25" ht="13.5" customHeight="1">
      <c r="A2" s="623" t="s">
        <v>214</v>
      </c>
      <c r="B2" s="624"/>
      <c r="C2" s="625" t="s">
        <v>149</v>
      </c>
      <c r="D2" s="626"/>
      <c r="E2" s="627"/>
      <c r="F2" s="628" t="s">
        <v>97</v>
      </c>
      <c r="G2" s="629"/>
      <c r="H2" s="629"/>
      <c r="I2" s="629"/>
      <c r="J2" s="629"/>
      <c r="K2" s="629"/>
      <c r="L2" s="629"/>
      <c r="M2" s="629"/>
      <c r="N2" s="629"/>
      <c r="O2" s="630" t="s">
        <v>148</v>
      </c>
      <c r="P2" s="631"/>
      <c r="Q2" s="631"/>
      <c r="R2" s="631"/>
      <c r="S2" s="631"/>
      <c r="T2" s="631"/>
      <c r="U2" s="631"/>
      <c r="V2" s="631"/>
      <c r="W2" s="632"/>
      <c r="Y2" s="325"/>
    </row>
    <row r="3" spans="1:25" ht="13.5" customHeight="1">
      <c r="A3" s="548" t="s">
        <v>215</v>
      </c>
      <c r="B3" s="549"/>
      <c r="C3" s="542" t="s">
        <v>49</v>
      </c>
      <c r="D3" s="543"/>
      <c r="E3" s="544"/>
      <c r="F3" s="552" t="s">
        <v>216</v>
      </c>
      <c r="G3" s="553"/>
      <c r="H3" s="553"/>
      <c r="I3" s="553"/>
      <c r="J3" s="553"/>
      <c r="K3" s="553"/>
      <c r="L3" s="553"/>
      <c r="M3" s="553"/>
      <c r="N3" s="554"/>
      <c r="O3" s="543" t="s">
        <v>381</v>
      </c>
      <c r="P3" s="543"/>
      <c r="Q3" s="543"/>
      <c r="R3" s="343"/>
      <c r="S3" s="343"/>
      <c r="T3" s="343"/>
      <c r="U3" s="343"/>
      <c r="V3" s="343"/>
      <c r="W3" s="342"/>
    </row>
    <row r="4" spans="1:25" ht="13.5" customHeight="1">
      <c r="A4" s="548" t="s">
        <v>217</v>
      </c>
      <c r="B4" s="549"/>
      <c r="C4" s="633">
        <v>154</v>
      </c>
      <c r="D4" s="556"/>
      <c r="E4" s="341"/>
      <c r="F4" s="552" t="s">
        <v>218</v>
      </c>
      <c r="G4" s="553"/>
      <c r="H4" s="553"/>
      <c r="I4" s="553"/>
      <c r="J4" s="553"/>
      <c r="K4" s="553"/>
      <c r="L4" s="553"/>
      <c r="M4" s="553"/>
      <c r="N4" s="554"/>
      <c r="O4" s="555">
        <f xml:space="preserve"> IF(Functions!E6&lt;&gt;"N/A",SUM(C4*Functions!E6/1000,- O7),"N/A")</f>
        <v>38.04</v>
      </c>
      <c r="P4" s="556"/>
      <c r="Q4" s="556"/>
      <c r="R4" s="556"/>
      <c r="S4" s="556"/>
      <c r="T4" s="556"/>
      <c r="U4" s="556"/>
      <c r="V4" s="556"/>
      <c r="W4" s="557"/>
      <c r="Y4" s="325"/>
    </row>
    <row r="5" spans="1:25" ht="13.5" customHeight="1">
      <c r="A5" s="548" t="s">
        <v>219</v>
      </c>
      <c r="B5" s="549"/>
      <c r="C5" s="558" t="s">
        <v>199</v>
      </c>
      <c r="D5" s="558"/>
      <c r="E5" s="558"/>
      <c r="F5" s="559"/>
      <c r="G5" s="559"/>
      <c r="H5" s="559"/>
      <c r="I5" s="559"/>
      <c r="J5" s="559"/>
      <c r="K5" s="559"/>
      <c r="L5" s="559"/>
      <c r="M5" s="559"/>
      <c r="N5" s="559"/>
      <c r="O5" s="558"/>
      <c r="P5" s="558"/>
      <c r="Q5" s="558"/>
      <c r="R5" s="558"/>
      <c r="S5" s="558"/>
      <c r="T5" s="558"/>
      <c r="U5" s="558"/>
      <c r="V5" s="558"/>
      <c r="W5" s="558"/>
    </row>
    <row r="6" spans="1:25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1"/>
      <c r="N6" s="562"/>
      <c r="O6" s="561" t="s">
        <v>220</v>
      </c>
      <c r="P6" s="561"/>
      <c r="Q6" s="561"/>
      <c r="R6" s="563" t="s">
        <v>206</v>
      </c>
      <c r="S6" s="561"/>
      <c r="T6" s="561"/>
      <c r="U6" s="561"/>
      <c r="V6" s="561"/>
      <c r="W6" s="564"/>
      <c r="Y6" s="325"/>
    </row>
    <row r="7" spans="1:25" ht="13.5" customHeight="1" thickBot="1">
      <c r="A7" s="565">
        <f>COUNTIF(F33:HT33,"P")</f>
        <v>5</v>
      </c>
      <c r="B7" s="566"/>
      <c r="C7" s="567">
        <f>COUNTIF(F33:HT33,"F")</f>
        <v>0</v>
      </c>
      <c r="D7" s="568"/>
      <c r="E7" s="566"/>
      <c r="F7" s="567">
        <f>SUM(R7,- A7,- C7)</f>
        <v>0</v>
      </c>
      <c r="G7" s="568"/>
      <c r="H7" s="568"/>
      <c r="I7" s="568"/>
      <c r="J7" s="568"/>
      <c r="K7" s="568"/>
      <c r="L7" s="568"/>
      <c r="M7" s="568"/>
      <c r="N7" s="569"/>
      <c r="O7" s="340">
        <f>COUNTIF(E32:HT32,"N")</f>
        <v>2</v>
      </c>
      <c r="P7" s="340">
        <f>COUNTIF(E32:HT32,"A")</f>
        <v>3</v>
      </c>
      <c r="Q7" s="340">
        <f>COUNTIF(E32:HT32,"B")</f>
        <v>0</v>
      </c>
      <c r="R7" s="570">
        <f>COUNTA(E9:HW9)</f>
        <v>5</v>
      </c>
      <c r="S7" s="568"/>
      <c r="T7" s="568"/>
      <c r="U7" s="568"/>
      <c r="V7" s="568"/>
      <c r="W7" s="571"/>
      <c r="X7" s="339"/>
    </row>
    <row r="8" spans="1:25" ht="11.25" thickBot="1"/>
    <row r="9" spans="1:25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X9" s="333"/>
      <c r="Y9" s="325"/>
    </row>
    <row r="10" spans="1:25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</row>
    <row r="11" spans="1:25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J11" s="350"/>
      <c r="Y11" s="325"/>
    </row>
    <row r="12" spans="1:25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J12" s="350"/>
      <c r="Y12" s="325"/>
    </row>
    <row r="13" spans="1:25" ht="13.5" customHeight="1">
      <c r="A13" s="324"/>
      <c r="B13" s="329"/>
      <c r="C13" s="328"/>
      <c r="D13" s="327" t="s">
        <v>291</v>
      </c>
      <c r="E13" s="330"/>
      <c r="F13" s="350" t="s">
        <v>243</v>
      </c>
      <c r="G13" s="350"/>
      <c r="H13" s="350"/>
      <c r="I13" s="350"/>
      <c r="J13" s="350"/>
      <c r="Y13" s="325"/>
    </row>
    <row r="14" spans="1:25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/>
      <c r="I14" s="350" t="s">
        <v>243</v>
      </c>
      <c r="J14" s="350"/>
      <c r="Y14" s="325"/>
    </row>
    <row r="15" spans="1:25" ht="13.5" customHeight="1">
      <c r="A15" s="324"/>
      <c r="B15" s="329"/>
      <c r="C15" s="328"/>
      <c r="D15" s="327" t="s">
        <v>293</v>
      </c>
      <c r="E15" s="330"/>
      <c r="F15" s="350"/>
      <c r="G15" s="350"/>
      <c r="H15" s="350" t="s">
        <v>243</v>
      </c>
      <c r="I15" s="350"/>
      <c r="J15" s="350" t="s">
        <v>243</v>
      </c>
      <c r="Y15" s="325"/>
    </row>
    <row r="16" spans="1:25" ht="13.5" customHeight="1">
      <c r="A16" s="324"/>
      <c r="B16" s="329" t="s">
        <v>359</v>
      </c>
      <c r="C16" s="328"/>
      <c r="D16" s="327"/>
      <c r="E16" s="354"/>
      <c r="F16" s="350"/>
      <c r="G16" s="350"/>
      <c r="H16" s="350"/>
      <c r="I16" s="350"/>
      <c r="J16" s="350"/>
    </row>
    <row r="17" spans="1:10" ht="13.5" customHeight="1">
      <c r="A17" s="324"/>
      <c r="B17" s="368"/>
      <c r="C17" s="367"/>
      <c r="D17" s="396" t="s">
        <v>330</v>
      </c>
      <c r="E17" s="354"/>
      <c r="F17" s="349" t="s">
        <v>243</v>
      </c>
      <c r="G17" s="349"/>
      <c r="H17" s="349"/>
      <c r="I17" s="349" t="s">
        <v>243</v>
      </c>
      <c r="J17" s="349" t="s">
        <v>243</v>
      </c>
    </row>
    <row r="18" spans="1:10" ht="13.5" customHeight="1">
      <c r="A18" s="395"/>
      <c r="B18" s="394"/>
      <c r="C18" s="383"/>
      <c r="D18" s="393" t="s">
        <v>244</v>
      </c>
      <c r="E18" s="392"/>
      <c r="F18" s="375"/>
      <c r="G18" s="375" t="s">
        <v>243</v>
      </c>
      <c r="H18" s="375" t="s">
        <v>243</v>
      </c>
      <c r="I18" s="375"/>
      <c r="J18" s="375"/>
    </row>
    <row r="19" spans="1:10" ht="13.5" customHeight="1">
      <c r="A19" s="391" t="s">
        <v>270</v>
      </c>
      <c r="B19" s="390" t="s">
        <v>315</v>
      </c>
      <c r="C19" s="389"/>
      <c r="D19" s="388"/>
      <c r="E19" s="387"/>
      <c r="F19" s="386"/>
      <c r="G19" s="386"/>
      <c r="H19" s="386"/>
      <c r="I19" s="386"/>
      <c r="J19" s="386"/>
    </row>
    <row r="20" spans="1:10" ht="13.5" customHeight="1">
      <c r="A20" s="299"/>
      <c r="B20" s="319"/>
      <c r="C20" s="374"/>
      <c r="D20" s="317" t="s">
        <v>393</v>
      </c>
      <c r="E20" s="316"/>
      <c r="F20" s="352" t="s">
        <v>243</v>
      </c>
      <c r="G20" s="352" t="s">
        <v>243</v>
      </c>
      <c r="H20" s="352" t="s">
        <v>243</v>
      </c>
      <c r="I20" s="352"/>
      <c r="J20" s="352"/>
    </row>
    <row r="21" spans="1:10" ht="13.5" customHeight="1">
      <c r="A21" s="299"/>
      <c r="B21" s="312"/>
      <c r="C21" s="351"/>
      <c r="D21" s="305" t="s">
        <v>394</v>
      </c>
      <c r="E21" s="309"/>
      <c r="F21" s="350"/>
      <c r="G21" s="350"/>
      <c r="H21" s="350"/>
      <c r="I21" s="350" t="s">
        <v>243</v>
      </c>
      <c r="J21" s="350" t="s">
        <v>243</v>
      </c>
    </row>
    <row r="22" spans="1:10" ht="13.5" customHeight="1">
      <c r="A22" s="299"/>
      <c r="B22" s="312" t="s">
        <v>318</v>
      </c>
      <c r="C22" s="351"/>
      <c r="D22" s="305"/>
      <c r="E22" s="309"/>
      <c r="F22" s="350"/>
      <c r="G22" s="350"/>
      <c r="H22" s="350"/>
      <c r="I22" s="350"/>
      <c r="J22" s="350"/>
    </row>
    <row r="23" spans="1:10" ht="13.5" customHeight="1">
      <c r="A23" s="299"/>
      <c r="B23" s="312"/>
      <c r="C23" s="351"/>
      <c r="D23" s="305"/>
      <c r="E23" s="309"/>
      <c r="F23" s="350"/>
      <c r="G23" s="350"/>
      <c r="H23" s="350"/>
      <c r="I23" s="350"/>
      <c r="J23" s="350"/>
    </row>
    <row r="24" spans="1:10" ht="13.5" customHeight="1">
      <c r="A24" s="299"/>
      <c r="B24" s="312"/>
      <c r="C24" s="351"/>
      <c r="D24" s="305"/>
      <c r="E24" s="309"/>
      <c r="F24" s="350"/>
      <c r="G24" s="350"/>
      <c r="H24" s="350"/>
      <c r="I24" s="350"/>
      <c r="J24" s="350"/>
    </row>
    <row r="25" spans="1:10" ht="13.5" customHeight="1">
      <c r="A25" s="299"/>
      <c r="B25" s="312" t="s">
        <v>320</v>
      </c>
      <c r="C25" s="351"/>
      <c r="D25" s="305"/>
      <c r="E25" s="309"/>
      <c r="F25" s="350"/>
      <c r="G25" s="350"/>
      <c r="H25" s="350"/>
      <c r="I25" s="350"/>
      <c r="J25" s="350"/>
    </row>
    <row r="26" spans="1:10" ht="13.5" customHeight="1">
      <c r="A26" s="299"/>
      <c r="B26" s="312"/>
      <c r="C26" s="351"/>
      <c r="D26" s="305" t="s">
        <v>275</v>
      </c>
      <c r="E26" s="309"/>
      <c r="F26" s="350"/>
      <c r="G26" s="350"/>
      <c r="H26" s="350"/>
      <c r="I26" s="350" t="s">
        <v>243</v>
      </c>
      <c r="J26" s="350" t="s">
        <v>243</v>
      </c>
    </row>
    <row r="27" spans="1:10" ht="13.5" customHeight="1">
      <c r="A27" s="299"/>
      <c r="B27" s="312"/>
      <c r="C27" s="351"/>
      <c r="D27" s="310" t="s">
        <v>333</v>
      </c>
      <c r="E27" s="309"/>
      <c r="F27" s="350"/>
      <c r="G27" s="350" t="s">
        <v>243</v>
      </c>
      <c r="H27" s="350" t="s">
        <v>243</v>
      </c>
      <c r="I27" s="350"/>
      <c r="J27" s="350"/>
    </row>
    <row r="28" spans="1:10" ht="13.5" customHeight="1">
      <c r="A28" s="299"/>
      <c r="B28" s="312"/>
      <c r="C28" s="351"/>
      <c r="D28" s="305" t="s">
        <v>277</v>
      </c>
      <c r="E28" s="309"/>
      <c r="F28" s="350"/>
      <c r="G28" s="350"/>
      <c r="H28" s="350"/>
      <c r="I28" s="350"/>
      <c r="J28" s="350"/>
    </row>
    <row r="29" spans="1:10" ht="13.5" customHeight="1">
      <c r="A29" s="299"/>
      <c r="B29" s="312"/>
      <c r="C29" s="351"/>
      <c r="D29" s="305" t="s">
        <v>278</v>
      </c>
      <c r="E29" s="309"/>
      <c r="F29" s="350"/>
      <c r="G29" s="350"/>
      <c r="H29" s="350"/>
      <c r="I29" s="350"/>
      <c r="J29" s="350"/>
    </row>
    <row r="30" spans="1:10" ht="13.5" customHeight="1">
      <c r="A30" s="299"/>
      <c r="B30" s="312"/>
      <c r="C30" s="351"/>
      <c r="D30" s="310" t="s">
        <v>279</v>
      </c>
      <c r="E30" s="309"/>
      <c r="F30" s="350" t="s">
        <v>243</v>
      </c>
      <c r="G30" s="350"/>
      <c r="H30" s="350"/>
      <c r="I30" s="350"/>
      <c r="J30" s="350"/>
    </row>
    <row r="31" spans="1:10" ht="13.5" customHeight="1" thickBot="1">
      <c r="A31" s="299"/>
      <c r="B31" s="307"/>
      <c r="C31" s="306"/>
      <c r="D31" s="305" t="s">
        <v>280</v>
      </c>
      <c r="E31" s="304"/>
      <c r="F31" s="349"/>
      <c r="G31" s="349"/>
      <c r="H31" s="349"/>
      <c r="I31" s="349"/>
      <c r="J31" s="349"/>
    </row>
    <row r="32" spans="1:10" ht="13.5" customHeight="1" thickTop="1">
      <c r="A32" s="303" t="s">
        <v>281</v>
      </c>
      <c r="B32" s="572" t="s">
        <v>282</v>
      </c>
      <c r="C32" s="572"/>
      <c r="D32" s="572"/>
      <c r="E32" s="302"/>
      <c r="F32" s="348" t="s">
        <v>63</v>
      </c>
      <c r="G32" s="348" t="s">
        <v>63</v>
      </c>
      <c r="H32" s="348" t="s">
        <v>63</v>
      </c>
      <c r="I32" s="348" t="s">
        <v>204</v>
      </c>
      <c r="J32" s="348" t="s">
        <v>204</v>
      </c>
    </row>
    <row r="33" spans="1:10" ht="13.5" customHeight="1">
      <c r="A33" s="299"/>
      <c r="B33" s="634" t="s">
        <v>283</v>
      </c>
      <c r="C33" s="634"/>
      <c r="D33" s="634"/>
      <c r="E33" s="301"/>
      <c r="F33" s="347" t="s">
        <v>284</v>
      </c>
      <c r="G33" s="347" t="s">
        <v>284</v>
      </c>
      <c r="H33" s="347" t="s">
        <v>284</v>
      </c>
      <c r="I33" s="347" t="s">
        <v>284</v>
      </c>
      <c r="J33" s="347" t="s">
        <v>284</v>
      </c>
    </row>
    <row r="34" spans="1:10" ht="73.5" customHeight="1">
      <c r="A34" s="299"/>
      <c r="B34" s="574" t="s">
        <v>285</v>
      </c>
      <c r="C34" s="574"/>
      <c r="D34" s="574"/>
      <c r="E34" s="298"/>
      <c r="F34" s="297">
        <v>44645</v>
      </c>
      <c r="G34" s="297">
        <v>44645</v>
      </c>
      <c r="H34" s="297">
        <v>44645</v>
      </c>
      <c r="I34" s="297">
        <v>44645</v>
      </c>
      <c r="J34" s="297">
        <v>44645</v>
      </c>
    </row>
    <row r="35" spans="1:10" ht="11.25" thickBot="1">
      <c r="A35" s="296"/>
      <c r="B35" s="575" t="s">
        <v>286</v>
      </c>
      <c r="C35" s="575"/>
      <c r="D35" s="575"/>
      <c r="E35" s="295"/>
      <c r="F35" s="294"/>
      <c r="G35" s="294"/>
      <c r="H35" s="294"/>
      <c r="I35" s="294"/>
      <c r="J35" s="294"/>
    </row>
    <row r="36" spans="1:10" ht="11.25" thickTop="1">
      <c r="A36" s="346"/>
    </row>
  </sheetData>
  <mergeCells count="27">
    <mergeCell ref="B32:D32"/>
    <mergeCell ref="B33:D33"/>
    <mergeCell ref="B34:D34"/>
    <mergeCell ref="B35:D35"/>
    <mergeCell ref="A6:B6"/>
    <mergeCell ref="C6:E6"/>
    <mergeCell ref="F6:N6"/>
    <mergeCell ref="O6:Q6"/>
    <mergeCell ref="R6:W6"/>
    <mergeCell ref="A7:B7"/>
    <mergeCell ref="C7:E7"/>
    <mergeCell ref="F7:N7"/>
    <mergeCell ref="R7:W7"/>
    <mergeCell ref="A4:B4"/>
    <mergeCell ref="C4:D4"/>
    <mergeCell ref="F4:N4"/>
    <mergeCell ref="O4:W4"/>
    <mergeCell ref="A5:B5"/>
    <mergeCell ref="C5:W5"/>
    <mergeCell ref="A2:B2"/>
    <mergeCell ref="C2:E2"/>
    <mergeCell ref="F2:N2"/>
    <mergeCell ref="O2:W2"/>
    <mergeCell ref="A3:B3"/>
    <mergeCell ref="C3:E3"/>
    <mergeCell ref="F3:N3"/>
    <mergeCell ref="O3:Q3"/>
  </mergeCells>
  <dataValidations count="3">
    <dataValidation type="list" allowBlank="1" showInputMessage="1" showErrorMessage="1" sqref="F33:J33" xr:uid="{9E377F04-66C1-4AE9-859C-EC65446D00F3}">
      <formula1>"P,F, "</formula1>
    </dataValidation>
    <dataValidation type="list" allowBlank="1" showInputMessage="1" showErrorMessage="1" sqref="F32:J32" xr:uid="{B5296BEA-0ACD-4D46-9F15-42124CCA1D73}">
      <formula1>"N,A,B, "</formula1>
    </dataValidation>
    <dataValidation type="list" allowBlank="1" showInputMessage="1" showErrorMessage="1" sqref="F10:J31" xr:uid="{4F4A4C79-CB76-4120-BD46-9FD4B5064809}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37"/>
  <sheetViews>
    <sheetView workbookViewId="0">
      <pane ySplit="9" topLeftCell="A10" activePane="bottomLeft" state="frozen"/>
      <selection pane="bottomLeft" activeCell="A10" sqref="A10"/>
    </sheetView>
  </sheetViews>
  <sheetFormatPr defaultColWidth="11" defaultRowHeight="13.5" customHeight="1"/>
  <cols>
    <col min="1" max="1" width="8.125" style="77" customWidth="1"/>
    <col min="2" max="2" width="13.375" style="81" customWidth="1"/>
    <col min="3" max="3" width="10.875" style="77" customWidth="1"/>
    <col min="4" max="4" width="11.375" style="78" customWidth="1"/>
    <col min="5" max="5" width="1.875" style="77" hidden="1" customWidth="1"/>
    <col min="6" max="7" width="2.875" style="77" bestFit="1" customWidth="1"/>
    <col min="8" max="8" width="2.875" style="77" customWidth="1"/>
    <col min="9" max="10" width="2.875" style="77" bestFit="1" customWidth="1"/>
    <col min="11" max="19" width="2.875" style="77" customWidth="1"/>
    <col min="20" max="20" width="2.875" style="77" bestFit="1" customWidth="1"/>
    <col min="21" max="21" width="2.875" style="77" customWidth="1"/>
    <col min="22" max="16384" width="11" style="77"/>
  </cols>
  <sheetData>
    <row r="1" spans="1:22" ht="13.5" customHeight="1" thickBot="1">
      <c r="A1" s="75"/>
      <c r="B1" s="76"/>
    </row>
    <row r="2" spans="1:22" ht="13.5" customHeight="1">
      <c r="A2" s="579" t="s">
        <v>214</v>
      </c>
      <c r="B2" s="580"/>
      <c r="C2" s="640" t="s">
        <v>152</v>
      </c>
      <c r="D2" s="641"/>
      <c r="E2" s="642"/>
      <c r="F2" s="584" t="s">
        <v>97</v>
      </c>
      <c r="G2" s="585"/>
      <c r="H2" s="585"/>
      <c r="I2" s="585"/>
      <c r="J2" s="585"/>
      <c r="K2" s="585"/>
      <c r="L2" s="645" t="s">
        <v>151</v>
      </c>
      <c r="M2" s="646"/>
      <c r="N2" s="646"/>
      <c r="O2" s="646"/>
      <c r="P2" s="646"/>
      <c r="Q2" s="646"/>
      <c r="R2" s="646"/>
      <c r="S2" s="646"/>
      <c r="T2" s="647"/>
      <c r="V2" s="79"/>
    </row>
    <row r="3" spans="1:22" ht="13.5" customHeight="1">
      <c r="A3" s="589" t="s">
        <v>215</v>
      </c>
      <c r="B3" s="590"/>
      <c r="C3" s="591" t="s">
        <v>197</v>
      </c>
      <c r="D3" s="592"/>
      <c r="E3" s="593"/>
      <c r="F3" s="594" t="s">
        <v>216</v>
      </c>
      <c r="G3" s="595"/>
      <c r="H3" s="595"/>
      <c r="I3" s="595"/>
      <c r="J3" s="595"/>
      <c r="K3" s="596"/>
      <c r="L3" s="592" t="s">
        <v>351</v>
      </c>
      <c r="M3" s="592"/>
      <c r="N3" s="592"/>
      <c r="O3" s="163"/>
      <c r="P3" s="163"/>
      <c r="Q3" s="163"/>
      <c r="R3" s="163"/>
      <c r="S3" s="163"/>
      <c r="T3" s="164"/>
    </row>
    <row r="4" spans="1:22" ht="13.5" customHeight="1">
      <c r="A4" s="589" t="s">
        <v>217</v>
      </c>
      <c r="B4" s="590"/>
      <c r="C4" s="597">
        <v>78</v>
      </c>
      <c r="D4" s="598"/>
      <c r="E4" s="175"/>
      <c r="F4" s="594" t="s">
        <v>218</v>
      </c>
      <c r="G4" s="595"/>
      <c r="H4" s="595"/>
      <c r="I4" s="595"/>
      <c r="J4" s="595"/>
      <c r="K4" s="596"/>
      <c r="L4" s="599">
        <f xml:space="preserve"> IF(Functions!E6&lt;&gt;"N/A",SUM(C4*Functions!E6/1000,- O7),"N/A")</f>
        <v>16.28</v>
      </c>
      <c r="M4" s="600"/>
      <c r="N4" s="600"/>
      <c r="O4" s="600"/>
      <c r="P4" s="600"/>
      <c r="Q4" s="600"/>
      <c r="R4" s="600"/>
      <c r="S4" s="600"/>
      <c r="T4" s="601"/>
      <c r="V4" s="79"/>
    </row>
    <row r="5" spans="1:22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2"/>
      <c r="M5" s="602"/>
      <c r="N5" s="602"/>
      <c r="O5" s="602"/>
      <c r="P5" s="602"/>
      <c r="Q5" s="602"/>
      <c r="R5" s="602"/>
      <c r="S5" s="602"/>
      <c r="T5" s="602"/>
    </row>
    <row r="6" spans="1:22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6"/>
      <c r="L6" s="605" t="s">
        <v>220</v>
      </c>
      <c r="M6" s="605"/>
      <c r="N6" s="605"/>
      <c r="O6" s="607" t="s">
        <v>206</v>
      </c>
      <c r="P6" s="605"/>
      <c r="Q6" s="605"/>
      <c r="R6" s="605"/>
      <c r="S6" s="605"/>
      <c r="T6" s="608"/>
      <c r="V6" s="79"/>
    </row>
    <row r="7" spans="1:22" ht="13.5" customHeight="1" thickBot="1">
      <c r="A7" s="609">
        <f>COUNTIF(F34:HQ34,"P")</f>
        <v>4</v>
      </c>
      <c r="B7" s="610"/>
      <c r="C7" s="611">
        <f>COUNTIF(F34:HQ34,"F")</f>
        <v>0</v>
      </c>
      <c r="D7" s="612"/>
      <c r="E7" s="610"/>
      <c r="F7" s="611">
        <f>SUM(O7,- A7,- C7)</f>
        <v>0</v>
      </c>
      <c r="G7" s="612"/>
      <c r="H7" s="612"/>
      <c r="I7" s="612"/>
      <c r="J7" s="612"/>
      <c r="K7" s="613"/>
      <c r="L7" s="165">
        <f>COUNTIF(E33:HQ33,"N")</f>
        <v>1</v>
      </c>
      <c r="M7" s="165">
        <f>COUNTIF(E33:HQ33,"A")</f>
        <v>3</v>
      </c>
      <c r="N7" s="165">
        <f>COUNTIF(E33:HQ33,"B")</f>
        <v>0</v>
      </c>
      <c r="O7" s="614">
        <f>COUNTA(E9:HT9)</f>
        <v>4</v>
      </c>
      <c r="P7" s="612"/>
      <c r="Q7" s="612"/>
      <c r="R7" s="612"/>
      <c r="S7" s="612"/>
      <c r="T7" s="615"/>
      <c r="U7" s="80"/>
    </row>
    <row r="8" spans="1:22" ht="11.25" thickBot="1"/>
    <row r="9" spans="1:22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I9" s="203" t="s">
        <v>224</v>
      </c>
      <c r="U9" s="82"/>
      <c r="V9" s="79"/>
    </row>
    <row r="10" spans="1:22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  <c r="I10" s="160"/>
    </row>
    <row r="11" spans="1:22" ht="13.5" customHeight="1">
      <c r="A11" s="184"/>
      <c r="B11" s="83"/>
      <c r="C11" s="84"/>
      <c r="D11" s="85" t="s">
        <v>328</v>
      </c>
      <c r="E11" s="88"/>
      <c r="F11" s="157"/>
      <c r="G11" s="157"/>
      <c r="H11" s="157"/>
      <c r="I11" s="157"/>
      <c r="V11" s="79"/>
    </row>
    <row r="12" spans="1:22" ht="13.5" customHeight="1">
      <c r="A12" s="184"/>
      <c r="B12" s="83" t="s">
        <v>395</v>
      </c>
      <c r="C12" s="84"/>
      <c r="D12" s="85"/>
      <c r="E12" s="90"/>
      <c r="F12" s="157"/>
      <c r="G12" s="157"/>
      <c r="H12" s="157"/>
      <c r="I12" s="157"/>
    </row>
    <row r="13" spans="1:22" ht="13.5" customHeight="1">
      <c r="A13" s="184"/>
      <c r="B13" s="83"/>
      <c r="C13" s="84"/>
      <c r="D13" s="290" t="s">
        <v>389</v>
      </c>
      <c r="E13" s="90"/>
      <c r="F13" s="157" t="s">
        <v>243</v>
      </c>
      <c r="G13" s="157"/>
      <c r="H13" s="157" t="s">
        <v>243</v>
      </c>
      <c r="I13" s="157"/>
    </row>
    <row r="14" spans="1:22" ht="13.5" customHeight="1">
      <c r="A14" s="184"/>
      <c r="B14" s="83"/>
      <c r="C14" s="84"/>
      <c r="D14" s="228" t="s">
        <v>388</v>
      </c>
      <c r="E14" s="90"/>
      <c r="F14" s="157"/>
      <c r="G14" s="157" t="s">
        <v>243</v>
      </c>
      <c r="H14" s="157"/>
      <c r="I14" s="157"/>
    </row>
    <row r="15" spans="1:22" ht="13.5" customHeight="1">
      <c r="A15" s="184"/>
      <c r="B15" s="83"/>
      <c r="C15" s="84"/>
      <c r="D15" s="85" t="s">
        <v>260</v>
      </c>
      <c r="E15" s="90"/>
      <c r="F15" s="157"/>
      <c r="G15" s="157"/>
      <c r="H15" s="157"/>
      <c r="I15" s="157" t="s">
        <v>243</v>
      </c>
      <c r="U15" s="158"/>
    </row>
    <row r="16" spans="1:22" ht="13.5" customHeight="1">
      <c r="A16" s="184"/>
      <c r="B16" s="83" t="s">
        <v>396</v>
      </c>
      <c r="C16" s="84"/>
      <c r="D16" s="85"/>
      <c r="E16" s="90"/>
      <c r="F16" s="157"/>
      <c r="G16" s="157"/>
      <c r="H16" s="157"/>
      <c r="I16" s="157"/>
      <c r="U16" s="158"/>
    </row>
    <row r="17" spans="1:9" ht="13.5" customHeight="1">
      <c r="A17" s="184"/>
      <c r="B17" s="83"/>
      <c r="C17" s="84"/>
      <c r="D17" s="644" t="s">
        <v>389</v>
      </c>
      <c r="E17" s="644"/>
      <c r="F17" s="157" t="s">
        <v>243</v>
      </c>
      <c r="G17" s="157" t="s">
        <v>243</v>
      </c>
      <c r="H17" s="157"/>
      <c r="I17" s="157"/>
    </row>
    <row r="18" spans="1:9" ht="13.5" customHeight="1">
      <c r="A18" s="184"/>
      <c r="B18" s="83"/>
      <c r="C18" s="84"/>
      <c r="D18" s="228" t="s">
        <v>388</v>
      </c>
      <c r="E18" s="90"/>
      <c r="F18" s="157"/>
      <c r="G18" s="157"/>
      <c r="H18" s="157" t="s">
        <v>243</v>
      </c>
      <c r="I18" s="157"/>
    </row>
    <row r="19" spans="1:9" ht="13.5" customHeight="1" thickBot="1">
      <c r="A19" s="184"/>
      <c r="B19" s="92"/>
      <c r="C19" s="93"/>
      <c r="D19" s="94" t="s">
        <v>260</v>
      </c>
      <c r="E19" s="95"/>
      <c r="F19" s="159"/>
      <c r="G19" s="159"/>
      <c r="H19" s="159"/>
      <c r="I19" s="157" t="s">
        <v>243</v>
      </c>
    </row>
    <row r="20" spans="1:9" ht="13.5" customHeight="1" thickTop="1">
      <c r="A20" s="188" t="s">
        <v>270</v>
      </c>
      <c r="B20" s="96" t="s">
        <v>315</v>
      </c>
      <c r="C20" s="97"/>
      <c r="D20" s="98"/>
      <c r="E20" s="99"/>
      <c r="F20" s="160"/>
      <c r="G20" s="160"/>
      <c r="H20" s="160"/>
      <c r="I20" s="160"/>
    </row>
    <row r="21" spans="1:9" ht="13.5" customHeight="1">
      <c r="A21" s="187"/>
      <c r="B21" s="100"/>
      <c r="C21" s="101"/>
      <c r="D21" s="102" t="s">
        <v>397</v>
      </c>
      <c r="E21" s="103"/>
      <c r="F21" s="157" t="s">
        <v>243</v>
      </c>
      <c r="G21" s="157"/>
      <c r="H21" s="157"/>
      <c r="I21" s="157"/>
    </row>
    <row r="22" spans="1:9" ht="13.5" customHeight="1">
      <c r="A22" s="187"/>
      <c r="B22" s="100"/>
      <c r="C22" s="161"/>
      <c r="D22" s="102" t="s">
        <v>260</v>
      </c>
      <c r="E22" s="105"/>
      <c r="F22" s="157"/>
      <c r="G22" s="157" t="s">
        <v>243</v>
      </c>
      <c r="H22" s="157" t="s">
        <v>243</v>
      </c>
      <c r="I22" s="157" t="s">
        <v>243</v>
      </c>
    </row>
    <row r="23" spans="1:9" ht="13.5" customHeight="1">
      <c r="A23" s="187"/>
      <c r="B23" s="100" t="s">
        <v>318</v>
      </c>
      <c r="C23" s="161"/>
      <c r="D23" s="102"/>
      <c r="E23" s="105"/>
      <c r="F23" s="157"/>
      <c r="G23" s="157"/>
      <c r="H23" s="157"/>
      <c r="I23" s="157"/>
    </row>
    <row r="24" spans="1:9" ht="13.5" customHeight="1">
      <c r="A24" s="187"/>
      <c r="B24" s="100"/>
      <c r="C24" s="161"/>
      <c r="D24" s="102"/>
      <c r="E24" s="105"/>
      <c r="F24" s="157"/>
      <c r="G24" s="157"/>
      <c r="H24" s="157"/>
      <c r="I24" s="157"/>
    </row>
    <row r="25" spans="1:9" ht="13.5" customHeight="1">
      <c r="A25" s="187"/>
      <c r="B25" s="100"/>
      <c r="C25" s="161"/>
      <c r="D25" s="102"/>
      <c r="E25" s="105"/>
      <c r="F25" s="157"/>
      <c r="G25" s="157"/>
      <c r="H25" s="157"/>
      <c r="I25" s="157"/>
    </row>
    <row r="26" spans="1:9" ht="13.5" customHeight="1">
      <c r="A26" s="187"/>
      <c r="B26" s="100" t="s">
        <v>320</v>
      </c>
      <c r="C26" s="161"/>
      <c r="D26" s="102"/>
      <c r="E26" s="105"/>
      <c r="F26" s="157"/>
      <c r="G26" s="157"/>
      <c r="H26" s="157"/>
      <c r="I26" s="157"/>
    </row>
    <row r="27" spans="1:9" ht="13.5" customHeight="1">
      <c r="A27" s="187"/>
      <c r="B27" s="100"/>
      <c r="C27" s="161"/>
      <c r="D27" s="102" t="s">
        <v>275</v>
      </c>
      <c r="E27" s="105"/>
      <c r="F27" s="157" t="s">
        <v>243</v>
      </c>
      <c r="G27" s="157"/>
      <c r="H27" s="157"/>
      <c r="I27" s="180"/>
    </row>
    <row r="28" spans="1:9" ht="13.5" customHeight="1">
      <c r="A28" s="187"/>
      <c r="B28" s="100"/>
      <c r="C28" s="161"/>
      <c r="D28" s="178" t="s">
        <v>276</v>
      </c>
      <c r="E28" s="105"/>
      <c r="F28" s="157"/>
      <c r="G28" s="157" t="s">
        <v>243</v>
      </c>
      <c r="H28" s="157" t="s">
        <v>243</v>
      </c>
      <c r="I28" s="157" t="s">
        <v>243</v>
      </c>
    </row>
    <row r="29" spans="1:9" ht="13.5" customHeight="1">
      <c r="A29" s="187"/>
      <c r="B29" s="100"/>
      <c r="C29" s="161"/>
      <c r="D29" s="102" t="s">
        <v>277</v>
      </c>
      <c r="E29" s="105"/>
      <c r="F29" s="157"/>
      <c r="G29" s="157"/>
      <c r="H29" s="157"/>
      <c r="I29" s="180"/>
    </row>
    <row r="30" spans="1:9" ht="13.5" customHeight="1">
      <c r="A30" s="187"/>
      <c r="B30" s="100"/>
      <c r="C30" s="161"/>
      <c r="D30" s="102" t="s">
        <v>278</v>
      </c>
      <c r="E30" s="105"/>
      <c r="F30" s="157"/>
      <c r="G30" s="157"/>
      <c r="H30" s="157"/>
      <c r="I30" s="180"/>
    </row>
    <row r="31" spans="1:9" ht="13.5" customHeight="1">
      <c r="A31" s="187"/>
      <c r="B31" s="100"/>
      <c r="C31" s="161"/>
      <c r="D31" s="178" t="s">
        <v>279</v>
      </c>
      <c r="E31" s="105"/>
      <c r="F31" s="157"/>
      <c r="G31" s="157"/>
      <c r="H31" s="157"/>
      <c r="I31" s="180"/>
    </row>
    <row r="32" spans="1:9" ht="13.5" customHeight="1" thickBot="1">
      <c r="A32" s="187"/>
      <c r="B32" s="176"/>
      <c r="C32" s="177"/>
      <c r="D32" s="102" t="s">
        <v>280</v>
      </c>
      <c r="E32" s="179"/>
      <c r="F32" s="180"/>
      <c r="G32" s="180"/>
      <c r="H32" s="180"/>
      <c r="I32" s="180"/>
    </row>
    <row r="33" spans="1:9" ht="13.5" customHeight="1" thickTop="1">
      <c r="A33" s="188" t="s">
        <v>281</v>
      </c>
      <c r="B33" s="616" t="s">
        <v>282</v>
      </c>
      <c r="C33" s="616"/>
      <c r="D33" s="616"/>
      <c r="E33" s="181"/>
      <c r="F33" s="182" t="s">
        <v>204</v>
      </c>
      <c r="G33" s="182" t="s">
        <v>63</v>
      </c>
      <c r="H33" s="182" t="s">
        <v>63</v>
      </c>
      <c r="I33" s="182" t="s">
        <v>63</v>
      </c>
    </row>
    <row r="34" spans="1:9" ht="13.5" customHeight="1">
      <c r="A34" s="187"/>
      <c r="B34" s="643" t="s">
        <v>283</v>
      </c>
      <c r="C34" s="643"/>
      <c r="D34" s="643"/>
      <c r="E34" s="106"/>
      <c r="F34" s="162" t="s">
        <v>284</v>
      </c>
      <c r="G34" s="162" t="s">
        <v>284</v>
      </c>
      <c r="H34" s="162" t="s">
        <v>284</v>
      </c>
      <c r="I34" s="162" t="s">
        <v>284</v>
      </c>
    </row>
    <row r="35" spans="1:9" ht="73.5" customHeight="1">
      <c r="A35" s="187"/>
      <c r="B35" s="618" t="s">
        <v>285</v>
      </c>
      <c r="C35" s="618"/>
      <c r="D35" s="618"/>
      <c r="E35" s="107"/>
      <c r="F35" s="108">
        <v>44632</v>
      </c>
      <c r="G35" s="108">
        <v>44632</v>
      </c>
      <c r="H35" s="108">
        <v>44632</v>
      </c>
      <c r="I35" s="108">
        <v>44632</v>
      </c>
    </row>
    <row r="36" spans="1:9" ht="11.25" thickBot="1">
      <c r="A36" s="198"/>
      <c r="B36" s="619" t="s">
        <v>286</v>
      </c>
      <c r="C36" s="619"/>
      <c r="D36" s="619"/>
      <c r="E36" s="185"/>
      <c r="F36" s="186"/>
      <c r="G36" s="186"/>
      <c r="H36" s="186"/>
      <c r="I36" s="186"/>
    </row>
    <row r="37" spans="1:9" ht="11.25" thickTop="1">
      <c r="A37" s="183"/>
    </row>
  </sheetData>
  <mergeCells count="28">
    <mergeCell ref="L2:T2"/>
    <mergeCell ref="L3:N3"/>
    <mergeCell ref="C6:E6"/>
    <mergeCell ref="F3:K3"/>
    <mergeCell ref="L4:T4"/>
    <mergeCell ref="F6:K6"/>
    <mergeCell ref="F4:K4"/>
    <mergeCell ref="B35:D35"/>
    <mergeCell ref="B36:D36"/>
    <mergeCell ref="B33:D33"/>
    <mergeCell ref="C3:E3"/>
    <mergeCell ref="D17:E17"/>
    <mergeCell ref="A6:B6"/>
    <mergeCell ref="A5:B5"/>
    <mergeCell ref="C5:T5"/>
    <mergeCell ref="L6:N6"/>
    <mergeCell ref="O7:T7"/>
    <mergeCell ref="O6:T6"/>
    <mergeCell ref="A2:B2"/>
    <mergeCell ref="C2:E2"/>
    <mergeCell ref="F2:K2"/>
    <mergeCell ref="B34:D34"/>
    <mergeCell ref="F7:K7"/>
    <mergeCell ref="C7:E7"/>
    <mergeCell ref="A7:B7"/>
    <mergeCell ref="A3:B3"/>
    <mergeCell ref="A4:B4"/>
    <mergeCell ref="C4:D4"/>
  </mergeCells>
  <phoneticPr fontId="34" type="noConversion"/>
  <dataValidations count="3">
    <dataValidation type="list" allowBlank="1" showInputMessage="1" showErrorMessage="1" sqref="F33:I33" xr:uid="{00000000-0002-0000-0400-000000000000}">
      <formula1>"N,A,B, "</formula1>
    </dataValidation>
    <dataValidation type="list" allowBlank="1" showInputMessage="1" showErrorMessage="1" sqref="F34:I34" xr:uid="{00000000-0002-0000-0400-000001000000}">
      <formula1>"P,F, "</formula1>
    </dataValidation>
    <dataValidation type="list" allowBlank="1" showInputMessage="1" showErrorMessage="1" sqref="F10:I32" xr:uid="{00000000-0002-0000-0400-000002000000}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40"/>
  <sheetViews>
    <sheetView workbookViewId="0">
      <pane ySplit="9" topLeftCell="A10" activePane="bottomLeft" state="frozen"/>
      <selection pane="bottomLeft" activeCell="A10" sqref="A10"/>
    </sheetView>
  </sheetViews>
  <sheetFormatPr defaultColWidth="11" defaultRowHeight="13.5" customHeight="1"/>
  <cols>
    <col min="1" max="1" width="8.125" style="77" customWidth="1"/>
    <col min="2" max="2" width="13.375" style="81" customWidth="1"/>
    <col min="3" max="3" width="10.875" style="77" customWidth="1"/>
    <col min="4" max="4" width="11.375" style="78" customWidth="1"/>
    <col min="5" max="5" width="1.875" style="77" hidden="1" customWidth="1"/>
    <col min="6" max="7" width="2.875" style="77" bestFit="1" customWidth="1"/>
    <col min="8" max="10" width="2.875" style="77" customWidth="1"/>
    <col min="11" max="12" width="2.875" style="77" bestFit="1" customWidth="1"/>
    <col min="13" max="21" width="2.875" style="77" customWidth="1"/>
    <col min="22" max="22" width="2.875" style="77" bestFit="1" customWidth="1"/>
    <col min="23" max="23" width="2.875" style="77" customWidth="1"/>
    <col min="24" max="16384" width="11" style="77"/>
  </cols>
  <sheetData>
    <row r="1" spans="1:24" ht="22.5" customHeight="1" thickBot="1">
      <c r="D1" s="166"/>
    </row>
    <row r="2" spans="1:24" ht="15" customHeight="1">
      <c r="A2" s="648" t="s">
        <v>214</v>
      </c>
      <c r="B2" s="649"/>
      <c r="C2" s="652" t="s">
        <v>155</v>
      </c>
      <c r="D2" s="653"/>
      <c r="E2" s="167"/>
      <c r="F2" s="649" t="s">
        <v>97</v>
      </c>
      <c r="G2" s="649"/>
      <c r="H2" s="649"/>
      <c r="I2" s="649"/>
      <c r="J2" s="649"/>
      <c r="K2" s="649"/>
      <c r="L2" s="649"/>
      <c r="M2" s="649"/>
      <c r="N2" s="650" t="s">
        <v>154</v>
      </c>
      <c r="O2" s="650"/>
      <c r="P2" s="650"/>
      <c r="Q2" s="650"/>
      <c r="R2" s="650"/>
      <c r="S2" s="650"/>
      <c r="T2" s="650"/>
      <c r="U2" s="650"/>
      <c r="V2" s="651"/>
    </row>
    <row r="3" spans="1:24" ht="13.5" customHeight="1">
      <c r="A3" s="657" t="s">
        <v>215</v>
      </c>
      <c r="B3" s="658"/>
      <c r="C3" s="591" t="s">
        <v>197</v>
      </c>
      <c r="D3" s="592"/>
      <c r="E3" s="593"/>
      <c r="F3" s="654" t="s">
        <v>216</v>
      </c>
      <c r="G3" s="655"/>
      <c r="H3" s="655"/>
      <c r="I3" s="655"/>
      <c r="J3" s="655"/>
      <c r="K3" s="655"/>
      <c r="L3" s="655"/>
      <c r="M3" s="656"/>
      <c r="N3" s="592" t="s">
        <v>49</v>
      </c>
      <c r="O3" s="592"/>
      <c r="P3" s="592"/>
      <c r="Q3" s="163"/>
      <c r="R3" s="163"/>
      <c r="S3" s="163"/>
      <c r="T3" s="163"/>
      <c r="U3" s="163"/>
      <c r="V3" s="164"/>
    </row>
    <row r="4" spans="1:24" ht="13.5" customHeight="1">
      <c r="A4" s="589" t="s">
        <v>217</v>
      </c>
      <c r="B4" s="590"/>
      <c r="C4" s="597">
        <v>134</v>
      </c>
      <c r="D4" s="598"/>
      <c r="E4" s="175"/>
      <c r="F4" s="594" t="s">
        <v>218</v>
      </c>
      <c r="G4" s="595"/>
      <c r="H4" s="595"/>
      <c r="I4" s="595"/>
      <c r="J4" s="595"/>
      <c r="K4" s="595"/>
      <c r="L4" s="595"/>
      <c r="M4" s="596"/>
      <c r="N4" s="599">
        <f xml:space="preserve"> IF(Functions!E6&lt;&gt;"N/A",SUM(C4*Functions!E6/1000,- Q7),"N/A")</f>
        <v>29.840000000000003</v>
      </c>
      <c r="O4" s="600"/>
      <c r="P4" s="600"/>
      <c r="Q4" s="600"/>
      <c r="R4" s="600"/>
      <c r="S4" s="600"/>
      <c r="T4" s="600"/>
      <c r="U4" s="600"/>
      <c r="V4" s="601"/>
      <c r="X4" s="79"/>
    </row>
    <row r="5" spans="1:24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3"/>
      <c r="M5" s="603"/>
      <c r="N5" s="602"/>
      <c r="O5" s="602"/>
      <c r="P5" s="602"/>
      <c r="Q5" s="602"/>
      <c r="R5" s="602"/>
      <c r="S5" s="602"/>
      <c r="T5" s="602"/>
      <c r="U5" s="602"/>
      <c r="V5" s="602"/>
    </row>
    <row r="6" spans="1:24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5"/>
      <c r="L6" s="605"/>
      <c r="M6" s="606"/>
      <c r="N6" s="605" t="s">
        <v>220</v>
      </c>
      <c r="O6" s="605"/>
      <c r="P6" s="605"/>
      <c r="Q6" s="607" t="s">
        <v>206</v>
      </c>
      <c r="R6" s="605"/>
      <c r="S6" s="605"/>
      <c r="T6" s="605"/>
      <c r="U6" s="605"/>
      <c r="V6" s="608"/>
      <c r="X6" s="79"/>
    </row>
    <row r="7" spans="1:24" ht="13.5" customHeight="1" thickBot="1">
      <c r="A7" s="609">
        <f>COUNTIF(F37:HS37,"P")</f>
        <v>5</v>
      </c>
      <c r="B7" s="610"/>
      <c r="C7" s="611">
        <f>COUNTIF(F37:HS37,"F")</f>
        <v>0</v>
      </c>
      <c r="D7" s="612"/>
      <c r="E7" s="610"/>
      <c r="F7" s="611">
        <f>SUM(Q7,- A7,- C7)</f>
        <v>0</v>
      </c>
      <c r="G7" s="612"/>
      <c r="H7" s="612"/>
      <c r="I7" s="612"/>
      <c r="J7" s="612"/>
      <c r="K7" s="612"/>
      <c r="L7" s="612"/>
      <c r="M7" s="613"/>
      <c r="N7" s="165">
        <f>COUNTIF(E36:HS36,"N")</f>
        <v>1</v>
      </c>
      <c r="O7" s="165">
        <f>COUNTIF(E36:HS36,"A")</f>
        <v>4</v>
      </c>
      <c r="P7" s="165">
        <f>COUNTIF(E36:HS36,"B")</f>
        <v>0</v>
      </c>
      <c r="Q7" s="614">
        <f>COUNTA(E9:HV9)</f>
        <v>5</v>
      </c>
      <c r="R7" s="612"/>
      <c r="S7" s="612"/>
      <c r="T7" s="612"/>
      <c r="U7" s="612"/>
      <c r="V7" s="615"/>
      <c r="W7" s="80"/>
    </row>
    <row r="8" spans="1:24" ht="11.25" thickBot="1"/>
    <row r="9" spans="1:24" ht="44.25" thickTop="1" thickBot="1">
      <c r="A9" s="193"/>
      <c r="B9" s="194"/>
      <c r="C9" s="195"/>
      <c r="D9" s="196"/>
      <c r="E9" s="195"/>
      <c r="F9" s="197" t="s">
        <v>221</v>
      </c>
      <c r="G9" s="197" t="s">
        <v>222</v>
      </c>
      <c r="H9" s="197" t="s">
        <v>223</v>
      </c>
      <c r="I9" s="197" t="s">
        <v>224</v>
      </c>
      <c r="J9" s="197" t="s">
        <v>225</v>
      </c>
      <c r="W9" s="82"/>
      <c r="X9" s="79"/>
    </row>
    <row r="10" spans="1:24" ht="13.5" customHeight="1">
      <c r="A10" s="189" t="s">
        <v>238</v>
      </c>
      <c r="B10" s="83" t="s">
        <v>239</v>
      </c>
      <c r="C10" s="84"/>
      <c r="D10" s="85"/>
      <c r="E10" s="86"/>
      <c r="F10" s="87"/>
      <c r="G10" s="87"/>
      <c r="H10" s="87"/>
      <c r="I10" s="87"/>
      <c r="J10" s="87"/>
    </row>
    <row r="11" spans="1:24" ht="13.5" customHeight="1">
      <c r="A11" s="184"/>
      <c r="B11" s="83"/>
      <c r="C11" s="84"/>
      <c r="D11" s="85" t="s">
        <v>289</v>
      </c>
      <c r="E11" s="88"/>
      <c r="F11" s="87"/>
      <c r="G11" s="87"/>
      <c r="H11" s="87"/>
      <c r="I11" s="87"/>
      <c r="J11" s="87"/>
      <c r="X11" s="79"/>
    </row>
    <row r="12" spans="1:24" ht="13.5" customHeight="1">
      <c r="A12" s="184"/>
      <c r="B12" s="83" t="s">
        <v>290</v>
      </c>
      <c r="C12" s="84"/>
      <c r="D12" s="85"/>
      <c r="E12" s="88"/>
      <c r="F12" s="157"/>
      <c r="G12" s="157"/>
      <c r="H12" s="157"/>
      <c r="I12" s="157"/>
      <c r="J12" s="157"/>
      <c r="X12" s="79"/>
    </row>
    <row r="13" spans="1:24" ht="13.5" customHeight="1">
      <c r="A13" s="184"/>
      <c r="B13" s="83"/>
      <c r="C13" s="84"/>
      <c r="D13" s="85" t="s">
        <v>291</v>
      </c>
      <c r="E13" s="88"/>
      <c r="F13" s="157" t="s">
        <v>243</v>
      </c>
      <c r="G13" s="157"/>
      <c r="H13" s="157"/>
      <c r="I13" s="157" t="s">
        <v>243</v>
      </c>
      <c r="J13" s="157" t="s">
        <v>243</v>
      </c>
      <c r="X13" s="79"/>
    </row>
    <row r="14" spans="1:24" ht="13.5" customHeight="1">
      <c r="A14" s="184"/>
      <c r="B14" s="83"/>
      <c r="C14" s="84"/>
      <c r="D14" s="85" t="s">
        <v>292</v>
      </c>
      <c r="E14" s="88"/>
      <c r="F14" s="157"/>
      <c r="G14" s="157" t="s">
        <v>243</v>
      </c>
      <c r="H14" s="157"/>
      <c r="I14" s="157"/>
      <c r="J14" s="157"/>
      <c r="X14" s="79"/>
    </row>
    <row r="15" spans="1:24" ht="13.5" customHeight="1">
      <c r="A15" s="184"/>
      <c r="B15" s="83"/>
      <c r="C15" s="84"/>
      <c r="D15" s="85" t="s">
        <v>293</v>
      </c>
      <c r="E15" s="88"/>
      <c r="F15" s="157"/>
      <c r="G15" s="157"/>
      <c r="H15" s="157" t="s">
        <v>243</v>
      </c>
      <c r="I15" s="157"/>
      <c r="J15" s="157"/>
      <c r="X15" s="79"/>
    </row>
    <row r="16" spans="1:24" ht="13.5" customHeight="1">
      <c r="A16" s="184"/>
      <c r="B16" s="83" t="s">
        <v>398</v>
      </c>
      <c r="C16" s="84"/>
      <c r="D16" s="85"/>
      <c r="E16" s="88"/>
      <c r="F16" s="157"/>
      <c r="G16" s="157"/>
      <c r="H16" s="157"/>
      <c r="I16" s="157"/>
      <c r="J16" s="157"/>
    </row>
    <row r="17" spans="1:24" ht="13.5" customHeight="1">
      <c r="A17" s="184"/>
      <c r="B17" s="83"/>
      <c r="C17" s="84"/>
      <c r="D17" s="85" t="s">
        <v>399</v>
      </c>
      <c r="E17" s="89"/>
      <c r="F17" s="157" t="s">
        <v>243</v>
      </c>
      <c r="G17" s="157"/>
      <c r="H17" s="157"/>
      <c r="I17" s="157" t="s">
        <v>243</v>
      </c>
      <c r="J17" s="157" t="s">
        <v>243</v>
      </c>
      <c r="X17" s="79"/>
    </row>
    <row r="18" spans="1:24" ht="13.5" customHeight="1">
      <c r="A18" s="184"/>
      <c r="B18" s="83"/>
      <c r="C18" s="84"/>
      <c r="D18" s="85" t="s">
        <v>400</v>
      </c>
      <c r="E18" s="89"/>
      <c r="F18" s="157"/>
      <c r="G18" s="157"/>
      <c r="H18" s="157" t="s">
        <v>243</v>
      </c>
      <c r="I18" s="157"/>
      <c r="J18" s="157"/>
      <c r="X18" s="79"/>
    </row>
    <row r="19" spans="1:24" ht="13.5" customHeight="1">
      <c r="A19" s="184"/>
      <c r="B19" s="83"/>
      <c r="C19" s="84"/>
      <c r="D19" s="85" t="s">
        <v>244</v>
      </c>
      <c r="E19" s="90"/>
      <c r="F19" s="157"/>
      <c r="G19" s="157" t="s">
        <v>243</v>
      </c>
      <c r="H19" s="157"/>
      <c r="I19" s="157"/>
      <c r="J19" s="157"/>
    </row>
    <row r="20" spans="1:24" ht="13.5" customHeight="1">
      <c r="A20" s="184"/>
      <c r="B20" s="83" t="s">
        <v>375</v>
      </c>
      <c r="C20" s="84"/>
      <c r="D20" s="85"/>
      <c r="E20" s="90"/>
      <c r="F20" s="157"/>
      <c r="G20" s="157"/>
      <c r="H20" s="157"/>
      <c r="I20" s="157"/>
      <c r="J20" s="157"/>
    </row>
    <row r="21" spans="1:24" ht="13.5" customHeight="1">
      <c r="A21" s="184"/>
      <c r="B21" s="83"/>
      <c r="C21" s="84"/>
      <c r="D21" s="85" t="s">
        <v>401</v>
      </c>
      <c r="E21" s="90"/>
      <c r="F21" s="157" t="s">
        <v>243</v>
      </c>
      <c r="G21" s="157" t="s">
        <v>243</v>
      </c>
      <c r="H21" s="157" t="s">
        <v>243</v>
      </c>
      <c r="I21" s="157"/>
      <c r="J21" s="157"/>
    </row>
    <row r="22" spans="1:24" ht="13.5" customHeight="1">
      <c r="A22" s="184"/>
      <c r="B22" s="83"/>
      <c r="C22" s="84"/>
      <c r="D22" s="85" t="s">
        <v>400</v>
      </c>
      <c r="E22" s="90"/>
      <c r="F22" s="157"/>
      <c r="G22" s="157"/>
      <c r="H22" s="157"/>
      <c r="I22" s="157"/>
      <c r="J22" s="157" t="s">
        <v>243</v>
      </c>
      <c r="W22" s="91"/>
    </row>
    <row r="23" spans="1:24" ht="13.5" customHeight="1" thickBot="1">
      <c r="A23" s="184"/>
      <c r="B23" s="92"/>
      <c r="C23" s="93"/>
      <c r="D23" s="94" t="s">
        <v>244</v>
      </c>
      <c r="E23" s="95"/>
      <c r="F23" s="159"/>
      <c r="G23" s="159"/>
      <c r="H23" s="159"/>
      <c r="I23" s="159" t="s">
        <v>243</v>
      </c>
      <c r="J23" s="159"/>
    </row>
    <row r="24" spans="1:24" ht="13.5" customHeight="1" thickTop="1">
      <c r="A24" s="188" t="s">
        <v>270</v>
      </c>
      <c r="B24" s="96" t="s">
        <v>271</v>
      </c>
      <c r="C24" s="97"/>
      <c r="D24" s="98"/>
      <c r="E24" s="99"/>
      <c r="F24" s="160"/>
      <c r="G24" s="160"/>
      <c r="H24" s="160"/>
      <c r="I24" s="160"/>
      <c r="J24" s="160"/>
    </row>
    <row r="25" spans="1:24" ht="13.5" customHeight="1">
      <c r="A25" s="187"/>
      <c r="B25" s="100"/>
      <c r="C25" s="101"/>
      <c r="D25" s="102" t="s">
        <v>316</v>
      </c>
      <c r="E25" s="103"/>
      <c r="F25" s="157"/>
      <c r="G25" s="157" t="s">
        <v>243</v>
      </c>
      <c r="H25" s="157" t="s">
        <v>243</v>
      </c>
      <c r="I25" s="157" t="s">
        <v>243</v>
      </c>
      <c r="J25" s="157" t="s">
        <v>243</v>
      </c>
    </row>
    <row r="26" spans="1:24" ht="13.5" customHeight="1">
      <c r="A26" s="187"/>
      <c r="B26" s="100"/>
      <c r="C26" s="104"/>
      <c r="D26" s="102" t="s">
        <v>402</v>
      </c>
      <c r="E26" s="105"/>
      <c r="F26" s="157" t="s">
        <v>243</v>
      </c>
      <c r="G26" s="157"/>
      <c r="H26" s="157"/>
      <c r="I26" s="157"/>
      <c r="J26" s="157"/>
    </row>
    <row r="27" spans="1:24" ht="13.5" customHeight="1">
      <c r="A27" s="187"/>
      <c r="B27" s="100" t="s">
        <v>273</v>
      </c>
      <c r="C27" s="104"/>
      <c r="D27" s="102"/>
      <c r="E27" s="105"/>
      <c r="F27" s="157"/>
      <c r="G27" s="157"/>
      <c r="H27" s="157"/>
      <c r="I27" s="157"/>
      <c r="J27" s="157"/>
    </row>
    <row r="28" spans="1:24" ht="13.5" customHeight="1">
      <c r="A28" s="187"/>
      <c r="B28" s="100"/>
      <c r="C28" s="104"/>
      <c r="D28" s="102"/>
      <c r="E28" s="105"/>
      <c r="F28" s="157"/>
      <c r="G28" s="157"/>
      <c r="H28" s="157"/>
      <c r="I28" s="157"/>
      <c r="J28" s="157"/>
    </row>
    <row r="29" spans="1:24" ht="13.5" customHeight="1">
      <c r="A29" s="187"/>
      <c r="B29" s="100" t="s">
        <v>274</v>
      </c>
      <c r="C29" s="104"/>
      <c r="D29" s="102"/>
      <c r="E29" s="105"/>
      <c r="F29" s="157"/>
      <c r="G29" s="157"/>
      <c r="H29" s="157"/>
      <c r="I29" s="157"/>
      <c r="J29" s="157"/>
    </row>
    <row r="30" spans="1:24" ht="13.5" customHeight="1">
      <c r="A30" s="187"/>
      <c r="B30" s="100"/>
      <c r="C30" s="104"/>
      <c r="D30" s="102" t="s">
        <v>275</v>
      </c>
      <c r="E30" s="105"/>
      <c r="F30" s="157" t="s">
        <v>243</v>
      </c>
      <c r="G30" s="157"/>
      <c r="H30" s="157"/>
      <c r="I30" s="157"/>
      <c r="J30" s="157"/>
    </row>
    <row r="31" spans="1:24" ht="13.5" customHeight="1">
      <c r="A31" s="187"/>
      <c r="B31" s="100"/>
      <c r="C31" s="104"/>
      <c r="D31" s="178" t="s">
        <v>276</v>
      </c>
      <c r="E31" s="105"/>
      <c r="F31" s="157"/>
      <c r="G31" s="157" t="s">
        <v>243</v>
      </c>
      <c r="H31" s="157"/>
      <c r="I31" s="157" t="s">
        <v>243</v>
      </c>
      <c r="J31" s="157" t="s">
        <v>243</v>
      </c>
    </row>
    <row r="32" spans="1:24" ht="13.5" customHeight="1">
      <c r="A32" s="187"/>
      <c r="B32" s="100"/>
      <c r="C32" s="104"/>
      <c r="D32" s="102" t="s">
        <v>277</v>
      </c>
      <c r="E32" s="105"/>
      <c r="F32" s="157"/>
      <c r="G32" s="157"/>
      <c r="H32" s="157" t="s">
        <v>243</v>
      </c>
      <c r="I32" s="157"/>
      <c r="J32" s="157"/>
    </row>
    <row r="33" spans="1:10" ht="13.5" customHeight="1">
      <c r="A33" s="187"/>
      <c r="B33" s="100"/>
      <c r="D33" s="102" t="s">
        <v>278</v>
      </c>
      <c r="E33" s="105"/>
      <c r="F33" s="157"/>
      <c r="G33" s="157"/>
      <c r="H33" s="157"/>
      <c r="I33" s="157"/>
      <c r="J33" s="157"/>
    </row>
    <row r="34" spans="1:10" ht="13.5" customHeight="1">
      <c r="A34" s="187"/>
      <c r="B34" s="100"/>
      <c r="C34" s="104"/>
      <c r="D34" s="178" t="s">
        <v>279</v>
      </c>
      <c r="E34" s="105"/>
      <c r="F34" s="157"/>
      <c r="G34" s="157"/>
      <c r="H34" s="157"/>
      <c r="I34" s="157"/>
      <c r="J34" s="157"/>
    </row>
    <row r="35" spans="1:10" ht="13.5" customHeight="1" thickBot="1">
      <c r="A35" s="187"/>
      <c r="B35" s="176"/>
      <c r="C35" s="177"/>
      <c r="D35" s="102" t="s">
        <v>280</v>
      </c>
      <c r="E35" s="179"/>
      <c r="F35" s="180"/>
      <c r="G35" s="180"/>
      <c r="H35" s="180"/>
      <c r="I35" s="180"/>
      <c r="J35" s="180"/>
    </row>
    <row r="36" spans="1:10" ht="13.5" customHeight="1" thickTop="1">
      <c r="A36" s="188" t="s">
        <v>281</v>
      </c>
      <c r="B36" s="616" t="s">
        <v>282</v>
      </c>
      <c r="C36" s="616"/>
      <c r="D36" s="616"/>
      <c r="E36" s="181"/>
      <c r="F36" s="182" t="s">
        <v>204</v>
      </c>
      <c r="G36" s="182" t="s">
        <v>63</v>
      </c>
      <c r="H36" s="182" t="s">
        <v>63</v>
      </c>
      <c r="I36" s="182" t="s">
        <v>63</v>
      </c>
      <c r="J36" s="182" t="s">
        <v>63</v>
      </c>
    </row>
    <row r="37" spans="1:10" ht="13.5" customHeight="1">
      <c r="A37" s="187"/>
      <c r="B37" s="617" t="s">
        <v>283</v>
      </c>
      <c r="C37" s="617"/>
      <c r="D37" s="617"/>
      <c r="E37" s="106"/>
      <c r="F37" s="162" t="s">
        <v>284</v>
      </c>
      <c r="G37" s="162" t="s">
        <v>284</v>
      </c>
      <c r="H37" s="162" t="s">
        <v>284</v>
      </c>
      <c r="I37" s="162" t="s">
        <v>284</v>
      </c>
      <c r="J37" s="162" t="s">
        <v>284</v>
      </c>
    </row>
    <row r="38" spans="1:10" ht="60" customHeight="1">
      <c r="A38" s="187"/>
      <c r="B38" s="618" t="s">
        <v>285</v>
      </c>
      <c r="C38" s="618"/>
      <c r="D38" s="618"/>
      <c r="E38" s="107"/>
      <c r="F38" s="108">
        <v>44632</v>
      </c>
      <c r="G38" s="108">
        <v>44632</v>
      </c>
      <c r="H38" s="108">
        <v>44632</v>
      </c>
      <c r="I38" s="108">
        <v>44632</v>
      </c>
      <c r="J38" s="108">
        <v>44632</v>
      </c>
    </row>
    <row r="39" spans="1:10" ht="11.25" thickBot="1">
      <c r="A39" s="198"/>
      <c r="B39" s="619" t="s">
        <v>286</v>
      </c>
      <c r="C39" s="619"/>
      <c r="D39" s="619"/>
      <c r="E39" s="185"/>
      <c r="F39" s="186"/>
      <c r="G39" s="186"/>
      <c r="H39" s="186"/>
      <c r="I39" s="186"/>
      <c r="J39" s="186"/>
    </row>
    <row r="40" spans="1:10" ht="11.25" thickTop="1">
      <c r="A40" s="81"/>
      <c r="B40" s="77"/>
      <c r="C40" s="78"/>
      <c r="D40" s="77"/>
    </row>
  </sheetData>
  <mergeCells count="27">
    <mergeCell ref="B38:D38"/>
    <mergeCell ref="A7:B7"/>
    <mergeCell ref="B39:D39"/>
    <mergeCell ref="B36:D36"/>
    <mergeCell ref="C3:E3"/>
    <mergeCell ref="A3:B3"/>
    <mergeCell ref="A4:B4"/>
    <mergeCell ref="C4:D4"/>
    <mergeCell ref="A6:B6"/>
    <mergeCell ref="B37:D37"/>
    <mergeCell ref="A5:B5"/>
    <mergeCell ref="A2:B2"/>
    <mergeCell ref="Q7:V7"/>
    <mergeCell ref="F2:M2"/>
    <mergeCell ref="N2:V2"/>
    <mergeCell ref="C2:D2"/>
    <mergeCell ref="Q6:V6"/>
    <mergeCell ref="N3:P3"/>
    <mergeCell ref="C6:E6"/>
    <mergeCell ref="F3:M3"/>
    <mergeCell ref="N4:V4"/>
    <mergeCell ref="F6:M6"/>
    <mergeCell ref="F4:M4"/>
    <mergeCell ref="N6:P6"/>
    <mergeCell ref="F7:M7"/>
    <mergeCell ref="C7:E7"/>
    <mergeCell ref="C5:V5"/>
  </mergeCells>
  <phoneticPr fontId="34" type="noConversion"/>
  <dataValidations count="3">
    <dataValidation type="list" allowBlank="1" showInputMessage="1" showErrorMessage="1" sqref="F36:J36" xr:uid="{00000000-0002-0000-0500-000000000000}">
      <formula1>"N,A,B, "</formula1>
    </dataValidation>
    <dataValidation type="list" allowBlank="1" showInputMessage="1" showErrorMessage="1" sqref="F37:J37" xr:uid="{00000000-0002-0000-0500-000001000000}">
      <formula1>"P,F, "</formula1>
    </dataValidation>
    <dataValidation type="list" allowBlank="1" showInputMessage="1" showErrorMessage="1" sqref="F10:J35" xr:uid="{00000000-0002-0000-0500-000002000000}">
      <formula1>"O,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48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11.375" style="78" customWidth="1"/>
    <col min="5" max="5" width="1.875" style="77" hidden="1" customWidth="1"/>
    <col min="6" max="7" width="2.875" style="77" bestFit="1" customWidth="1"/>
    <col min="8" max="8" width="2.875" style="77" customWidth="1"/>
    <col min="9" max="10" width="2.875" style="77" bestFit="1" customWidth="1"/>
    <col min="11" max="19" width="2.875" style="77" customWidth="1"/>
    <col min="20" max="20" width="2.875" style="77" bestFit="1" customWidth="1"/>
    <col min="21" max="21" width="2.875" style="77" customWidth="1"/>
    <col min="22" max="16384" width="11" style="77"/>
  </cols>
  <sheetData>
    <row r="1" spans="1:22" ht="13.5" customHeight="1" thickBot="1">
      <c r="A1" s="75"/>
      <c r="B1" s="76"/>
    </row>
    <row r="2" spans="1:22" ht="13.5" customHeight="1">
      <c r="A2" s="579" t="s">
        <v>214</v>
      </c>
      <c r="B2" s="580"/>
      <c r="C2" s="581" t="s">
        <v>157</v>
      </c>
      <c r="D2" s="582"/>
      <c r="E2" s="583"/>
      <c r="F2" s="584" t="s">
        <v>97</v>
      </c>
      <c r="G2" s="585"/>
      <c r="H2" s="585"/>
      <c r="I2" s="585"/>
      <c r="J2" s="585"/>
      <c r="K2" s="585"/>
      <c r="L2" s="586" t="s">
        <v>156</v>
      </c>
      <c r="M2" s="587"/>
      <c r="N2" s="587"/>
      <c r="O2" s="587"/>
      <c r="P2" s="587"/>
      <c r="Q2" s="587"/>
      <c r="R2" s="587"/>
      <c r="S2" s="587"/>
      <c r="T2" s="588"/>
      <c r="V2" s="79"/>
    </row>
    <row r="3" spans="1:22" ht="13.5" customHeight="1">
      <c r="A3" s="589" t="s">
        <v>215</v>
      </c>
      <c r="B3" s="590"/>
      <c r="C3" s="591" t="s">
        <v>49</v>
      </c>
      <c r="D3" s="592"/>
      <c r="E3" s="593"/>
      <c r="F3" s="594" t="s">
        <v>216</v>
      </c>
      <c r="G3" s="595"/>
      <c r="H3" s="595"/>
      <c r="I3" s="595"/>
      <c r="J3" s="595"/>
      <c r="K3" s="596"/>
      <c r="L3" s="592" t="s">
        <v>49</v>
      </c>
      <c r="M3" s="592"/>
      <c r="N3" s="592"/>
      <c r="O3" s="163"/>
      <c r="P3" s="163"/>
      <c r="Q3" s="163"/>
      <c r="R3" s="163"/>
      <c r="S3" s="163"/>
      <c r="T3" s="164"/>
    </row>
    <row r="4" spans="1:22" ht="13.5" customHeight="1">
      <c r="A4" s="589" t="s">
        <v>217</v>
      </c>
      <c r="B4" s="590"/>
      <c r="C4" s="597">
        <v>123</v>
      </c>
      <c r="D4" s="598"/>
      <c r="E4" s="175"/>
      <c r="F4" s="594" t="s">
        <v>218</v>
      </c>
      <c r="G4" s="595"/>
      <c r="H4" s="595"/>
      <c r="I4" s="595"/>
      <c r="J4" s="595"/>
      <c r="K4" s="596"/>
      <c r="L4" s="599">
        <f xml:space="preserve"> IF(Functions!E6&lt;&gt;"N/A",SUM(C4*Functions!E6/1000,- O7),"N/A")</f>
        <v>25.98</v>
      </c>
      <c r="M4" s="600"/>
      <c r="N4" s="600"/>
      <c r="O4" s="600"/>
      <c r="P4" s="600"/>
      <c r="Q4" s="600"/>
      <c r="R4" s="600"/>
      <c r="S4" s="600"/>
      <c r="T4" s="601"/>
      <c r="V4" s="79"/>
    </row>
    <row r="5" spans="1:22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2"/>
      <c r="M5" s="602"/>
      <c r="N5" s="602"/>
      <c r="O5" s="602"/>
      <c r="P5" s="602"/>
      <c r="Q5" s="602"/>
      <c r="R5" s="602"/>
      <c r="S5" s="602"/>
      <c r="T5" s="602"/>
    </row>
    <row r="6" spans="1:22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6"/>
      <c r="L6" s="605" t="s">
        <v>220</v>
      </c>
      <c r="M6" s="605"/>
      <c r="N6" s="605"/>
      <c r="O6" s="607" t="s">
        <v>206</v>
      </c>
      <c r="P6" s="605"/>
      <c r="Q6" s="605"/>
      <c r="R6" s="605"/>
      <c r="S6" s="605"/>
      <c r="T6" s="608"/>
      <c r="V6" s="79"/>
    </row>
    <row r="7" spans="1:22" ht="13.5" customHeight="1" thickBot="1">
      <c r="A7" s="609">
        <f>COUNTIF(F45:HQ45,"P")</f>
        <v>6</v>
      </c>
      <c r="B7" s="610"/>
      <c r="C7" s="611">
        <f>COUNTIF(F45:HQ45,"F")</f>
        <v>0</v>
      </c>
      <c r="D7" s="612"/>
      <c r="E7" s="610"/>
      <c r="F7" s="611">
        <f>SUM(O7,- A7,- C7)</f>
        <v>0</v>
      </c>
      <c r="G7" s="612"/>
      <c r="H7" s="612"/>
      <c r="I7" s="612"/>
      <c r="J7" s="612"/>
      <c r="K7" s="613"/>
      <c r="L7" s="165">
        <f>COUNTIF(E44:HQ44,"N")</f>
        <v>2</v>
      </c>
      <c r="M7" s="165">
        <f>COUNTIF(E44:HQ44,"A")</f>
        <v>4</v>
      </c>
      <c r="N7" s="165">
        <f>COUNTIF(E44:HQ44,"B")</f>
        <v>0</v>
      </c>
      <c r="O7" s="614">
        <f>COUNTA(E9:HT9)</f>
        <v>6</v>
      </c>
      <c r="P7" s="612"/>
      <c r="Q7" s="612"/>
      <c r="R7" s="612"/>
      <c r="S7" s="612"/>
      <c r="T7" s="615"/>
      <c r="U7" s="80"/>
    </row>
    <row r="8" spans="1:22" ht="11.25" thickBot="1"/>
    <row r="9" spans="1:22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I9" s="203" t="s">
        <v>224</v>
      </c>
      <c r="J9" s="203" t="s">
        <v>225</v>
      </c>
      <c r="K9" s="203" t="s">
        <v>226</v>
      </c>
      <c r="U9" s="82"/>
      <c r="V9" s="79"/>
    </row>
    <row r="10" spans="1:22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  <c r="I10" s="160"/>
      <c r="J10" s="160"/>
      <c r="K10" s="160"/>
    </row>
    <row r="11" spans="1:22" ht="13.5" customHeight="1">
      <c r="A11" s="184"/>
      <c r="B11" s="83"/>
      <c r="C11" s="84"/>
      <c r="D11" s="117" t="s">
        <v>289</v>
      </c>
      <c r="E11" s="88"/>
      <c r="F11" s="157"/>
      <c r="G11" s="157"/>
      <c r="H11" s="157"/>
      <c r="I11" s="157"/>
      <c r="J11" s="157"/>
      <c r="K11" s="157"/>
      <c r="V11" s="79"/>
    </row>
    <row r="12" spans="1:22" ht="13.5" customHeight="1">
      <c r="A12" s="184"/>
      <c r="B12" s="83" t="s">
        <v>290</v>
      </c>
      <c r="C12" s="84"/>
      <c r="D12" s="85"/>
      <c r="E12" s="88"/>
      <c r="F12" s="157"/>
      <c r="G12" s="157"/>
      <c r="H12" s="157"/>
      <c r="I12" s="157"/>
      <c r="J12" s="157"/>
      <c r="K12" s="157"/>
      <c r="V12" s="79"/>
    </row>
    <row r="13" spans="1:22" ht="13.5" customHeight="1">
      <c r="A13" s="184"/>
      <c r="B13" s="83"/>
      <c r="C13" s="84"/>
      <c r="D13" s="85" t="s">
        <v>291</v>
      </c>
      <c r="E13" s="88"/>
      <c r="F13" s="157" t="s">
        <v>243</v>
      </c>
      <c r="G13" s="157"/>
      <c r="H13" s="157"/>
      <c r="I13" s="157" t="s">
        <v>243</v>
      </c>
      <c r="J13" s="157" t="s">
        <v>243</v>
      </c>
      <c r="K13" s="157" t="s">
        <v>243</v>
      </c>
      <c r="V13" s="79"/>
    </row>
    <row r="14" spans="1:22" ht="13.5" customHeight="1">
      <c r="A14" s="184"/>
      <c r="B14" s="83"/>
      <c r="C14" s="84"/>
      <c r="D14" s="85" t="s">
        <v>292</v>
      </c>
      <c r="E14" s="88"/>
      <c r="F14" s="157"/>
      <c r="G14" s="157" t="s">
        <v>243</v>
      </c>
      <c r="H14" s="157"/>
      <c r="I14" s="157"/>
      <c r="J14" s="157"/>
      <c r="K14" s="157"/>
      <c r="V14" s="79"/>
    </row>
    <row r="15" spans="1:22" ht="13.5" customHeight="1">
      <c r="A15" s="184"/>
      <c r="B15" s="83"/>
      <c r="C15" s="84"/>
      <c r="D15" s="85" t="s">
        <v>293</v>
      </c>
      <c r="E15" s="88"/>
      <c r="F15" s="157"/>
      <c r="G15" s="157"/>
      <c r="H15" s="157" t="s">
        <v>243</v>
      </c>
      <c r="I15" s="157"/>
      <c r="J15" s="157"/>
      <c r="K15" s="157"/>
      <c r="V15" s="79"/>
    </row>
    <row r="16" spans="1:22" ht="13.5" customHeight="1">
      <c r="A16" s="184"/>
      <c r="B16" s="83" t="s">
        <v>403</v>
      </c>
      <c r="C16" s="84"/>
      <c r="D16" s="85"/>
      <c r="E16" s="90"/>
      <c r="F16" s="157"/>
      <c r="G16" s="157"/>
      <c r="H16" s="157"/>
      <c r="I16" s="157"/>
      <c r="J16" s="157"/>
      <c r="K16" s="157"/>
    </row>
    <row r="17" spans="1:11" ht="13.5" customHeight="1">
      <c r="A17" s="184"/>
      <c r="B17" s="83"/>
      <c r="C17" s="84"/>
      <c r="D17" s="85" t="s">
        <v>404</v>
      </c>
      <c r="E17" s="90"/>
      <c r="F17" s="254" t="s">
        <v>243</v>
      </c>
      <c r="G17" s="254" t="s">
        <v>243</v>
      </c>
      <c r="H17" s="254" t="s">
        <v>243</v>
      </c>
      <c r="I17" s="254" t="s">
        <v>243</v>
      </c>
      <c r="J17" s="254" t="s">
        <v>243</v>
      </c>
      <c r="K17" s="157"/>
    </row>
    <row r="18" spans="1:11" ht="13.5" customHeight="1">
      <c r="A18" s="184"/>
      <c r="B18" s="83"/>
      <c r="C18" s="84"/>
      <c r="D18" s="85" t="s">
        <v>260</v>
      </c>
      <c r="E18" s="90"/>
      <c r="F18" s="157"/>
      <c r="G18" s="157"/>
      <c r="H18" s="157"/>
      <c r="I18" s="157"/>
      <c r="J18" s="157"/>
      <c r="K18" s="254" t="s">
        <v>243</v>
      </c>
    </row>
    <row r="19" spans="1:11" ht="13.5" customHeight="1">
      <c r="A19" s="184"/>
      <c r="B19" s="83"/>
      <c r="C19" s="84"/>
      <c r="D19" s="85"/>
      <c r="E19" s="90"/>
      <c r="F19" s="157"/>
      <c r="G19" s="157"/>
      <c r="H19" s="157"/>
      <c r="I19" s="157"/>
      <c r="J19" s="157"/>
      <c r="K19" s="157"/>
    </row>
    <row r="20" spans="1:11" ht="13.5" customHeight="1">
      <c r="A20" s="184"/>
      <c r="B20" s="83" t="s">
        <v>405</v>
      </c>
      <c r="C20" s="84"/>
      <c r="D20" s="85"/>
      <c r="E20" s="90"/>
      <c r="F20" s="157"/>
      <c r="G20" s="157"/>
      <c r="H20" s="157"/>
      <c r="I20" s="157"/>
      <c r="J20" s="157"/>
      <c r="K20" s="157"/>
    </row>
    <row r="21" spans="1:11" ht="13.5" customHeight="1">
      <c r="A21" s="184"/>
      <c r="B21" s="77"/>
      <c r="C21" s="84"/>
      <c r="D21" s="228" t="s">
        <v>406</v>
      </c>
      <c r="E21" s="90"/>
      <c r="F21" s="254" t="s">
        <v>243</v>
      </c>
      <c r="G21" s="157"/>
      <c r="H21" s="157"/>
      <c r="I21" s="254" t="s">
        <v>243</v>
      </c>
      <c r="J21" s="254" t="s">
        <v>243</v>
      </c>
      <c r="K21" s="254" t="s">
        <v>243</v>
      </c>
    </row>
    <row r="22" spans="1:11" ht="13.5" customHeight="1">
      <c r="A22" s="184"/>
      <c r="B22" s="83"/>
      <c r="C22" s="84"/>
      <c r="D22" s="228" t="s">
        <v>407</v>
      </c>
      <c r="E22" s="90"/>
      <c r="F22" s="157"/>
      <c r="G22" s="254" t="s">
        <v>243</v>
      </c>
      <c r="H22" s="157"/>
      <c r="I22" s="157"/>
      <c r="J22" s="157"/>
      <c r="K22" s="157"/>
    </row>
    <row r="23" spans="1:11" ht="13.5" customHeight="1">
      <c r="A23" s="184"/>
      <c r="B23" s="83"/>
      <c r="C23" s="84"/>
      <c r="D23" s="228" t="s">
        <v>260</v>
      </c>
      <c r="E23" s="90"/>
      <c r="F23" s="157"/>
      <c r="G23" s="157"/>
      <c r="H23" s="254" t="s">
        <v>243</v>
      </c>
      <c r="I23" s="157"/>
      <c r="J23" s="157"/>
      <c r="K23" s="157"/>
    </row>
    <row r="24" spans="1:11" ht="13.5" customHeight="1">
      <c r="A24" s="184"/>
      <c r="B24" s="83" t="s">
        <v>408</v>
      </c>
      <c r="C24" s="84"/>
      <c r="D24" s="85"/>
      <c r="E24" s="90"/>
      <c r="F24" s="157"/>
      <c r="G24" s="157"/>
      <c r="H24" s="157"/>
      <c r="I24" s="157"/>
      <c r="J24" s="157"/>
      <c r="K24" s="157"/>
    </row>
    <row r="25" spans="1:11" ht="13.5" customHeight="1">
      <c r="A25" s="184"/>
      <c r="B25" s="77"/>
      <c r="C25" s="84"/>
      <c r="D25" s="228">
        <v>7</v>
      </c>
      <c r="E25" s="90"/>
      <c r="F25" s="254" t="s">
        <v>243</v>
      </c>
      <c r="G25" s="254" t="s">
        <v>243</v>
      </c>
      <c r="H25" s="157"/>
      <c r="I25" s="157"/>
      <c r="J25" s="157"/>
      <c r="K25" s="254" t="s">
        <v>243</v>
      </c>
    </row>
    <row r="26" spans="1:11" ht="13.5" customHeight="1">
      <c r="A26" s="184"/>
      <c r="B26" s="83"/>
      <c r="C26" s="84"/>
      <c r="D26" s="228">
        <v>-9</v>
      </c>
      <c r="E26" s="90"/>
      <c r="F26" s="157"/>
      <c r="G26" s="157"/>
      <c r="H26" s="254" t="s">
        <v>243</v>
      </c>
      <c r="I26" s="157"/>
      <c r="J26" s="157"/>
      <c r="K26" s="157"/>
    </row>
    <row r="27" spans="1:11" ht="13.5" customHeight="1">
      <c r="A27" s="184"/>
      <c r="B27" s="83"/>
      <c r="C27" s="84"/>
      <c r="D27" s="235">
        <v>0</v>
      </c>
      <c r="E27" s="90"/>
      <c r="F27" s="157"/>
      <c r="G27" s="157"/>
      <c r="H27" s="157"/>
      <c r="I27" s="254" t="s">
        <v>243</v>
      </c>
      <c r="J27" s="157"/>
      <c r="K27" s="157"/>
    </row>
    <row r="28" spans="1:11" ht="13.5" customHeight="1">
      <c r="A28" s="184"/>
      <c r="B28" s="83"/>
      <c r="C28" s="84"/>
      <c r="D28" s="228" t="s">
        <v>260</v>
      </c>
      <c r="E28" s="90"/>
      <c r="F28" s="157"/>
      <c r="G28" s="157"/>
      <c r="H28" s="157"/>
      <c r="I28" s="157"/>
      <c r="J28" s="254" t="s">
        <v>243</v>
      </c>
      <c r="K28" s="157"/>
    </row>
    <row r="29" spans="1:11" ht="13.5" customHeight="1" thickBot="1">
      <c r="A29" s="184"/>
      <c r="B29" s="92"/>
      <c r="C29" s="93"/>
      <c r="D29" s="94"/>
      <c r="E29" s="95"/>
      <c r="F29" s="159"/>
      <c r="G29" s="159"/>
      <c r="H29" s="159"/>
      <c r="I29" s="159"/>
      <c r="J29" s="159"/>
      <c r="K29" s="159"/>
    </row>
    <row r="30" spans="1:11" ht="13.5" customHeight="1" thickTop="1">
      <c r="A30" s="188" t="s">
        <v>270</v>
      </c>
      <c r="B30" s="96" t="s">
        <v>315</v>
      </c>
      <c r="C30" s="97"/>
      <c r="D30" s="98"/>
      <c r="E30" s="99"/>
      <c r="F30" s="160"/>
      <c r="G30" s="160"/>
      <c r="H30" s="160"/>
      <c r="I30" s="160"/>
      <c r="J30" s="160"/>
      <c r="K30" s="160"/>
    </row>
    <row r="31" spans="1:11" ht="13.5" customHeight="1">
      <c r="A31" s="187"/>
      <c r="B31" s="100"/>
      <c r="C31" s="101"/>
      <c r="D31" s="228" t="s">
        <v>316</v>
      </c>
      <c r="E31" s="103"/>
      <c r="F31" s="157"/>
      <c r="G31" s="157"/>
      <c r="H31" s="157" t="s">
        <v>243</v>
      </c>
      <c r="I31" s="254" t="s">
        <v>243</v>
      </c>
      <c r="J31" s="254" t="s">
        <v>243</v>
      </c>
      <c r="K31" s="254" t="s">
        <v>243</v>
      </c>
    </row>
    <row r="32" spans="1:11" ht="13.5" customHeight="1">
      <c r="A32" s="187"/>
      <c r="B32" s="100"/>
      <c r="C32" s="161"/>
      <c r="D32" s="228" t="s">
        <v>402</v>
      </c>
      <c r="E32" s="105"/>
      <c r="F32" s="157" t="s">
        <v>243</v>
      </c>
      <c r="G32" s="157" t="s">
        <v>243</v>
      </c>
      <c r="H32" s="157"/>
      <c r="I32" s="254"/>
      <c r="J32" s="157"/>
      <c r="K32" s="157"/>
    </row>
    <row r="33" spans="1:38" ht="13.5" customHeight="1">
      <c r="A33" s="187"/>
      <c r="B33" s="100" t="s">
        <v>318</v>
      </c>
      <c r="C33" s="161"/>
      <c r="D33" s="102"/>
      <c r="E33" s="105"/>
      <c r="F33" s="157"/>
      <c r="G33" s="157"/>
      <c r="H33" s="157"/>
      <c r="I33" s="157"/>
      <c r="J33" s="157"/>
      <c r="K33" s="157"/>
    </row>
    <row r="34" spans="1:38" ht="13.5" customHeight="1">
      <c r="A34" s="187"/>
      <c r="B34" s="100"/>
      <c r="C34" s="161"/>
      <c r="D34" s="102" t="s">
        <v>319</v>
      </c>
      <c r="E34" s="105"/>
      <c r="F34" s="157"/>
      <c r="G34" s="157"/>
      <c r="H34" s="157"/>
      <c r="I34" s="157"/>
      <c r="J34" s="157"/>
      <c r="K34" s="157"/>
    </row>
    <row r="35" spans="1:38" ht="13.5" customHeight="1">
      <c r="A35" s="187"/>
      <c r="B35" s="100" t="s">
        <v>320</v>
      </c>
      <c r="C35" s="161"/>
      <c r="D35" s="102"/>
      <c r="E35" s="105"/>
      <c r="F35" s="157"/>
      <c r="G35" s="157"/>
      <c r="H35" s="157"/>
      <c r="I35" s="157"/>
      <c r="J35" s="157"/>
      <c r="K35" s="157"/>
    </row>
    <row r="36" spans="1:38" ht="13.5" customHeight="1">
      <c r="A36" s="187"/>
      <c r="B36" s="100"/>
      <c r="C36" s="161"/>
      <c r="D36" s="102" t="s">
        <v>275</v>
      </c>
      <c r="E36" s="105"/>
      <c r="F36" s="254" t="s">
        <v>243</v>
      </c>
      <c r="G36" s="254" t="s">
        <v>243</v>
      </c>
      <c r="H36" s="157"/>
      <c r="I36" s="157"/>
      <c r="J36" s="157"/>
      <c r="K36" s="157"/>
      <c r="AL36" s="77" t="s">
        <v>409</v>
      </c>
    </row>
    <row r="37" spans="1:38" ht="13.5" customHeight="1">
      <c r="A37" s="187"/>
      <c r="B37" s="100"/>
      <c r="C37" s="161"/>
      <c r="D37" s="178" t="s">
        <v>276</v>
      </c>
      <c r="E37" s="105"/>
      <c r="F37" s="157"/>
      <c r="G37" s="157"/>
      <c r="H37" s="254" t="s">
        <v>243</v>
      </c>
      <c r="I37" s="254" t="s">
        <v>243</v>
      </c>
      <c r="J37" s="254" t="s">
        <v>243</v>
      </c>
      <c r="K37" s="254" t="s">
        <v>243</v>
      </c>
    </row>
    <row r="38" spans="1:38" ht="13.5" customHeight="1">
      <c r="A38" s="187"/>
      <c r="B38" s="100"/>
      <c r="C38" s="161"/>
      <c r="D38" s="102" t="s">
        <v>277</v>
      </c>
      <c r="E38" s="105"/>
      <c r="F38" s="157"/>
      <c r="G38" s="157"/>
      <c r="H38" s="157"/>
      <c r="I38" s="157"/>
      <c r="J38" s="157"/>
      <c r="K38" s="157"/>
    </row>
    <row r="39" spans="1:38" ht="13.5" customHeight="1">
      <c r="A39" s="187"/>
      <c r="B39" s="100"/>
      <c r="C39" s="161"/>
      <c r="D39" s="102" t="s">
        <v>278</v>
      </c>
      <c r="E39" s="105"/>
      <c r="F39" s="157"/>
      <c r="G39" s="157"/>
      <c r="H39" s="157"/>
      <c r="I39" s="157"/>
      <c r="J39" s="157"/>
      <c r="K39" s="157"/>
    </row>
    <row r="40" spans="1:38" ht="13.5" customHeight="1">
      <c r="A40" s="187"/>
      <c r="B40" s="100"/>
      <c r="C40" s="161"/>
      <c r="D40" s="178" t="s">
        <v>279</v>
      </c>
      <c r="E40" s="105"/>
      <c r="F40" s="157"/>
      <c r="G40" s="157"/>
      <c r="H40" s="157"/>
      <c r="I40" s="157"/>
      <c r="J40" s="157"/>
      <c r="K40" s="157"/>
    </row>
    <row r="41" spans="1:38" ht="13.5" customHeight="1">
      <c r="A41" s="187"/>
      <c r="B41" s="100"/>
      <c r="C41" s="161"/>
      <c r="D41" s="102" t="s">
        <v>280</v>
      </c>
      <c r="E41" s="105"/>
      <c r="F41" s="157"/>
      <c r="G41" s="157"/>
      <c r="H41" s="157"/>
      <c r="I41" s="157"/>
      <c r="J41" s="157"/>
      <c r="K41" s="157"/>
    </row>
    <row r="42" spans="1:38" ht="13.5" customHeight="1">
      <c r="A42" s="187"/>
      <c r="B42" s="100"/>
      <c r="C42" s="161"/>
      <c r="D42" s="227"/>
      <c r="E42" s="105"/>
      <c r="F42" s="157"/>
      <c r="G42" s="157"/>
      <c r="H42" s="157"/>
      <c r="I42" s="157"/>
      <c r="J42" s="157"/>
      <c r="K42" s="157"/>
    </row>
    <row r="43" spans="1:38" ht="13.5" customHeight="1" thickBot="1">
      <c r="A43" s="187"/>
      <c r="B43" s="176"/>
      <c r="C43" s="177"/>
      <c r="D43" s="178"/>
      <c r="E43" s="179"/>
      <c r="F43" s="180"/>
      <c r="G43" s="180"/>
      <c r="H43" s="180"/>
      <c r="I43" s="180"/>
      <c r="J43" s="180"/>
      <c r="K43" s="180"/>
    </row>
    <row r="44" spans="1:38" ht="13.5" customHeight="1" thickTop="1">
      <c r="A44" s="188" t="s">
        <v>281</v>
      </c>
      <c r="B44" s="616" t="s">
        <v>282</v>
      </c>
      <c r="C44" s="616"/>
      <c r="D44" s="616"/>
      <c r="E44" s="181"/>
      <c r="F44" s="182" t="s">
        <v>204</v>
      </c>
      <c r="G44" s="182" t="s">
        <v>204</v>
      </c>
      <c r="H44" s="182" t="s">
        <v>63</v>
      </c>
      <c r="I44" s="182" t="s">
        <v>63</v>
      </c>
      <c r="J44" s="182" t="s">
        <v>63</v>
      </c>
      <c r="K44" s="182" t="s">
        <v>63</v>
      </c>
    </row>
    <row r="45" spans="1:38" ht="13.5" customHeight="1">
      <c r="A45" s="187"/>
      <c r="B45" s="617" t="s">
        <v>283</v>
      </c>
      <c r="C45" s="617"/>
      <c r="D45" s="617"/>
      <c r="E45" s="106"/>
      <c r="F45" s="162" t="s">
        <v>284</v>
      </c>
      <c r="G45" s="162" t="s">
        <v>284</v>
      </c>
      <c r="H45" s="162" t="s">
        <v>284</v>
      </c>
      <c r="I45" s="162" t="s">
        <v>284</v>
      </c>
      <c r="J45" s="162" t="s">
        <v>284</v>
      </c>
      <c r="K45" s="162" t="s">
        <v>284</v>
      </c>
    </row>
    <row r="46" spans="1:38" ht="67.5" customHeight="1">
      <c r="A46" s="187"/>
      <c r="B46" s="618" t="s">
        <v>285</v>
      </c>
      <c r="C46" s="618"/>
      <c r="D46" s="618"/>
      <c r="E46" s="107"/>
      <c r="F46" s="108">
        <v>44632</v>
      </c>
      <c r="G46" s="108">
        <v>44632</v>
      </c>
      <c r="H46" s="108">
        <v>44632</v>
      </c>
      <c r="I46" s="108">
        <v>44632</v>
      </c>
      <c r="J46" s="108">
        <v>44632</v>
      </c>
      <c r="K46" s="108">
        <v>44632</v>
      </c>
    </row>
    <row r="47" spans="1:38" ht="11.25" thickBot="1">
      <c r="A47" s="198"/>
      <c r="B47" s="619" t="s">
        <v>286</v>
      </c>
      <c r="C47" s="619"/>
      <c r="D47" s="619"/>
      <c r="E47" s="185"/>
      <c r="F47" s="186"/>
      <c r="G47" s="186"/>
      <c r="H47" s="186"/>
      <c r="I47" s="186"/>
      <c r="J47" s="186"/>
      <c r="K47" s="186"/>
    </row>
    <row r="48" spans="1:38" ht="11.25" thickTop="1">
      <c r="A48" s="183"/>
    </row>
  </sheetData>
  <mergeCells count="27">
    <mergeCell ref="B47:D47"/>
    <mergeCell ref="A6:B6"/>
    <mergeCell ref="C6:E6"/>
    <mergeCell ref="B44:D44"/>
    <mergeCell ref="B45:D45"/>
    <mergeCell ref="B46:D46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45:K45" xr:uid="{00000000-0002-0000-0A00-000000000000}">
      <formula1>"P,F, "</formula1>
    </dataValidation>
    <dataValidation type="list" allowBlank="1" showInputMessage="1" showErrorMessage="1" sqref="F44:K44" xr:uid="{00000000-0002-0000-0A00-000001000000}">
      <formula1>"N,A,B, "</formula1>
    </dataValidation>
    <dataValidation type="list" allowBlank="1" showInputMessage="1" showErrorMessage="1" sqref="F10:K43" xr:uid="{00000000-0002-0000-0A00-000002000000}">
      <formula1>"O, "</formula1>
    </dataValidation>
  </dataValidations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7"/>
  <sheetViews>
    <sheetView workbookViewId="0">
      <pane ySplit="9" topLeftCell="A10" activePane="bottomLeft" state="frozen"/>
      <selection pane="bottomLeft" activeCell="A10" sqref="A10"/>
    </sheetView>
  </sheetViews>
  <sheetFormatPr defaultColWidth="11" defaultRowHeight="13.5" customHeight="1"/>
  <cols>
    <col min="1" max="1" width="6.875" style="109" customWidth="1"/>
    <col min="2" max="2" width="13.375" style="113" customWidth="1"/>
    <col min="3" max="3" width="10.875" style="109" customWidth="1"/>
    <col min="4" max="4" width="11.375" style="110" customWidth="1"/>
    <col min="5" max="5" width="1.875" style="109" hidden="1" customWidth="1"/>
    <col min="6" max="6" width="2.875" style="109" bestFit="1" customWidth="1"/>
    <col min="7" max="7" width="2.875" style="109" customWidth="1"/>
    <col min="8" max="8" width="2.875" style="109" bestFit="1" customWidth="1"/>
    <col min="9" max="9" width="2.875" style="109" customWidth="1"/>
    <col min="10" max="11" width="2.875" style="109" bestFit="1" customWidth="1"/>
    <col min="12" max="20" width="2.875" style="109" customWidth="1"/>
    <col min="21" max="21" width="2.875" style="109" bestFit="1" customWidth="1"/>
    <col min="22" max="22" width="2.875" style="109" customWidth="1"/>
    <col min="23" max="16384" width="11" style="109"/>
  </cols>
  <sheetData>
    <row r="1" spans="1:23" ht="13.5" customHeight="1" thickBot="1"/>
    <row r="2" spans="1:23" ht="13.5" customHeight="1">
      <c r="A2" s="648" t="s">
        <v>214</v>
      </c>
      <c r="B2" s="649"/>
      <c r="C2" s="652" t="s">
        <v>160</v>
      </c>
      <c r="D2" s="653"/>
      <c r="F2" s="649" t="s">
        <v>97</v>
      </c>
      <c r="G2" s="649"/>
      <c r="H2" s="649"/>
      <c r="I2" s="649"/>
      <c r="J2" s="649"/>
      <c r="K2" s="649"/>
      <c r="L2" s="649"/>
      <c r="M2" s="659" t="s">
        <v>159</v>
      </c>
      <c r="N2" s="660"/>
      <c r="O2" s="660"/>
      <c r="P2" s="660"/>
      <c r="Q2" s="660"/>
      <c r="R2" s="660"/>
      <c r="S2" s="660"/>
      <c r="T2" s="660"/>
      <c r="U2" s="661"/>
    </row>
    <row r="3" spans="1:23" ht="13.5" customHeight="1">
      <c r="A3" s="683" t="s">
        <v>215</v>
      </c>
      <c r="B3" s="684"/>
      <c r="C3" s="687" t="s">
        <v>49</v>
      </c>
      <c r="D3" s="670"/>
      <c r="E3" s="688"/>
      <c r="F3" s="665" t="s">
        <v>216</v>
      </c>
      <c r="G3" s="666"/>
      <c r="H3" s="666"/>
      <c r="I3" s="666"/>
      <c r="J3" s="666"/>
      <c r="K3" s="666"/>
      <c r="L3" s="667"/>
      <c r="M3" s="670" t="s">
        <v>351</v>
      </c>
      <c r="N3" s="670"/>
      <c r="O3" s="670"/>
      <c r="P3" s="204"/>
      <c r="Q3" s="204"/>
      <c r="R3" s="204"/>
      <c r="S3" s="204"/>
      <c r="T3" s="204"/>
      <c r="U3" s="205"/>
    </row>
    <row r="4" spans="1:23" ht="13.5" customHeight="1">
      <c r="A4" s="683" t="s">
        <v>217</v>
      </c>
      <c r="B4" s="684"/>
      <c r="C4" s="674">
        <v>23</v>
      </c>
      <c r="D4" s="675"/>
      <c r="E4" s="206"/>
      <c r="F4" s="665" t="s">
        <v>218</v>
      </c>
      <c r="G4" s="666"/>
      <c r="H4" s="666"/>
      <c r="I4" s="666"/>
      <c r="J4" s="666"/>
      <c r="K4" s="666"/>
      <c r="L4" s="667"/>
      <c r="M4" s="671">
        <f xml:space="preserve"> IF(Functions!E6&lt;&gt;"N/A",SUM(C4*Functions!E6/1000,- M7),"N/A")</f>
        <v>4.9800000000000004</v>
      </c>
      <c r="N4" s="672"/>
      <c r="O4" s="672"/>
      <c r="P4" s="672"/>
      <c r="Q4" s="672"/>
      <c r="R4" s="672"/>
      <c r="S4" s="672"/>
      <c r="T4" s="672"/>
      <c r="U4" s="673"/>
      <c r="W4" s="111"/>
    </row>
    <row r="5" spans="1:23" ht="13.5" customHeight="1">
      <c r="A5" s="683" t="s">
        <v>219</v>
      </c>
      <c r="B5" s="684"/>
      <c r="C5" s="691" t="s">
        <v>199</v>
      </c>
      <c r="D5" s="691"/>
      <c r="E5" s="691"/>
      <c r="F5" s="692"/>
      <c r="G5" s="692"/>
      <c r="H5" s="692"/>
      <c r="I5" s="692"/>
      <c r="J5" s="692"/>
      <c r="K5" s="692"/>
      <c r="L5" s="692"/>
      <c r="M5" s="691"/>
      <c r="N5" s="691"/>
      <c r="O5" s="691"/>
      <c r="P5" s="691"/>
      <c r="Q5" s="691"/>
      <c r="R5" s="691"/>
      <c r="S5" s="691"/>
      <c r="T5" s="691"/>
      <c r="U5" s="691"/>
    </row>
    <row r="6" spans="1:23" ht="13.5" customHeight="1">
      <c r="A6" s="689" t="s">
        <v>201</v>
      </c>
      <c r="B6" s="690"/>
      <c r="C6" s="662" t="s">
        <v>202</v>
      </c>
      <c r="D6" s="663"/>
      <c r="E6" s="682"/>
      <c r="F6" s="662" t="s">
        <v>203</v>
      </c>
      <c r="G6" s="663"/>
      <c r="H6" s="663"/>
      <c r="I6" s="663"/>
      <c r="J6" s="663"/>
      <c r="K6" s="663"/>
      <c r="L6" s="664"/>
      <c r="M6" s="663" t="s">
        <v>220</v>
      </c>
      <c r="N6" s="663"/>
      <c r="O6" s="663"/>
      <c r="P6" s="668" t="s">
        <v>206</v>
      </c>
      <c r="Q6" s="663"/>
      <c r="R6" s="663"/>
      <c r="S6" s="663"/>
      <c r="T6" s="663"/>
      <c r="U6" s="669"/>
      <c r="W6" s="111"/>
    </row>
    <row r="7" spans="1:23" ht="13.5" customHeight="1" thickBot="1">
      <c r="A7" s="681">
        <f>COUNTIF(F34:HR34,"P")</f>
        <v>3</v>
      </c>
      <c r="B7" s="680"/>
      <c r="C7" s="678">
        <f>COUNTIF(F34:HR34,"F")</f>
        <v>0</v>
      </c>
      <c r="D7" s="679"/>
      <c r="E7" s="680"/>
      <c r="F7" s="678">
        <f>SUM(P7,- A7,- C7)</f>
        <v>0</v>
      </c>
      <c r="G7" s="679"/>
      <c r="H7" s="679"/>
      <c r="I7" s="679"/>
      <c r="J7" s="679"/>
      <c r="K7" s="679"/>
      <c r="L7" s="695"/>
      <c r="M7" s="207">
        <f>COUNTIF(E33:HR33,"N")</f>
        <v>1</v>
      </c>
      <c r="N7" s="207">
        <f>COUNTIF(E33:HR33,"A")</f>
        <v>2</v>
      </c>
      <c r="O7" s="207">
        <f>COUNTIF(E33:HR33,"B")</f>
        <v>0</v>
      </c>
      <c r="P7" s="693">
        <f>COUNTA(E9:HU9)</f>
        <v>3</v>
      </c>
      <c r="Q7" s="679"/>
      <c r="R7" s="679"/>
      <c r="S7" s="679"/>
      <c r="T7" s="679"/>
      <c r="U7" s="694"/>
      <c r="V7" s="112"/>
    </row>
    <row r="8" spans="1:23" ht="11.25" thickBot="1"/>
    <row r="9" spans="1:23" ht="46.5" customHeight="1" thickTop="1" thickBot="1">
      <c r="A9" s="212"/>
      <c r="B9" s="213"/>
      <c r="C9" s="214"/>
      <c r="D9" s="215"/>
      <c r="E9" s="214"/>
      <c r="F9" s="216" t="s">
        <v>221</v>
      </c>
      <c r="G9" s="216" t="s">
        <v>222</v>
      </c>
      <c r="H9" s="216" t="s">
        <v>223</v>
      </c>
      <c r="V9" s="114"/>
      <c r="W9" s="111"/>
    </row>
    <row r="10" spans="1:23" ht="13.5" customHeight="1">
      <c r="A10" s="217" t="s">
        <v>238</v>
      </c>
      <c r="B10" s="115" t="s">
        <v>288</v>
      </c>
      <c r="C10" s="116"/>
      <c r="D10" s="117"/>
      <c r="E10" s="118"/>
      <c r="F10" s="119"/>
      <c r="G10" s="119"/>
      <c r="H10" s="119"/>
    </row>
    <row r="11" spans="1:23" ht="13.5" customHeight="1">
      <c r="A11" s="218"/>
      <c r="B11" s="115"/>
      <c r="C11" s="116"/>
      <c r="D11" s="117" t="s">
        <v>289</v>
      </c>
      <c r="E11" s="120"/>
      <c r="F11" s="119"/>
      <c r="G11" s="119"/>
      <c r="H11" s="119"/>
      <c r="W11" s="111"/>
    </row>
    <row r="12" spans="1:23" ht="13.5" customHeight="1">
      <c r="A12" s="218"/>
      <c r="B12" s="115" t="s">
        <v>290</v>
      </c>
      <c r="C12" s="116"/>
      <c r="D12" s="117"/>
      <c r="E12" s="120"/>
      <c r="F12" s="119"/>
      <c r="G12" s="119"/>
      <c r="H12" s="119"/>
      <c r="W12" s="111"/>
    </row>
    <row r="13" spans="1:23" ht="13.5" customHeight="1">
      <c r="A13" s="218"/>
      <c r="B13" s="115"/>
      <c r="C13" s="116"/>
      <c r="D13" s="117" t="s">
        <v>291</v>
      </c>
      <c r="E13" s="120"/>
      <c r="F13" s="398" t="s">
        <v>243</v>
      </c>
      <c r="G13" s="398"/>
      <c r="H13" s="398"/>
      <c r="W13" s="111"/>
    </row>
    <row r="14" spans="1:23" ht="13.5" customHeight="1">
      <c r="A14" s="218"/>
      <c r="B14" s="115"/>
      <c r="C14" s="116"/>
      <c r="D14" s="117" t="s">
        <v>410</v>
      </c>
      <c r="E14" s="120"/>
      <c r="F14" s="398"/>
      <c r="G14" s="398" t="s">
        <v>243</v>
      </c>
      <c r="H14" s="398"/>
      <c r="W14" s="111"/>
    </row>
    <row r="15" spans="1:23" ht="13.5" customHeight="1">
      <c r="A15" s="218"/>
      <c r="B15" s="115"/>
      <c r="C15" s="116"/>
      <c r="D15" s="117" t="s">
        <v>293</v>
      </c>
      <c r="E15" s="120"/>
      <c r="F15" s="398"/>
      <c r="G15" s="398"/>
      <c r="H15" s="398" t="s">
        <v>243</v>
      </c>
      <c r="W15" s="111"/>
    </row>
    <row r="16" spans="1:23" ht="13.5" customHeight="1">
      <c r="A16" s="218"/>
      <c r="B16" s="115" t="s">
        <v>411</v>
      </c>
      <c r="C16" s="116"/>
      <c r="D16" s="117"/>
      <c r="E16" s="120"/>
      <c r="F16" s="398"/>
      <c r="G16" s="398"/>
      <c r="H16" s="398"/>
    </row>
    <row r="17" spans="1:8" ht="13.5" customHeight="1">
      <c r="A17" s="218"/>
      <c r="B17" s="115"/>
      <c r="C17" s="116"/>
      <c r="D17" s="229" t="s">
        <v>412</v>
      </c>
      <c r="E17" s="120"/>
      <c r="F17" s="398" t="s">
        <v>243</v>
      </c>
      <c r="G17" s="398"/>
      <c r="H17" s="398"/>
    </row>
    <row r="18" spans="1:8" ht="13.5" customHeight="1">
      <c r="A18" s="218"/>
      <c r="B18" s="115"/>
      <c r="C18" s="116"/>
      <c r="D18" s="117" t="s">
        <v>413</v>
      </c>
      <c r="E18" s="121"/>
      <c r="F18" s="398"/>
      <c r="G18" s="398" t="s">
        <v>243</v>
      </c>
      <c r="H18" s="398"/>
    </row>
    <row r="19" spans="1:8" ht="13.5" customHeight="1" thickBot="1">
      <c r="A19" s="218"/>
      <c r="B19" s="115"/>
      <c r="C19" s="116"/>
      <c r="D19" s="117" t="s">
        <v>414</v>
      </c>
      <c r="E19" s="121"/>
      <c r="F19" s="398"/>
      <c r="G19" s="398"/>
      <c r="H19" s="398" t="s">
        <v>243</v>
      </c>
    </row>
    <row r="20" spans="1:8" ht="13.5" customHeight="1">
      <c r="A20" s="219" t="s">
        <v>270</v>
      </c>
      <c r="B20" s="122" t="s">
        <v>315</v>
      </c>
      <c r="C20" s="123"/>
      <c r="D20" s="124"/>
      <c r="E20" s="125"/>
      <c r="F20" s="399"/>
      <c r="G20" s="399"/>
      <c r="H20" s="399"/>
    </row>
    <row r="21" spans="1:8" ht="13.5" customHeight="1">
      <c r="A21" s="220"/>
      <c r="B21" s="122"/>
      <c r="C21" s="123"/>
      <c r="D21" s="124" t="s">
        <v>331</v>
      </c>
      <c r="E21" s="125"/>
      <c r="F21" s="399" t="s">
        <v>243</v>
      </c>
      <c r="G21" s="399"/>
      <c r="H21" s="399"/>
    </row>
    <row r="22" spans="1:8" ht="13.5" customHeight="1">
      <c r="A22" s="220"/>
      <c r="B22" s="122"/>
      <c r="C22" s="123"/>
      <c r="D22" s="124" t="s">
        <v>415</v>
      </c>
      <c r="E22" s="125"/>
      <c r="F22" s="399"/>
      <c r="G22" s="399" t="s">
        <v>243</v>
      </c>
      <c r="H22" s="399" t="s">
        <v>243</v>
      </c>
    </row>
    <row r="23" spans="1:8" ht="13.5" customHeight="1">
      <c r="A23" s="220"/>
      <c r="B23" s="126" t="s">
        <v>318</v>
      </c>
      <c r="C23" s="127"/>
      <c r="D23" s="128"/>
      <c r="E23" s="129"/>
      <c r="F23" s="398"/>
      <c r="G23" s="398"/>
      <c r="H23" s="398"/>
    </row>
    <row r="24" spans="1:8" ht="13.5" customHeight="1">
      <c r="A24" s="220"/>
      <c r="B24" s="126"/>
      <c r="C24" s="127"/>
      <c r="D24" s="128"/>
      <c r="E24" s="129"/>
      <c r="F24" s="398"/>
      <c r="G24" s="398"/>
      <c r="H24" s="398"/>
    </row>
    <row r="25" spans="1:8" ht="13.5" customHeight="1">
      <c r="A25" s="220"/>
      <c r="B25" s="126"/>
      <c r="C25" s="130"/>
      <c r="D25" s="128"/>
      <c r="E25" s="131"/>
      <c r="F25" s="398"/>
      <c r="G25" s="398"/>
      <c r="H25" s="398"/>
    </row>
    <row r="26" spans="1:8" ht="13.5" customHeight="1">
      <c r="A26" s="220"/>
      <c r="B26" s="126" t="s">
        <v>320</v>
      </c>
      <c r="C26" s="130"/>
      <c r="D26" s="128"/>
      <c r="E26" s="131"/>
      <c r="F26" s="398"/>
      <c r="G26" s="398"/>
      <c r="H26" s="398"/>
    </row>
    <row r="27" spans="1:8" ht="13.5" customHeight="1">
      <c r="A27" s="220"/>
      <c r="B27" s="126"/>
      <c r="C27" s="130"/>
      <c r="D27" s="102" t="s">
        <v>275</v>
      </c>
      <c r="E27" s="131"/>
      <c r="F27" s="398" t="s">
        <v>243</v>
      </c>
      <c r="G27" s="398"/>
      <c r="H27" s="398"/>
    </row>
    <row r="28" spans="1:8" ht="13.5" customHeight="1">
      <c r="A28" s="220"/>
      <c r="B28" s="126"/>
      <c r="C28" s="130"/>
      <c r="D28" s="178" t="s">
        <v>276</v>
      </c>
      <c r="E28" s="131"/>
      <c r="F28" s="398"/>
      <c r="G28" s="398"/>
      <c r="H28" s="398"/>
    </row>
    <row r="29" spans="1:8" ht="13.5" customHeight="1">
      <c r="A29" s="220"/>
      <c r="B29" s="126"/>
      <c r="C29" s="130"/>
      <c r="D29" s="102" t="s">
        <v>277</v>
      </c>
      <c r="E29" s="131"/>
      <c r="F29" s="398"/>
      <c r="G29" s="398" t="s">
        <v>243</v>
      </c>
      <c r="H29" s="398"/>
    </row>
    <row r="30" spans="1:8" ht="13.5" customHeight="1">
      <c r="A30" s="220"/>
      <c r="B30" s="126"/>
      <c r="C30" s="130"/>
      <c r="D30" s="102" t="s">
        <v>278</v>
      </c>
      <c r="E30" s="131"/>
      <c r="F30" s="398"/>
      <c r="G30" s="398"/>
      <c r="H30" s="398"/>
    </row>
    <row r="31" spans="1:8" ht="13.5" customHeight="1">
      <c r="A31" s="220"/>
      <c r="B31" s="126"/>
      <c r="C31" s="130"/>
      <c r="D31" s="178" t="s">
        <v>279</v>
      </c>
      <c r="E31" s="131"/>
      <c r="F31" s="398"/>
      <c r="G31" s="398"/>
      <c r="H31" s="398" t="s">
        <v>243</v>
      </c>
    </row>
    <row r="32" spans="1:8" ht="13.5" customHeight="1" thickBot="1">
      <c r="A32" s="220"/>
      <c r="B32" s="208"/>
      <c r="C32" s="209"/>
      <c r="D32" s="102" t="s">
        <v>280</v>
      </c>
      <c r="E32" s="210"/>
      <c r="F32" s="400"/>
      <c r="G32" s="400"/>
      <c r="H32" s="400"/>
    </row>
    <row r="33" spans="1:8" ht="13.5" customHeight="1" thickTop="1">
      <c r="A33" s="219" t="s">
        <v>281</v>
      </c>
      <c r="B33" s="686" t="s">
        <v>282</v>
      </c>
      <c r="C33" s="686"/>
      <c r="D33" s="686"/>
      <c r="E33" s="211"/>
      <c r="F33" s="401" t="s">
        <v>204</v>
      </c>
      <c r="G33" s="401" t="s">
        <v>63</v>
      </c>
      <c r="H33" s="401" t="s">
        <v>63</v>
      </c>
    </row>
    <row r="34" spans="1:8" ht="13.5" customHeight="1">
      <c r="A34" s="221"/>
      <c r="B34" s="676" t="s">
        <v>283</v>
      </c>
      <c r="C34" s="676"/>
      <c r="D34" s="676"/>
      <c r="E34" s="132"/>
      <c r="F34" s="402" t="s">
        <v>284</v>
      </c>
      <c r="G34" s="402" t="s">
        <v>284</v>
      </c>
      <c r="H34" s="402" t="s">
        <v>284</v>
      </c>
    </row>
    <row r="35" spans="1:8" ht="78.75" customHeight="1">
      <c r="A35" s="221"/>
      <c r="B35" s="677" t="s">
        <v>285</v>
      </c>
      <c r="C35" s="677"/>
      <c r="D35" s="677"/>
      <c r="E35" s="133"/>
      <c r="F35" s="134">
        <v>44632</v>
      </c>
      <c r="G35" s="134">
        <v>44632</v>
      </c>
      <c r="H35" s="134">
        <v>44632</v>
      </c>
    </row>
    <row r="36" spans="1:8" ht="11.25" thickBot="1">
      <c r="A36" s="222"/>
      <c r="B36" s="685" t="s">
        <v>286</v>
      </c>
      <c r="C36" s="685"/>
      <c r="D36" s="685"/>
      <c r="E36" s="223"/>
      <c r="F36" s="224"/>
      <c r="G36" s="224"/>
      <c r="H36" s="224"/>
    </row>
    <row r="37" spans="1:8" ht="11.25" thickTop="1">
      <c r="A37" s="113"/>
      <c r="B37" s="109"/>
      <c r="C37" s="110"/>
      <c r="D37" s="109"/>
    </row>
  </sheetData>
  <mergeCells count="27">
    <mergeCell ref="B36:D36"/>
    <mergeCell ref="B33:D33"/>
    <mergeCell ref="C3:E3"/>
    <mergeCell ref="A6:B6"/>
    <mergeCell ref="A5:B5"/>
    <mergeCell ref="C5:U5"/>
    <mergeCell ref="M6:O6"/>
    <mergeCell ref="P7:U7"/>
    <mergeCell ref="F7:L7"/>
    <mergeCell ref="A2:B2"/>
    <mergeCell ref="F2:L2"/>
    <mergeCell ref="B34:D34"/>
    <mergeCell ref="B35:D35"/>
    <mergeCell ref="C7:E7"/>
    <mergeCell ref="A7:B7"/>
    <mergeCell ref="C6:E6"/>
    <mergeCell ref="F3:L3"/>
    <mergeCell ref="A3:B3"/>
    <mergeCell ref="A4:B4"/>
    <mergeCell ref="M2:U2"/>
    <mergeCell ref="C2:D2"/>
    <mergeCell ref="F6:L6"/>
    <mergeCell ref="F4:L4"/>
    <mergeCell ref="P6:U6"/>
    <mergeCell ref="M3:O3"/>
    <mergeCell ref="M4:U4"/>
    <mergeCell ref="C4:D4"/>
  </mergeCells>
  <phoneticPr fontId="34" type="noConversion"/>
  <dataValidations count="3">
    <dataValidation type="list" allowBlank="1" showInputMessage="1" showErrorMessage="1" sqref="F33:H33" xr:uid="{00000000-0002-0000-0600-000000000000}">
      <formula1>"N,A,B, "</formula1>
    </dataValidation>
    <dataValidation type="list" allowBlank="1" showInputMessage="1" showErrorMessage="1" sqref="F34:H34" xr:uid="{00000000-0002-0000-0600-000001000000}">
      <formula1>"P,F, "</formula1>
    </dataValidation>
    <dataValidation type="list" allowBlank="1" showInputMessage="1" showErrorMessage="1" sqref="F10:H32" xr:uid="{00000000-0002-0000-0600-000002000000}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V39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11.375" style="78" customWidth="1"/>
    <col min="5" max="5" width="1.875" style="77" hidden="1" customWidth="1"/>
    <col min="6" max="7" width="2.875" style="77" bestFit="1" customWidth="1"/>
    <col min="8" max="8" width="2.875" style="77" customWidth="1"/>
    <col min="9" max="10" width="2.875" style="77" bestFit="1" customWidth="1"/>
    <col min="11" max="19" width="2.875" style="77" customWidth="1"/>
    <col min="20" max="20" width="2.875" style="77" bestFit="1" customWidth="1"/>
    <col min="21" max="21" width="2.875" style="77" customWidth="1"/>
    <col min="22" max="16384" width="11" style="77"/>
  </cols>
  <sheetData>
    <row r="1" spans="1:22" ht="13.5" customHeight="1" thickBot="1">
      <c r="A1" s="75"/>
      <c r="B1" s="76"/>
    </row>
    <row r="2" spans="1:22" ht="13.5" customHeight="1">
      <c r="A2" s="579" t="s">
        <v>214</v>
      </c>
      <c r="B2" s="580"/>
      <c r="C2" s="581" t="s">
        <v>162</v>
      </c>
      <c r="D2" s="582"/>
      <c r="E2" s="583"/>
      <c r="F2" s="584" t="s">
        <v>97</v>
      </c>
      <c r="G2" s="585"/>
      <c r="H2" s="585"/>
      <c r="I2" s="585"/>
      <c r="J2" s="585"/>
      <c r="K2" s="585"/>
      <c r="L2" s="586" t="s">
        <v>161</v>
      </c>
      <c r="M2" s="587"/>
      <c r="N2" s="587"/>
      <c r="O2" s="587"/>
      <c r="P2" s="587"/>
      <c r="Q2" s="587"/>
      <c r="R2" s="587"/>
      <c r="S2" s="587"/>
      <c r="T2" s="588"/>
      <c r="V2" s="79"/>
    </row>
    <row r="3" spans="1:22" ht="13.5" customHeight="1">
      <c r="A3" s="589" t="s">
        <v>215</v>
      </c>
      <c r="B3" s="590"/>
      <c r="C3" s="591" t="s">
        <v>197</v>
      </c>
      <c r="D3" s="592"/>
      <c r="E3" s="593"/>
      <c r="F3" s="594" t="s">
        <v>216</v>
      </c>
      <c r="G3" s="595"/>
      <c r="H3" s="595"/>
      <c r="I3" s="595"/>
      <c r="J3" s="595"/>
      <c r="K3" s="596"/>
      <c r="L3" s="592" t="s">
        <v>351</v>
      </c>
      <c r="M3" s="592"/>
      <c r="N3" s="592"/>
      <c r="O3" s="163"/>
      <c r="P3" s="163"/>
      <c r="Q3" s="163"/>
      <c r="R3" s="163"/>
      <c r="S3" s="163"/>
      <c r="T3" s="164"/>
    </row>
    <row r="4" spans="1:22" ht="13.5" customHeight="1">
      <c r="A4" s="589" t="s">
        <v>217</v>
      </c>
      <c r="B4" s="590"/>
      <c r="C4" s="597">
        <v>100</v>
      </c>
      <c r="D4" s="598"/>
      <c r="E4" s="175"/>
      <c r="F4" s="594" t="s">
        <v>218</v>
      </c>
      <c r="G4" s="595"/>
      <c r="H4" s="595"/>
      <c r="I4" s="595"/>
      <c r="J4" s="595"/>
      <c r="K4" s="596"/>
      <c r="L4" s="599">
        <f xml:space="preserve"> IF(Functions!E6&lt;&gt;"N/A",SUM(C4*Functions!E6/1000,- O7),"N/A")</f>
        <v>19</v>
      </c>
      <c r="M4" s="600"/>
      <c r="N4" s="600"/>
      <c r="O4" s="600"/>
      <c r="P4" s="600"/>
      <c r="Q4" s="600"/>
      <c r="R4" s="600"/>
      <c r="S4" s="600"/>
      <c r="T4" s="601"/>
      <c r="V4" s="79"/>
    </row>
    <row r="5" spans="1:22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2"/>
      <c r="M5" s="602"/>
      <c r="N5" s="602"/>
      <c r="O5" s="602"/>
      <c r="P5" s="602"/>
      <c r="Q5" s="602"/>
      <c r="R5" s="602"/>
      <c r="S5" s="602"/>
      <c r="T5" s="602"/>
    </row>
    <row r="6" spans="1:22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6"/>
      <c r="L6" s="605" t="s">
        <v>220</v>
      </c>
      <c r="M6" s="605"/>
      <c r="N6" s="605"/>
      <c r="O6" s="607" t="s">
        <v>206</v>
      </c>
      <c r="P6" s="605"/>
      <c r="Q6" s="605"/>
      <c r="R6" s="605"/>
      <c r="S6" s="605"/>
      <c r="T6" s="608"/>
      <c r="V6" s="79"/>
    </row>
    <row r="7" spans="1:22" ht="13.5" customHeight="1" thickBot="1">
      <c r="A7" s="609">
        <f>COUNTIF(F36:HQ36,"P")</f>
        <v>7</v>
      </c>
      <c r="B7" s="610"/>
      <c r="C7" s="611">
        <f>COUNTIF(F36:HQ36,"F")</f>
        <v>0</v>
      </c>
      <c r="D7" s="612"/>
      <c r="E7" s="610"/>
      <c r="F7" s="611">
        <f>SUM(O7,- A7,- C7)</f>
        <v>0</v>
      </c>
      <c r="G7" s="612"/>
      <c r="H7" s="612"/>
      <c r="I7" s="612"/>
      <c r="J7" s="612"/>
      <c r="K7" s="613"/>
      <c r="L7" s="165">
        <f>COUNTIF(E35:HQ35,"N")</f>
        <v>1</v>
      </c>
      <c r="M7" s="165">
        <f>COUNTIF(E35:HQ35,"A")</f>
        <v>6</v>
      </c>
      <c r="N7" s="165">
        <f>COUNTIF(E35:HQ35,"B")</f>
        <v>0</v>
      </c>
      <c r="O7" s="614">
        <f>COUNTA(E9:HT9)</f>
        <v>7</v>
      </c>
      <c r="P7" s="612"/>
      <c r="Q7" s="612"/>
      <c r="R7" s="612"/>
      <c r="S7" s="612"/>
      <c r="T7" s="615"/>
      <c r="U7" s="80"/>
    </row>
    <row r="8" spans="1:22" ht="11.25" thickBot="1"/>
    <row r="9" spans="1:22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I9" s="203" t="s">
        <v>224</v>
      </c>
      <c r="J9" s="203" t="s">
        <v>225</v>
      </c>
      <c r="K9" s="203" t="s">
        <v>226</v>
      </c>
      <c r="L9" s="203" t="s">
        <v>227</v>
      </c>
      <c r="U9" s="82"/>
      <c r="V9" s="79"/>
    </row>
    <row r="10" spans="1:22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  <c r="I10" s="160"/>
      <c r="J10" s="160"/>
      <c r="K10" s="160"/>
      <c r="L10" s="160"/>
    </row>
    <row r="11" spans="1:22" ht="13.5" customHeight="1">
      <c r="A11" s="184"/>
      <c r="B11" s="83"/>
      <c r="C11" s="84"/>
      <c r="D11" s="85" t="s">
        <v>319</v>
      </c>
      <c r="E11" s="88"/>
      <c r="F11" s="157"/>
      <c r="G11" s="157"/>
      <c r="H11" s="157"/>
      <c r="I11" s="157"/>
      <c r="J11" s="157"/>
      <c r="K11" s="157"/>
      <c r="L11" s="157"/>
      <c r="V11" s="79"/>
    </row>
    <row r="12" spans="1:22" ht="13.5" customHeight="1">
      <c r="A12" s="184"/>
      <c r="B12" s="83" t="s">
        <v>398</v>
      </c>
      <c r="C12" s="84"/>
      <c r="D12" s="85"/>
      <c r="E12" s="90"/>
      <c r="F12" s="157"/>
      <c r="G12" s="157"/>
      <c r="H12" s="157"/>
      <c r="I12" s="157"/>
      <c r="J12" s="157"/>
      <c r="K12" s="157"/>
      <c r="L12" s="157"/>
    </row>
    <row r="13" spans="1:22" ht="13.5" customHeight="1">
      <c r="A13" s="184"/>
      <c r="B13" s="83"/>
      <c r="C13" s="84"/>
      <c r="D13" s="85" t="s">
        <v>416</v>
      </c>
      <c r="E13" s="90"/>
      <c r="F13" s="157" t="s">
        <v>243</v>
      </c>
      <c r="G13" s="157" t="s">
        <v>243</v>
      </c>
      <c r="H13" s="157" t="s">
        <v>243</v>
      </c>
      <c r="I13" s="157" t="s">
        <v>243</v>
      </c>
      <c r="J13" s="157"/>
      <c r="K13" s="157" t="s">
        <v>243</v>
      </c>
      <c r="L13" s="157" t="s">
        <v>243</v>
      </c>
    </row>
    <row r="14" spans="1:22" ht="13.5" customHeight="1">
      <c r="A14" s="184"/>
      <c r="B14" s="83"/>
      <c r="C14" s="84"/>
      <c r="D14" s="85" t="s">
        <v>244</v>
      </c>
      <c r="E14" s="90"/>
      <c r="F14" s="157"/>
      <c r="G14" s="157"/>
      <c r="H14" s="157"/>
      <c r="I14" s="157"/>
      <c r="J14" s="157" t="s">
        <v>243</v>
      </c>
      <c r="K14" s="157"/>
      <c r="L14" s="157"/>
    </row>
    <row r="15" spans="1:22" ht="13.5" customHeight="1">
      <c r="A15" s="184"/>
      <c r="B15" s="83" t="s">
        <v>395</v>
      </c>
      <c r="C15" s="84"/>
      <c r="D15" s="85"/>
      <c r="E15" s="90"/>
      <c r="F15" s="157"/>
      <c r="G15" s="157"/>
      <c r="H15" s="157"/>
      <c r="I15" s="157"/>
      <c r="J15" s="157"/>
      <c r="K15" s="157"/>
      <c r="L15" s="157"/>
    </row>
    <row r="16" spans="1:22" ht="13.5" customHeight="1">
      <c r="A16" s="184"/>
      <c r="B16" s="83"/>
      <c r="C16" s="84"/>
      <c r="D16" s="85" t="s">
        <v>417</v>
      </c>
      <c r="E16" s="90"/>
      <c r="F16" s="157" t="s">
        <v>243</v>
      </c>
      <c r="G16" s="157"/>
      <c r="H16" s="157" t="s">
        <v>243</v>
      </c>
      <c r="I16" s="157"/>
      <c r="J16" s="157" t="s">
        <v>243</v>
      </c>
      <c r="K16" s="157"/>
      <c r="L16" s="157" t="s">
        <v>243</v>
      </c>
    </row>
    <row r="17" spans="1:12" ht="13.5" customHeight="1">
      <c r="A17" s="184"/>
      <c r="B17" s="83"/>
      <c r="C17" s="84"/>
      <c r="D17" s="85" t="s">
        <v>418</v>
      </c>
      <c r="E17" s="90"/>
      <c r="F17" s="157"/>
      <c r="G17" s="157" t="s">
        <v>243</v>
      </c>
      <c r="H17" s="157"/>
      <c r="I17" s="157" t="s">
        <v>243</v>
      </c>
      <c r="J17" s="157"/>
      <c r="K17" s="157"/>
      <c r="L17" s="157"/>
    </row>
    <row r="18" spans="1:12" ht="13.5" customHeight="1">
      <c r="A18" s="184"/>
      <c r="B18" s="83"/>
      <c r="C18" s="84"/>
      <c r="D18" s="85" t="s">
        <v>244</v>
      </c>
      <c r="E18" s="90"/>
      <c r="F18" s="157"/>
      <c r="G18" s="157"/>
      <c r="H18" s="157"/>
      <c r="I18" s="157"/>
      <c r="J18" s="157"/>
      <c r="K18" s="157" t="s">
        <v>243</v>
      </c>
      <c r="L18" s="157"/>
    </row>
    <row r="19" spans="1:12" ht="13.5" customHeight="1">
      <c r="A19" s="184"/>
      <c r="B19" s="83" t="s">
        <v>419</v>
      </c>
      <c r="C19" s="84"/>
      <c r="D19" s="85"/>
      <c r="E19" s="90"/>
      <c r="F19" s="157"/>
      <c r="G19" s="157"/>
      <c r="H19" s="157"/>
      <c r="I19" s="157"/>
      <c r="J19" s="157"/>
      <c r="K19" s="157"/>
      <c r="L19" s="157"/>
    </row>
    <row r="20" spans="1:12" ht="13.5" customHeight="1">
      <c r="A20" s="184"/>
      <c r="B20" s="83"/>
      <c r="C20" s="84"/>
      <c r="D20" s="85" t="s">
        <v>417</v>
      </c>
      <c r="E20" s="90"/>
      <c r="F20" s="157" t="s">
        <v>243</v>
      </c>
      <c r="G20" s="157"/>
      <c r="H20" s="157"/>
      <c r="I20" s="157" t="s">
        <v>243</v>
      </c>
      <c r="J20" s="157" t="s">
        <v>243</v>
      </c>
      <c r="K20" s="157" t="s">
        <v>243</v>
      </c>
      <c r="L20" s="157"/>
    </row>
    <row r="21" spans="1:12" ht="13.5" customHeight="1">
      <c r="A21" s="184"/>
      <c r="B21" s="83"/>
      <c r="C21" s="84"/>
      <c r="D21" s="85" t="s">
        <v>418</v>
      </c>
      <c r="E21" s="90"/>
      <c r="F21" s="157"/>
      <c r="G21" s="157" t="s">
        <v>243</v>
      </c>
      <c r="H21" s="157" t="s">
        <v>243</v>
      </c>
      <c r="I21" s="157"/>
      <c r="J21" s="157"/>
      <c r="K21" s="157"/>
      <c r="L21" s="157"/>
    </row>
    <row r="22" spans="1:12" ht="13.5" customHeight="1" thickBot="1">
      <c r="A22" s="184"/>
      <c r="B22" s="92"/>
      <c r="C22" s="93"/>
      <c r="D22" s="85" t="s">
        <v>244</v>
      </c>
      <c r="E22" s="95"/>
      <c r="F22" s="159"/>
      <c r="G22" s="159"/>
      <c r="H22" s="159"/>
      <c r="I22" s="159"/>
      <c r="J22" s="159"/>
      <c r="K22" s="159"/>
      <c r="L22" s="180" t="s">
        <v>243</v>
      </c>
    </row>
    <row r="23" spans="1:12" ht="13.5" customHeight="1" thickTop="1">
      <c r="A23" s="188" t="s">
        <v>270</v>
      </c>
      <c r="B23" s="96" t="s">
        <v>315</v>
      </c>
      <c r="C23" s="97"/>
      <c r="D23" s="231"/>
      <c r="E23" s="99"/>
      <c r="F23" s="160"/>
      <c r="G23" s="160"/>
      <c r="H23" s="160"/>
      <c r="I23" s="160"/>
      <c r="J23" s="160"/>
      <c r="K23" s="160"/>
      <c r="L23" s="232"/>
    </row>
    <row r="24" spans="1:12" ht="13.5" customHeight="1">
      <c r="A24" s="187"/>
      <c r="B24" s="100"/>
      <c r="C24" s="101"/>
      <c r="D24" s="102" t="s">
        <v>420</v>
      </c>
      <c r="E24" s="103"/>
      <c r="F24" s="157" t="s">
        <v>243</v>
      </c>
      <c r="G24" s="157"/>
      <c r="H24" s="157"/>
      <c r="I24" s="157"/>
      <c r="J24" s="157"/>
      <c r="K24" s="157"/>
      <c r="L24" s="157"/>
    </row>
    <row r="25" spans="1:12" ht="13.5" customHeight="1">
      <c r="A25" s="187"/>
      <c r="B25" s="100"/>
      <c r="C25" s="161"/>
      <c r="D25" s="102" t="s">
        <v>260</v>
      </c>
      <c r="E25" s="105"/>
      <c r="F25" s="157"/>
      <c r="G25" s="157" t="s">
        <v>243</v>
      </c>
      <c r="H25" s="157" t="s">
        <v>243</v>
      </c>
      <c r="I25" s="157" t="s">
        <v>243</v>
      </c>
      <c r="J25" s="157" t="s">
        <v>243</v>
      </c>
      <c r="K25" s="157" t="s">
        <v>243</v>
      </c>
      <c r="L25" s="157" t="s">
        <v>243</v>
      </c>
    </row>
    <row r="26" spans="1:12" ht="13.5" customHeight="1">
      <c r="A26" s="187"/>
      <c r="B26" s="100" t="s">
        <v>318</v>
      </c>
      <c r="C26" s="161"/>
      <c r="D26" s="102"/>
      <c r="E26" s="105"/>
      <c r="F26" s="157"/>
      <c r="G26" s="157"/>
      <c r="H26" s="157"/>
      <c r="I26" s="157"/>
      <c r="J26" s="157"/>
      <c r="K26" s="157"/>
      <c r="L26" s="157"/>
    </row>
    <row r="27" spans="1:12" ht="13.5" customHeight="1">
      <c r="A27" s="187"/>
      <c r="B27" s="100"/>
      <c r="C27" s="161"/>
      <c r="D27" s="102" t="s">
        <v>319</v>
      </c>
      <c r="E27" s="105"/>
      <c r="F27" s="157"/>
      <c r="G27" s="157"/>
      <c r="H27" s="157"/>
      <c r="I27" s="157"/>
      <c r="J27" s="157"/>
      <c r="K27" s="157"/>
      <c r="L27" s="157"/>
    </row>
    <row r="28" spans="1:12" ht="13.5" customHeight="1">
      <c r="A28" s="187"/>
      <c r="B28" s="100" t="s">
        <v>320</v>
      </c>
      <c r="C28" s="161"/>
      <c r="D28" s="102"/>
      <c r="E28" s="105"/>
      <c r="F28" s="157"/>
      <c r="G28" s="157"/>
      <c r="H28" s="157"/>
      <c r="I28" s="157"/>
      <c r="J28" s="157"/>
      <c r="K28" s="157"/>
      <c r="L28" s="157"/>
    </row>
    <row r="29" spans="1:12" ht="13.5" customHeight="1">
      <c r="A29" s="187"/>
      <c r="B29" s="100"/>
      <c r="C29" s="161"/>
      <c r="D29" s="102" t="s">
        <v>275</v>
      </c>
      <c r="E29" s="105"/>
      <c r="F29" s="157" t="s">
        <v>243</v>
      </c>
      <c r="G29" s="157"/>
      <c r="H29" s="157"/>
      <c r="I29" s="157"/>
      <c r="J29" s="157"/>
      <c r="K29" s="157"/>
      <c r="L29" s="157"/>
    </row>
    <row r="30" spans="1:12" ht="13.5" customHeight="1">
      <c r="A30" s="187"/>
      <c r="B30" s="100"/>
      <c r="C30" s="161"/>
      <c r="D30" s="178" t="s">
        <v>276</v>
      </c>
      <c r="E30" s="105"/>
      <c r="F30" s="157"/>
      <c r="G30" s="157" t="s">
        <v>243</v>
      </c>
      <c r="H30" s="157" t="s">
        <v>243</v>
      </c>
      <c r="I30" s="157" t="s">
        <v>243</v>
      </c>
      <c r="J30" s="157" t="s">
        <v>243</v>
      </c>
      <c r="K30" s="157" t="s">
        <v>243</v>
      </c>
      <c r="L30" s="157" t="s">
        <v>243</v>
      </c>
    </row>
    <row r="31" spans="1:12" ht="13.5" customHeight="1">
      <c r="A31" s="187"/>
      <c r="B31" s="100"/>
      <c r="C31" s="161"/>
      <c r="D31" s="102" t="s">
        <v>277</v>
      </c>
      <c r="E31" s="105"/>
      <c r="F31" s="157"/>
      <c r="G31" s="157"/>
      <c r="H31" s="157"/>
      <c r="I31" s="157"/>
      <c r="J31" s="157"/>
      <c r="K31" s="157"/>
      <c r="L31" s="157"/>
    </row>
    <row r="32" spans="1:12" ht="13.5" customHeight="1">
      <c r="A32" s="187"/>
      <c r="B32" s="100"/>
      <c r="C32" s="161"/>
      <c r="D32" s="102" t="s">
        <v>278</v>
      </c>
      <c r="E32" s="105"/>
      <c r="F32" s="157"/>
      <c r="G32" s="157"/>
      <c r="H32" s="157"/>
      <c r="I32" s="157"/>
      <c r="J32" s="157"/>
      <c r="K32" s="157"/>
      <c r="L32" s="157"/>
    </row>
    <row r="33" spans="1:12" ht="13.5" customHeight="1">
      <c r="A33" s="187"/>
      <c r="B33" s="100"/>
      <c r="C33" s="161"/>
      <c r="D33" s="178" t="s">
        <v>279</v>
      </c>
      <c r="E33" s="105"/>
      <c r="F33" s="157"/>
      <c r="G33" s="157"/>
      <c r="H33" s="157"/>
      <c r="I33" s="157"/>
      <c r="J33" s="157"/>
      <c r="K33" s="157"/>
      <c r="L33" s="157"/>
    </row>
    <row r="34" spans="1:12" ht="13.5" customHeight="1" thickBot="1">
      <c r="A34" s="187"/>
      <c r="B34" s="176"/>
      <c r="C34" s="177"/>
      <c r="D34" s="102" t="s">
        <v>280</v>
      </c>
      <c r="E34" s="179"/>
      <c r="F34" s="180"/>
      <c r="G34" s="180"/>
      <c r="H34" s="180"/>
      <c r="I34" s="180"/>
      <c r="J34" s="180"/>
      <c r="K34" s="180"/>
      <c r="L34" s="180"/>
    </row>
    <row r="35" spans="1:12" ht="13.5" customHeight="1" thickTop="1">
      <c r="A35" s="188" t="s">
        <v>281</v>
      </c>
      <c r="B35" s="616" t="s">
        <v>282</v>
      </c>
      <c r="C35" s="616"/>
      <c r="D35" s="616"/>
      <c r="E35" s="181"/>
      <c r="F35" s="182" t="s">
        <v>204</v>
      </c>
      <c r="G35" s="182" t="s">
        <v>63</v>
      </c>
      <c r="H35" s="182" t="s">
        <v>63</v>
      </c>
      <c r="I35" s="182" t="s">
        <v>63</v>
      </c>
      <c r="J35" s="182" t="s">
        <v>63</v>
      </c>
      <c r="K35" s="182" t="s">
        <v>63</v>
      </c>
      <c r="L35" s="182" t="s">
        <v>63</v>
      </c>
    </row>
    <row r="36" spans="1:12" ht="13.5" customHeight="1">
      <c r="A36" s="187"/>
      <c r="B36" s="617" t="s">
        <v>283</v>
      </c>
      <c r="C36" s="617"/>
      <c r="D36" s="617"/>
      <c r="E36" s="106"/>
      <c r="F36" s="162" t="s">
        <v>284</v>
      </c>
      <c r="G36" s="162" t="s">
        <v>284</v>
      </c>
      <c r="H36" s="162" t="s">
        <v>284</v>
      </c>
      <c r="I36" s="162" t="s">
        <v>284</v>
      </c>
      <c r="J36" s="162" t="s">
        <v>284</v>
      </c>
      <c r="K36" s="162" t="s">
        <v>284</v>
      </c>
      <c r="L36" s="162" t="s">
        <v>284</v>
      </c>
    </row>
    <row r="37" spans="1:12" ht="84.75" customHeight="1">
      <c r="A37" s="187"/>
      <c r="B37" s="618" t="s">
        <v>285</v>
      </c>
      <c r="C37" s="618"/>
      <c r="D37" s="618"/>
      <c r="E37" s="107"/>
      <c r="F37" s="108">
        <v>44634</v>
      </c>
      <c r="G37" s="108">
        <v>44634</v>
      </c>
      <c r="H37" s="108">
        <v>44634</v>
      </c>
      <c r="I37" s="108">
        <v>44634</v>
      </c>
      <c r="J37" s="108">
        <v>44634</v>
      </c>
      <c r="K37" s="108">
        <v>44634</v>
      </c>
      <c r="L37" s="108">
        <v>44634</v>
      </c>
    </row>
    <row r="38" spans="1:12" ht="11.25" thickBot="1">
      <c r="A38" s="198"/>
      <c r="B38" s="619" t="s">
        <v>286</v>
      </c>
      <c r="C38" s="619"/>
      <c r="D38" s="619"/>
      <c r="E38" s="185"/>
      <c r="F38" s="186"/>
      <c r="G38" s="186"/>
      <c r="H38" s="186"/>
      <c r="I38" s="186"/>
      <c r="J38" s="186"/>
      <c r="K38" s="186"/>
      <c r="L38" s="186"/>
    </row>
    <row r="39" spans="1:12" ht="11.25" thickTop="1">
      <c r="A39" s="183"/>
    </row>
  </sheetData>
  <mergeCells count="27">
    <mergeCell ref="B35:D35"/>
    <mergeCell ref="B36:D36"/>
    <mergeCell ref="B37:D37"/>
    <mergeCell ref="B38:D38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36:L36" xr:uid="{00000000-0002-0000-0700-000000000000}">
      <formula1>"P,F, "</formula1>
    </dataValidation>
    <dataValidation type="list" allowBlank="1" showInputMessage="1" showErrorMessage="1" sqref="F35:L35" xr:uid="{00000000-0002-0000-0700-000001000000}">
      <formula1>"N,A,B, "</formula1>
    </dataValidation>
    <dataValidation type="list" allowBlank="1" showInputMessage="1" showErrorMessage="1" sqref="F10:L34" xr:uid="{00000000-0002-0000-0700-000002000000}">
      <formula1>"O, 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43"/>
  <sheetViews>
    <sheetView workbookViewId="0"/>
  </sheetViews>
  <sheetFormatPr defaultColWidth="11" defaultRowHeight="10.5"/>
  <cols>
    <col min="1" max="1" width="8.125" style="235" customWidth="1"/>
    <col min="2" max="2" width="13.375" style="241" customWidth="1"/>
    <col min="3" max="3" width="10.875" style="235" customWidth="1"/>
    <col min="4" max="4" width="11.375" style="229" customWidth="1"/>
    <col min="5" max="5" width="1.875" style="235" hidden="1" customWidth="1"/>
    <col min="6" max="7" width="2.875" style="235" bestFit="1" customWidth="1"/>
    <col min="8" max="8" width="2.875" style="235" customWidth="1"/>
    <col min="9" max="10" width="2.875" style="235" bestFit="1" customWidth="1"/>
    <col min="11" max="19" width="2.875" style="235" customWidth="1"/>
    <col min="20" max="20" width="2.875" style="235" bestFit="1" customWidth="1"/>
    <col min="21" max="21" width="2.875" style="235" customWidth="1"/>
    <col min="22" max="16384" width="11" style="235"/>
  </cols>
  <sheetData>
    <row r="1" spans="1:22" ht="13.5" customHeight="1" thickBot="1">
      <c r="A1" s="233"/>
      <c r="B1" s="234"/>
    </row>
    <row r="2" spans="1:22" ht="13.5" customHeight="1">
      <c r="A2" s="696" t="s">
        <v>214</v>
      </c>
      <c r="B2" s="697"/>
      <c r="C2" s="640" t="s">
        <v>165</v>
      </c>
      <c r="D2" s="641"/>
      <c r="E2" s="642"/>
      <c r="F2" s="698" t="s">
        <v>97</v>
      </c>
      <c r="G2" s="699"/>
      <c r="H2" s="699"/>
      <c r="I2" s="699"/>
      <c r="J2" s="699"/>
      <c r="K2" s="699"/>
      <c r="L2" s="645" t="s">
        <v>164</v>
      </c>
      <c r="M2" s="646"/>
      <c r="N2" s="646"/>
      <c r="O2" s="646"/>
      <c r="P2" s="646"/>
      <c r="Q2" s="646"/>
      <c r="R2" s="646"/>
      <c r="S2" s="646"/>
      <c r="T2" s="647"/>
      <c r="V2" s="236"/>
    </row>
    <row r="3" spans="1:22" ht="13.5" customHeight="1">
      <c r="A3" s="700" t="s">
        <v>215</v>
      </c>
      <c r="B3" s="701"/>
      <c r="C3" s="702" t="s">
        <v>49</v>
      </c>
      <c r="D3" s="703"/>
      <c r="E3" s="704"/>
      <c r="F3" s="705" t="s">
        <v>216</v>
      </c>
      <c r="G3" s="706"/>
      <c r="H3" s="706"/>
      <c r="I3" s="706"/>
      <c r="J3" s="706"/>
      <c r="K3" s="707"/>
      <c r="L3" s="703" t="s">
        <v>49</v>
      </c>
      <c r="M3" s="703"/>
      <c r="N3" s="703"/>
      <c r="O3" s="237"/>
      <c r="P3" s="237"/>
      <c r="Q3" s="237"/>
      <c r="R3" s="237"/>
      <c r="S3" s="237"/>
      <c r="T3" s="238"/>
    </row>
    <row r="4" spans="1:22" ht="13.5" customHeight="1">
      <c r="A4" s="700" t="s">
        <v>217</v>
      </c>
      <c r="B4" s="701"/>
      <c r="C4" s="708">
        <v>123</v>
      </c>
      <c r="D4" s="709"/>
      <c r="E4" s="239"/>
      <c r="F4" s="705" t="s">
        <v>218</v>
      </c>
      <c r="G4" s="706"/>
      <c r="H4" s="706"/>
      <c r="I4" s="706"/>
      <c r="J4" s="706"/>
      <c r="K4" s="707"/>
      <c r="L4" s="710">
        <f xml:space="preserve"> IF(Functions!E6&lt;&gt;"N/A",SUM(C4*Functions!E6/1000,- O7),"N/A")</f>
        <v>25.98</v>
      </c>
      <c r="M4" s="711"/>
      <c r="N4" s="711"/>
      <c r="O4" s="711"/>
      <c r="P4" s="711"/>
      <c r="Q4" s="711"/>
      <c r="R4" s="711"/>
      <c r="S4" s="711"/>
      <c r="T4" s="712"/>
      <c r="V4" s="236"/>
    </row>
    <row r="5" spans="1:22" ht="13.5" customHeight="1">
      <c r="A5" s="700" t="s">
        <v>219</v>
      </c>
      <c r="B5" s="701"/>
      <c r="C5" s="713" t="s">
        <v>199</v>
      </c>
      <c r="D5" s="713"/>
      <c r="E5" s="713"/>
      <c r="F5" s="714"/>
      <c r="G5" s="714"/>
      <c r="H5" s="714"/>
      <c r="I5" s="714"/>
      <c r="J5" s="714"/>
      <c r="K5" s="714"/>
      <c r="L5" s="713"/>
      <c r="M5" s="713"/>
      <c r="N5" s="713"/>
      <c r="O5" s="713"/>
      <c r="P5" s="713"/>
      <c r="Q5" s="713"/>
      <c r="R5" s="713"/>
      <c r="S5" s="713"/>
      <c r="T5" s="713"/>
    </row>
    <row r="6" spans="1:22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6"/>
      <c r="L6" s="605" t="s">
        <v>220</v>
      </c>
      <c r="M6" s="605"/>
      <c r="N6" s="605"/>
      <c r="O6" s="607" t="s">
        <v>206</v>
      </c>
      <c r="P6" s="605"/>
      <c r="Q6" s="605"/>
      <c r="R6" s="605"/>
      <c r="S6" s="605"/>
      <c r="T6" s="608"/>
      <c r="V6" s="236"/>
    </row>
    <row r="7" spans="1:22" ht="13.5" customHeight="1" thickBot="1">
      <c r="A7" s="609">
        <f>COUNTIF(F40:HQ40,"P")</f>
        <v>6</v>
      </c>
      <c r="B7" s="610"/>
      <c r="C7" s="611">
        <f>COUNTIF(F40:HQ40,"F")</f>
        <v>0</v>
      </c>
      <c r="D7" s="612"/>
      <c r="E7" s="610"/>
      <c r="F7" s="611">
        <f>SUM(O7,- A7,- C7)</f>
        <v>0</v>
      </c>
      <c r="G7" s="612"/>
      <c r="H7" s="612"/>
      <c r="I7" s="612"/>
      <c r="J7" s="612"/>
      <c r="K7" s="613"/>
      <c r="L7" s="165">
        <f>COUNTIF(E39:HQ39,"N")</f>
        <v>1</v>
      </c>
      <c r="M7" s="165">
        <f>COUNTIF(E39:HQ39,"A")</f>
        <v>5</v>
      </c>
      <c r="N7" s="165">
        <f>COUNTIF(E39:HQ39,"B")</f>
        <v>0</v>
      </c>
      <c r="O7" s="614">
        <f>COUNTA(E9:HT9)</f>
        <v>6</v>
      </c>
      <c r="P7" s="612"/>
      <c r="Q7" s="612"/>
      <c r="R7" s="612"/>
      <c r="S7" s="612"/>
      <c r="T7" s="615"/>
      <c r="U7" s="240"/>
    </row>
    <row r="8" spans="1:22" ht="11.25" thickBot="1"/>
    <row r="9" spans="1:22" ht="46.5" customHeight="1" thickTop="1" thickBot="1">
      <c r="A9" s="199"/>
      <c r="B9" s="242"/>
      <c r="C9" s="243"/>
      <c r="D9" s="244"/>
      <c r="E9" s="243"/>
      <c r="F9" s="245" t="s">
        <v>221</v>
      </c>
      <c r="G9" s="245" t="s">
        <v>222</v>
      </c>
      <c r="H9" s="245" t="s">
        <v>223</v>
      </c>
      <c r="I9" s="245" t="s">
        <v>224</v>
      </c>
      <c r="J9" s="245" t="s">
        <v>225</v>
      </c>
      <c r="K9" s="245" t="s">
        <v>226</v>
      </c>
      <c r="U9" s="246"/>
      <c r="V9" s="236"/>
    </row>
    <row r="10" spans="1:22" ht="13.5" customHeight="1">
      <c r="A10" s="189" t="s">
        <v>238</v>
      </c>
      <c r="B10" s="247" t="s">
        <v>288</v>
      </c>
      <c r="C10" s="248"/>
      <c r="D10" s="249"/>
      <c r="E10" s="250"/>
      <c r="F10" s="251"/>
      <c r="G10" s="251"/>
      <c r="H10" s="251"/>
      <c r="I10" s="251"/>
      <c r="J10" s="251"/>
      <c r="K10" s="251"/>
    </row>
    <row r="11" spans="1:22" ht="13.5" customHeight="1">
      <c r="A11" s="184"/>
      <c r="B11" s="252"/>
      <c r="C11" s="253"/>
      <c r="D11" s="228" t="s">
        <v>319</v>
      </c>
      <c r="E11" s="250"/>
      <c r="F11" s="254"/>
      <c r="G11" s="254"/>
      <c r="H11" s="254"/>
      <c r="I11" s="254"/>
      <c r="J11" s="254"/>
      <c r="K11" s="254"/>
      <c r="V11" s="236"/>
    </row>
    <row r="12" spans="1:22" ht="13.5" customHeight="1">
      <c r="A12" s="184"/>
      <c r="B12" s="252" t="s">
        <v>421</v>
      </c>
      <c r="C12" s="253"/>
      <c r="D12" s="235"/>
      <c r="E12" s="255"/>
      <c r="F12" s="254"/>
      <c r="G12" s="254"/>
      <c r="H12" s="254"/>
      <c r="I12" s="254"/>
      <c r="J12" s="254"/>
      <c r="K12" s="254"/>
    </row>
    <row r="13" spans="1:22" ht="13.5" customHeight="1">
      <c r="A13" s="184"/>
      <c r="B13" s="252"/>
      <c r="C13" s="253"/>
      <c r="D13" s="228" t="s">
        <v>242</v>
      </c>
      <c r="E13" s="255"/>
      <c r="F13" s="254" t="s">
        <v>243</v>
      </c>
      <c r="G13" s="254" t="s">
        <v>243</v>
      </c>
      <c r="H13" s="254" t="s">
        <v>243</v>
      </c>
      <c r="I13" s="254" t="s">
        <v>243</v>
      </c>
      <c r="J13" s="254" t="s">
        <v>243</v>
      </c>
      <c r="K13" s="254"/>
    </row>
    <row r="14" spans="1:22" ht="13.5" customHeight="1">
      <c r="A14" s="184"/>
      <c r="B14" s="252"/>
      <c r="C14" s="253"/>
      <c r="D14" s="228" t="s">
        <v>244</v>
      </c>
      <c r="E14" s="255"/>
      <c r="F14" s="254"/>
      <c r="G14" s="254"/>
      <c r="H14" s="254"/>
      <c r="I14" s="254"/>
      <c r="J14" s="254"/>
      <c r="K14" s="254" t="s">
        <v>243</v>
      </c>
    </row>
    <row r="15" spans="1:22" ht="13.5" customHeight="1">
      <c r="A15" s="184"/>
      <c r="B15" s="252"/>
      <c r="C15" s="253"/>
      <c r="D15" s="282"/>
      <c r="E15" s="255"/>
      <c r="F15" s="254"/>
      <c r="G15" s="254"/>
      <c r="H15" s="254"/>
      <c r="I15" s="254"/>
      <c r="J15" s="254"/>
      <c r="K15" s="254"/>
    </row>
    <row r="16" spans="1:22" ht="13.5" customHeight="1">
      <c r="A16" s="184"/>
      <c r="B16" s="252" t="s">
        <v>395</v>
      </c>
      <c r="C16" s="253"/>
      <c r="D16" s="228"/>
      <c r="E16" s="255"/>
      <c r="F16" s="254"/>
      <c r="G16" s="254"/>
      <c r="H16" s="254"/>
      <c r="I16" s="254"/>
      <c r="J16" s="254"/>
      <c r="K16" s="254"/>
    </row>
    <row r="17" spans="1:11" ht="13.5" customHeight="1">
      <c r="A17" s="184"/>
      <c r="B17" s="252"/>
      <c r="C17" s="253"/>
      <c r="D17" s="85" t="s">
        <v>417</v>
      </c>
      <c r="E17" s="255"/>
      <c r="F17" s="254" t="s">
        <v>243</v>
      </c>
      <c r="G17" s="254" t="s">
        <v>243</v>
      </c>
      <c r="H17" s="254"/>
      <c r="I17" s="254"/>
      <c r="J17" s="254" t="s">
        <v>243</v>
      </c>
      <c r="K17" s="254" t="s">
        <v>243</v>
      </c>
    </row>
    <row r="18" spans="1:11" ht="13.5" customHeight="1">
      <c r="A18" s="184"/>
      <c r="B18" s="252"/>
      <c r="C18" s="253"/>
      <c r="D18" s="85" t="s">
        <v>418</v>
      </c>
      <c r="E18" s="255"/>
      <c r="F18" s="254"/>
      <c r="G18" s="254"/>
      <c r="H18" s="254" t="s">
        <v>243</v>
      </c>
      <c r="I18" s="254"/>
      <c r="J18" s="254"/>
      <c r="K18" s="254"/>
    </row>
    <row r="19" spans="1:11" ht="13.5" customHeight="1">
      <c r="A19" s="184"/>
      <c r="B19" s="252"/>
      <c r="C19" s="253"/>
      <c r="D19" s="228" t="s">
        <v>244</v>
      </c>
      <c r="E19" s="255"/>
      <c r="F19" s="254"/>
      <c r="G19" s="254"/>
      <c r="H19" s="254"/>
      <c r="I19" s="254" t="s">
        <v>243</v>
      </c>
      <c r="J19" s="254"/>
      <c r="K19" s="254"/>
    </row>
    <row r="20" spans="1:11" ht="13.5" customHeight="1">
      <c r="A20" s="184"/>
      <c r="B20" s="252"/>
      <c r="C20" s="253"/>
      <c r="D20" s="228"/>
      <c r="E20" s="255"/>
      <c r="F20" s="254"/>
      <c r="G20" s="254"/>
      <c r="H20" s="254"/>
      <c r="I20" s="254"/>
      <c r="J20" s="254"/>
      <c r="K20" s="254"/>
    </row>
    <row r="21" spans="1:11" ht="13.5" customHeight="1">
      <c r="A21" s="184"/>
      <c r="B21" s="252" t="s">
        <v>419</v>
      </c>
      <c r="C21" s="253"/>
      <c r="D21" s="228"/>
      <c r="E21" s="255"/>
      <c r="F21" s="254"/>
      <c r="G21" s="254"/>
      <c r="H21" s="254"/>
      <c r="I21" s="254"/>
      <c r="J21" s="254"/>
      <c r="K21" s="254"/>
    </row>
    <row r="22" spans="1:11" ht="13.5" customHeight="1">
      <c r="A22" s="184"/>
      <c r="B22" s="256"/>
      <c r="C22" s="257"/>
      <c r="D22" s="85" t="s">
        <v>417</v>
      </c>
      <c r="E22" s="255"/>
      <c r="F22" s="254" t="s">
        <v>243</v>
      </c>
      <c r="G22" s="254"/>
      <c r="H22" s="254" t="s">
        <v>243</v>
      </c>
      <c r="I22" s="254" t="s">
        <v>243</v>
      </c>
      <c r="J22" s="258"/>
      <c r="K22" s="254" t="s">
        <v>243</v>
      </c>
    </row>
    <row r="23" spans="1:11" ht="13.5" customHeight="1">
      <c r="A23" s="184"/>
      <c r="B23" s="256"/>
      <c r="C23" s="257"/>
      <c r="D23" s="85" t="s">
        <v>418</v>
      </c>
      <c r="E23" s="255"/>
      <c r="F23" s="258"/>
      <c r="G23" s="254" t="s">
        <v>243</v>
      </c>
      <c r="H23" s="258"/>
      <c r="I23" s="258"/>
      <c r="J23" s="258"/>
      <c r="K23" s="258"/>
    </row>
    <row r="24" spans="1:11" ht="13.5" customHeight="1" thickBot="1">
      <c r="A24" s="184"/>
      <c r="B24" s="252"/>
      <c r="C24" s="253"/>
      <c r="D24" s="228" t="s">
        <v>244</v>
      </c>
      <c r="E24" s="255"/>
      <c r="F24" s="254"/>
      <c r="G24" s="254"/>
      <c r="H24" s="254"/>
      <c r="I24" s="254"/>
      <c r="J24" s="254" t="s">
        <v>243</v>
      </c>
      <c r="K24" s="254"/>
    </row>
    <row r="25" spans="1:11" ht="13.5" customHeight="1">
      <c r="A25" s="189" t="s">
        <v>270</v>
      </c>
      <c r="B25" s="259" t="s">
        <v>315</v>
      </c>
      <c r="C25" s="260"/>
      <c r="D25" s="249"/>
      <c r="E25" s="261"/>
      <c r="F25" s="251"/>
      <c r="G25" s="251"/>
      <c r="H25" s="251"/>
      <c r="I25" s="251"/>
      <c r="J25" s="251"/>
      <c r="K25" s="251"/>
    </row>
    <row r="26" spans="1:11" ht="13.5" customHeight="1">
      <c r="A26" s="184"/>
      <c r="B26" s="262"/>
      <c r="C26" s="263"/>
      <c r="D26" s="228" t="s">
        <v>260</v>
      </c>
      <c r="E26" s="264"/>
      <c r="F26" s="254"/>
      <c r="G26" s="254" t="s">
        <v>243</v>
      </c>
      <c r="H26" s="254" t="s">
        <v>243</v>
      </c>
      <c r="I26" s="254" t="s">
        <v>243</v>
      </c>
      <c r="J26" s="254" t="s">
        <v>243</v>
      </c>
      <c r="K26" s="254" t="s">
        <v>243</v>
      </c>
    </row>
    <row r="27" spans="1:11" ht="13.5" customHeight="1">
      <c r="A27" s="184"/>
      <c r="B27" s="262"/>
      <c r="C27" s="265"/>
      <c r="D27" s="102" t="s">
        <v>422</v>
      </c>
      <c r="E27" s="266"/>
      <c r="F27" s="254" t="s">
        <v>243</v>
      </c>
      <c r="G27" s="254"/>
      <c r="H27" s="254"/>
      <c r="I27" s="254"/>
      <c r="J27" s="254"/>
      <c r="K27" s="254"/>
    </row>
    <row r="28" spans="1:11" ht="13.5" customHeight="1">
      <c r="A28" s="184"/>
      <c r="B28" s="262" t="s">
        <v>318</v>
      </c>
      <c r="C28" s="265"/>
      <c r="D28" s="228"/>
      <c r="E28" s="266"/>
      <c r="F28" s="254"/>
      <c r="G28" s="254"/>
      <c r="H28" s="254"/>
      <c r="I28" s="254"/>
      <c r="J28" s="254"/>
      <c r="K28" s="254"/>
    </row>
    <row r="29" spans="1:11" ht="13.5" customHeight="1">
      <c r="A29" s="184"/>
      <c r="B29" s="262"/>
      <c r="C29" s="265"/>
      <c r="D29" s="228" t="s">
        <v>319</v>
      </c>
      <c r="E29" s="266"/>
      <c r="F29" s="254"/>
      <c r="G29" s="254"/>
      <c r="H29" s="254"/>
      <c r="I29" s="254"/>
      <c r="J29" s="254"/>
      <c r="K29" s="254"/>
    </row>
    <row r="30" spans="1:11" ht="13.5" customHeight="1">
      <c r="A30" s="184"/>
      <c r="B30" s="262" t="s">
        <v>320</v>
      </c>
      <c r="C30" s="265"/>
      <c r="D30" s="228"/>
      <c r="E30" s="266"/>
      <c r="F30" s="254"/>
      <c r="G30" s="254"/>
      <c r="H30" s="254"/>
      <c r="I30" s="254"/>
      <c r="J30" s="254"/>
      <c r="K30" s="254"/>
    </row>
    <row r="31" spans="1:11" ht="13.5" customHeight="1">
      <c r="A31" s="184"/>
      <c r="B31" s="262"/>
      <c r="C31" s="265"/>
      <c r="D31" s="228" t="s">
        <v>275</v>
      </c>
      <c r="E31" s="266"/>
      <c r="F31" s="254" t="s">
        <v>243</v>
      </c>
      <c r="G31" s="254"/>
      <c r="H31" s="254"/>
      <c r="I31" s="254"/>
      <c r="J31" s="254"/>
      <c r="K31" s="254"/>
    </row>
    <row r="32" spans="1:11" ht="13.5" customHeight="1">
      <c r="A32" s="184"/>
      <c r="B32" s="262"/>
      <c r="C32" s="265"/>
      <c r="D32" s="267" t="s">
        <v>276</v>
      </c>
      <c r="E32" s="266"/>
      <c r="F32" s="254"/>
      <c r="G32" s="254" t="s">
        <v>243</v>
      </c>
      <c r="H32" s="254" t="s">
        <v>243</v>
      </c>
      <c r="I32" s="254" t="s">
        <v>243</v>
      </c>
      <c r="J32" s="254" t="s">
        <v>243</v>
      </c>
      <c r="K32" s="254" t="s">
        <v>243</v>
      </c>
    </row>
    <row r="33" spans="1:11" ht="13.5" customHeight="1">
      <c r="A33" s="184"/>
      <c r="B33" s="262"/>
      <c r="C33" s="265"/>
      <c r="D33" s="228" t="s">
        <v>277</v>
      </c>
      <c r="E33" s="266"/>
      <c r="F33" s="254"/>
      <c r="G33" s="254"/>
      <c r="H33" s="254"/>
      <c r="I33" s="254"/>
      <c r="J33" s="254"/>
      <c r="K33" s="254"/>
    </row>
    <row r="34" spans="1:11" ht="13.5" customHeight="1">
      <c r="A34" s="184"/>
      <c r="B34" s="262"/>
      <c r="C34" s="265"/>
      <c r="D34" s="228" t="s">
        <v>278</v>
      </c>
      <c r="E34" s="266"/>
      <c r="F34" s="254"/>
      <c r="G34" s="254"/>
      <c r="H34" s="254"/>
      <c r="I34" s="254"/>
      <c r="J34" s="254"/>
      <c r="K34" s="254"/>
    </row>
    <row r="35" spans="1:11" ht="13.5" customHeight="1">
      <c r="A35" s="184"/>
      <c r="B35" s="262"/>
      <c r="C35" s="265"/>
      <c r="D35" s="267" t="s">
        <v>279</v>
      </c>
      <c r="E35" s="266"/>
      <c r="F35" s="254"/>
      <c r="G35" s="254"/>
      <c r="H35" s="254"/>
      <c r="I35" s="254"/>
      <c r="J35" s="254"/>
      <c r="K35" s="254"/>
    </row>
    <row r="36" spans="1:11" ht="13.5" customHeight="1">
      <c r="A36" s="184"/>
      <c r="B36" s="262"/>
      <c r="C36" s="265"/>
      <c r="D36" s="228" t="s">
        <v>280</v>
      </c>
      <c r="E36" s="266"/>
      <c r="F36" s="254"/>
      <c r="G36" s="254"/>
      <c r="H36" s="254"/>
      <c r="I36" s="254"/>
      <c r="J36" s="254"/>
      <c r="K36" s="254"/>
    </row>
    <row r="37" spans="1:11" ht="13.5" customHeight="1">
      <c r="A37" s="184"/>
      <c r="B37" s="262"/>
      <c r="C37" s="265"/>
      <c r="D37" s="268"/>
      <c r="E37" s="266"/>
      <c r="F37" s="254"/>
      <c r="G37" s="254"/>
      <c r="H37" s="254"/>
      <c r="I37" s="254"/>
      <c r="J37" s="254"/>
      <c r="K37" s="254"/>
    </row>
    <row r="38" spans="1:11" ht="13.5" customHeight="1" thickBot="1">
      <c r="A38" s="184"/>
      <c r="B38" s="269"/>
      <c r="C38" s="270"/>
      <c r="D38" s="267"/>
      <c r="E38" s="271"/>
      <c r="F38" s="258"/>
      <c r="G38" s="258"/>
      <c r="H38" s="258"/>
      <c r="I38" s="258"/>
      <c r="J38" s="258"/>
      <c r="K38" s="258"/>
    </row>
    <row r="39" spans="1:11" ht="13.5" customHeight="1" thickTop="1">
      <c r="A39" s="189" t="s">
        <v>281</v>
      </c>
      <c r="B39" s="716" t="s">
        <v>282</v>
      </c>
      <c r="C39" s="716"/>
      <c r="D39" s="716"/>
      <c r="E39" s="272"/>
      <c r="F39" s="273" t="s">
        <v>204</v>
      </c>
      <c r="G39" s="273" t="s">
        <v>63</v>
      </c>
      <c r="H39" s="273" t="s">
        <v>63</v>
      </c>
      <c r="I39" s="273" t="s">
        <v>63</v>
      </c>
      <c r="J39" s="273" t="s">
        <v>63</v>
      </c>
      <c r="K39" s="273" t="s">
        <v>63</v>
      </c>
    </row>
    <row r="40" spans="1:11" ht="13.5" customHeight="1">
      <c r="A40" s="184"/>
      <c r="B40" s="643" t="s">
        <v>283</v>
      </c>
      <c r="C40" s="643"/>
      <c r="D40" s="643"/>
      <c r="E40" s="274"/>
      <c r="F40" s="275" t="s">
        <v>284</v>
      </c>
      <c r="G40" s="275" t="s">
        <v>284</v>
      </c>
      <c r="H40" s="275" t="s">
        <v>284</v>
      </c>
      <c r="I40" s="275" t="s">
        <v>284</v>
      </c>
      <c r="J40" s="275" t="s">
        <v>284</v>
      </c>
      <c r="K40" s="275" t="s">
        <v>284</v>
      </c>
    </row>
    <row r="41" spans="1:11" ht="73.5" customHeight="1">
      <c r="A41" s="184"/>
      <c r="B41" s="643" t="s">
        <v>285</v>
      </c>
      <c r="C41" s="643"/>
      <c r="D41" s="643"/>
      <c r="E41" s="276"/>
      <c r="F41" s="277">
        <v>44634</v>
      </c>
      <c r="G41" s="277">
        <v>44634</v>
      </c>
      <c r="H41" s="277">
        <v>44634</v>
      </c>
      <c r="I41" s="277">
        <v>44634</v>
      </c>
      <c r="J41" s="277">
        <v>44634</v>
      </c>
      <c r="K41" s="277">
        <v>44634</v>
      </c>
    </row>
    <row r="42" spans="1:11" ht="11.25" thickBot="1">
      <c r="A42" s="278"/>
      <c r="B42" s="715" t="s">
        <v>286</v>
      </c>
      <c r="C42" s="715"/>
      <c r="D42" s="715"/>
      <c r="E42" s="279"/>
      <c r="F42" s="280"/>
      <c r="G42" s="280"/>
      <c r="H42" s="280"/>
      <c r="I42" s="280"/>
      <c r="J42" s="280"/>
      <c r="K42" s="280"/>
    </row>
    <row r="43" spans="1:11" ht="11.25" thickTop="1">
      <c r="A43" s="281"/>
    </row>
  </sheetData>
  <mergeCells count="27">
    <mergeCell ref="B42:D42"/>
    <mergeCell ref="A6:B6"/>
    <mergeCell ref="C6:E6"/>
    <mergeCell ref="B39:D39"/>
    <mergeCell ref="B40:D40"/>
    <mergeCell ref="B41:D41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40:K40" xr:uid="{00000000-0002-0000-0800-000000000000}">
      <formula1>"P,F, "</formula1>
    </dataValidation>
    <dataValidation type="list" allowBlank="1" showInputMessage="1" showErrorMessage="1" sqref="F39:K39" xr:uid="{00000000-0002-0000-0800-000001000000}">
      <formula1>"N,A,B, "</formula1>
    </dataValidation>
    <dataValidation type="list" allowBlank="1" showInputMessage="1" showErrorMessage="1" sqref="F10:K38" xr:uid="{00000000-0002-0000-0800-000002000000}">
      <formula1>"O, "</formula1>
    </dataValidation>
  </dataValidations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47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11.375" style="78" customWidth="1"/>
    <col min="5" max="5" width="1.875" style="77" hidden="1" customWidth="1"/>
    <col min="6" max="7" width="2.875" style="77" bestFit="1" customWidth="1"/>
    <col min="8" max="8" width="2.875" style="77" customWidth="1"/>
    <col min="9" max="10" width="2.875" style="77" bestFit="1" customWidth="1"/>
    <col min="11" max="19" width="2.875" style="77" customWidth="1"/>
    <col min="20" max="20" width="2.875" style="77" bestFit="1" customWidth="1"/>
    <col min="21" max="21" width="2.875" style="77" customWidth="1"/>
    <col min="22" max="16384" width="11" style="77"/>
  </cols>
  <sheetData>
    <row r="1" spans="1:22" ht="13.5" customHeight="1" thickBot="1">
      <c r="A1" s="75"/>
      <c r="B1" s="76"/>
    </row>
    <row r="2" spans="1:22" ht="13.5" customHeight="1">
      <c r="A2" s="579" t="s">
        <v>214</v>
      </c>
      <c r="B2" s="580"/>
      <c r="C2" s="581" t="s">
        <v>168</v>
      </c>
      <c r="D2" s="582"/>
      <c r="E2" s="583"/>
      <c r="F2" s="584" t="s">
        <v>97</v>
      </c>
      <c r="G2" s="585"/>
      <c r="H2" s="585"/>
      <c r="I2" s="585"/>
      <c r="J2" s="585"/>
      <c r="K2" s="585"/>
      <c r="L2" s="586" t="s">
        <v>167</v>
      </c>
      <c r="M2" s="587"/>
      <c r="N2" s="587"/>
      <c r="O2" s="587"/>
      <c r="P2" s="587"/>
      <c r="Q2" s="587"/>
      <c r="R2" s="587"/>
      <c r="S2" s="587"/>
      <c r="T2" s="588"/>
      <c r="V2" s="79"/>
    </row>
    <row r="3" spans="1:22" ht="13.5" customHeight="1">
      <c r="A3" s="589" t="s">
        <v>215</v>
      </c>
      <c r="B3" s="590"/>
      <c r="C3" s="591" t="s">
        <v>197</v>
      </c>
      <c r="D3" s="592"/>
      <c r="E3" s="593"/>
      <c r="F3" s="594" t="s">
        <v>216</v>
      </c>
      <c r="G3" s="595"/>
      <c r="H3" s="595"/>
      <c r="I3" s="595"/>
      <c r="J3" s="595"/>
      <c r="K3" s="596"/>
      <c r="L3" s="592" t="s">
        <v>49</v>
      </c>
      <c r="M3" s="592"/>
      <c r="N3" s="592"/>
      <c r="O3" s="163"/>
      <c r="P3" s="163"/>
      <c r="Q3" s="163"/>
      <c r="R3" s="163"/>
      <c r="S3" s="163"/>
      <c r="T3" s="164"/>
    </row>
    <row r="4" spans="1:22" ht="13.5" customHeight="1">
      <c r="A4" s="589" t="s">
        <v>217</v>
      </c>
      <c r="B4" s="590"/>
      <c r="C4" s="597">
        <v>76</v>
      </c>
      <c r="D4" s="598"/>
      <c r="E4" s="175"/>
      <c r="F4" s="594" t="s">
        <v>218</v>
      </c>
      <c r="G4" s="595"/>
      <c r="H4" s="595"/>
      <c r="I4" s="595"/>
      <c r="J4" s="595"/>
      <c r="K4" s="596"/>
      <c r="L4" s="599">
        <f xml:space="preserve"> IF(Functions!E6&lt;&gt;"N/A",SUM(C4*Functions!E6/1000,- O7),"N/A")</f>
        <v>13.760000000000002</v>
      </c>
      <c r="M4" s="600"/>
      <c r="N4" s="600"/>
      <c r="O4" s="600"/>
      <c r="P4" s="600"/>
      <c r="Q4" s="600"/>
      <c r="R4" s="600"/>
      <c r="S4" s="600"/>
      <c r="T4" s="601"/>
      <c r="V4" s="79"/>
    </row>
    <row r="5" spans="1:22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2"/>
      <c r="M5" s="602"/>
      <c r="N5" s="602"/>
      <c r="O5" s="602"/>
      <c r="P5" s="602"/>
      <c r="Q5" s="602"/>
      <c r="R5" s="602"/>
      <c r="S5" s="602"/>
      <c r="T5" s="602"/>
    </row>
    <row r="6" spans="1:22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6"/>
      <c r="L6" s="605" t="s">
        <v>220</v>
      </c>
      <c r="M6" s="605"/>
      <c r="N6" s="605"/>
      <c r="O6" s="607" t="s">
        <v>206</v>
      </c>
      <c r="P6" s="605"/>
      <c r="Q6" s="605"/>
      <c r="R6" s="605"/>
      <c r="S6" s="605"/>
      <c r="T6" s="608"/>
      <c r="V6" s="79"/>
    </row>
    <row r="7" spans="1:22" ht="13.5" customHeight="1" thickBot="1">
      <c r="A7" s="609">
        <f>COUNTIF(F44:HQ44,"P")</f>
        <v>6</v>
      </c>
      <c r="B7" s="610"/>
      <c r="C7" s="611">
        <f>COUNTIF(F44:HQ44,"F")</f>
        <v>0</v>
      </c>
      <c r="D7" s="612"/>
      <c r="E7" s="610"/>
      <c r="F7" s="611">
        <f>SUM(O7,- A7,- C7)</f>
        <v>0</v>
      </c>
      <c r="G7" s="612"/>
      <c r="H7" s="612"/>
      <c r="I7" s="612"/>
      <c r="J7" s="612"/>
      <c r="K7" s="613"/>
      <c r="L7" s="165">
        <f>COUNTIF(E43:HQ43,"N")</f>
        <v>1</v>
      </c>
      <c r="M7" s="165">
        <f>COUNTIF(E43:HQ43,"A")</f>
        <v>5</v>
      </c>
      <c r="N7" s="165">
        <f>COUNTIF(E43:HQ43,"B")</f>
        <v>0</v>
      </c>
      <c r="O7" s="614">
        <f>COUNTA(E9:HT9)</f>
        <v>6</v>
      </c>
      <c r="P7" s="612"/>
      <c r="Q7" s="612"/>
      <c r="R7" s="612"/>
      <c r="S7" s="612"/>
      <c r="T7" s="615"/>
      <c r="U7" s="80"/>
    </row>
    <row r="8" spans="1:22" ht="11.25" thickBot="1"/>
    <row r="9" spans="1:22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I9" s="203" t="s">
        <v>224</v>
      </c>
      <c r="J9" s="203" t="s">
        <v>225</v>
      </c>
      <c r="K9" s="203" t="s">
        <v>226</v>
      </c>
      <c r="U9" s="82"/>
      <c r="V9" s="79"/>
    </row>
    <row r="10" spans="1:22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  <c r="I10" s="160"/>
      <c r="J10" s="160"/>
      <c r="K10" s="160"/>
    </row>
    <row r="11" spans="1:22" ht="13.5" customHeight="1">
      <c r="A11" s="184"/>
      <c r="B11" s="83"/>
      <c r="C11" s="84"/>
      <c r="D11" s="117" t="s">
        <v>289</v>
      </c>
      <c r="E11" s="88"/>
      <c r="F11" s="157"/>
      <c r="G11" s="157"/>
      <c r="H11" s="157"/>
      <c r="I11" s="157"/>
      <c r="J11" s="157"/>
      <c r="K11" s="157"/>
      <c r="V11" s="79"/>
    </row>
    <row r="12" spans="1:22" ht="13.5" customHeight="1">
      <c r="A12" s="184"/>
      <c r="B12" s="83" t="s">
        <v>290</v>
      </c>
      <c r="C12" s="84"/>
      <c r="D12" s="85"/>
      <c r="E12" s="88"/>
      <c r="F12" s="157"/>
      <c r="G12" s="157"/>
      <c r="H12" s="157"/>
      <c r="I12" s="157"/>
      <c r="J12" s="157"/>
      <c r="K12" s="157"/>
      <c r="V12" s="79"/>
    </row>
    <row r="13" spans="1:22" ht="13.5" customHeight="1">
      <c r="A13" s="184"/>
      <c r="B13" s="83"/>
      <c r="C13" s="84"/>
      <c r="D13" s="85" t="s">
        <v>291</v>
      </c>
      <c r="E13" s="88"/>
      <c r="F13" s="157" t="s">
        <v>243</v>
      </c>
      <c r="G13" s="157"/>
      <c r="H13" s="157"/>
      <c r="I13" s="157" t="s">
        <v>243</v>
      </c>
      <c r="J13" s="157" t="s">
        <v>243</v>
      </c>
      <c r="K13" s="157" t="s">
        <v>243</v>
      </c>
      <c r="V13" s="79"/>
    </row>
    <row r="14" spans="1:22" ht="13.5" customHeight="1">
      <c r="A14" s="184"/>
      <c r="B14" s="83"/>
      <c r="C14" s="84"/>
      <c r="D14" s="85" t="s">
        <v>292</v>
      </c>
      <c r="E14" s="88"/>
      <c r="F14" s="157"/>
      <c r="G14" s="157" t="s">
        <v>243</v>
      </c>
      <c r="H14" s="157"/>
      <c r="I14" s="157"/>
      <c r="J14" s="157"/>
      <c r="K14" s="157"/>
      <c r="V14" s="79"/>
    </row>
    <row r="15" spans="1:22" ht="13.5" customHeight="1">
      <c r="A15" s="184"/>
      <c r="B15" s="83"/>
      <c r="C15" s="84"/>
      <c r="D15" s="85" t="s">
        <v>293</v>
      </c>
      <c r="E15" s="88"/>
      <c r="F15" s="157"/>
      <c r="G15" s="157"/>
      <c r="H15" s="157" t="s">
        <v>243</v>
      </c>
      <c r="I15" s="157"/>
      <c r="J15" s="157"/>
      <c r="K15" s="157"/>
      <c r="V15" s="79"/>
    </row>
    <row r="16" spans="1:22" ht="13.5" customHeight="1">
      <c r="A16" s="184"/>
      <c r="B16" s="83" t="s">
        <v>398</v>
      </c>
      <c r="C16" s="84"/>
      <c r="D16" s="85"/>
      <c r="E16" s="88"/>
      <c r="F16" s="157"/>
      <c r="G16" s="157"/>
      <c r="H16" s="157"/>
      <c r="I16" s="157"/>
      <c r="J16" s="157"/>
      <c r="K16" s="157"/>
      <c r="V16" s="79"/>
    </row>
    <row r="17" spans="1:22" ht="13.5" customHeight="1">
      <c r="A17" s="184"/>
      <c r="B17" s="83"/>
      <c r="C17" s="84"/>
      <c r="D17" s="85" t="s">
        <v>324</v>
      </c>
      <c r="E17" s="88"/>
      <c r="F17" s="254" t="s">
        <v>243</v>
      </c>
      <c r="G17" s="254" t="s">
        <v>243</v>
      </c>
      <c r="H17" s="254" t="s">
        <v>243</v>
      </c>
      <c r="I17" s="254" t="s">
        <v>243</v>
      </c>
      <c r="J17" s="157"/>
      <c r="K17" s="157"/>
      <c r="V17" s="79"/>
    </row>
    <row r="18" spans="1:22" ht="13.5" customHeight="1">
      <c r="A18" s="184"/>
      <c r="B18" s="83"/>
      <c r="C18" s="84"/>
      <c r="D18" s="85" t="s">
        <v>260</v>
      </c>
      <c r="E18" s="88"/>
      <c r="F18" s="157"/>
      <c r="G18" s="157"/>
      <c r="H18" s="157"/>
      <c r="I18" s="157"/>
      <c r="J18" s="254" t="s">
        <v>243</v>
      </c>
      <c r="K18" s="254" t="s">
        <v>243</v>
      </c>
      <c r="V18" s="79"/>
    </row>
    <row r="19" spans="1:22" ht="13.5" customHeight="1">
      <c r="A19" s="184"/>
      <c r="B19" s="83"/>
      <c r="C19" s="84"/>
      <c r="D19" s="85"/>
      <c r="E19" s="88"/>
      <c r="F19" s="157"/>
      <c r="G19" s="157"/>
      <c r="H19" s="157"/>
      <c r="I19" s="157"/>
      <c r="J19" s="157"/>
      <c r="K19" s="157"/>
      <c r="V19" s="79"/>
    </row>
    <row r="20" spans="1:22" ht="13.5" customHeight="1">
      <c r="A20" s="184"/>
      <c r="B20" s="83" t="s">
        <v>405</v>
      </c>
      <c r="C20" s="84"/>
      <c r="D20" s="85"/>
      <c r="E20" s="88"/>
      <c r="F20" s="157"/>
      <c r="G20" s="157"/>
      <c r="H20" s="157"/>
      <c r="I20" s="157"/>
      <c r="J20" s="157"/>
      <c r="K20" s="157"/>
      <c r="V20" s="79"/>
    </row>
    <row r="21" spans="1:22" ht="13.5" customHeight="1">
      <c r="A21" s="184"/>
      <c r="B21" s="83"/>
      <c r="C21" s="84"/>
      <c r="D21" s="85" t="s">
        <v>406</v>
      </c>
      <c r="E21" s="88"/>
      <c r="F21" s="254" t="s">
        <v>243</v>
      </c>
      <c r="G21" s="157"/>
      <c r="H21" s="157"/>
      <c r="I21" s="254" t="s">
        <v>243</v>
      </c>
      <c r="J21" s="157"/>
      <c r="K21" s="157"/>
      <c r="V21" s="79"/>
    </row>
    <row r="22" spans="1:22" ht="13.5" customHeight="1">
      <c r="A22" s="184"/>
      <c r="B22" s="83"/>
      <c r="C22" s="84"/>
      <c r="D22" s="85" t="s">
        <v>423</v>
      </c>
      <c r="E22" s="88"/>
      <c r="F22" s="157"/>
      <c r="G22" s="254" t="s">
        <v>243</v>
      </c>
      <c r="H22" s="157"/>
      <c r="I22" s="157"/>
      <c r="J22" s="157"/>
      <c r="K22" s="157"/>
      <c r="V22" s="79"/>
    </row>
    <row r="23" spans="1:22" ht="13.5" customHeight="1">
      <c r="A23" s="184"/>
      <c r="B23" s="83"/>
      <c r="C23" s="84"/>
      <c r="D23" s="85" t="s">
        <v>260</v>
      </c>
      <c r="E23" s="88"/>
      <c r="F23" s="157"/>
      <c r="G23" s="157"/>
      <c r="H23" s="254" t="s">
        <v>243</v>
      </c>
      <c r="I23" s="157"/>
      <c r="J23" s="254" t="s">
        <v>243</v>
      </c>
      <c r="K23" s="254" t="s">
        <v>243</v>
      </c>
      <c r="V23" s="79"/>
    </row>
    <row r="24" spans="1:22" ht="13.5" customHeight="1">
      <c r="A24" s="184"/>
      <c r="B24" s="83"/>
      <c r="C24" s="84"/>
      <c r="D24" s="85"/>
      <c r="E24" s="88"/>
      <c r="F24" s="157"/>
      <c r="G24" s="157"/>
      <c r="H24" s="254"/>
      <c r="I24" s="157"/>
      <c r="J24" s="157"/>
      <c r="K24" s="157"/>
      <c r="V24" s="79"/>
    </row>
    <row r="25" spans="1:22" ht="13.5" customHeight="1">
      <c r="A25" s="184"/>
      <c r="B25" s="83" t="s">
        <v>408</v>
      </c>
      <c r="C25" s="84"/>
      <c r="D25" s="85"/>
      <c r="E25" s="88"/>
      <c r="F25" s="157"/>
      <c r="G25" s="157"/>
      <c r="H25" s="157"/>
      <c r="I25" s="157"/>
      <c r="J25" s="157"/>
      <c r="K25" s="157"/>
      <c r="V25" s="79"/>
    </row>
    <row r="26" spans="1:22" ht="13.5" customHeight="1">
      <c r="A26" s="184"/>
      <c r="B26" s="83"/>
      <c r="C26" s="84"/>
      <c r="D26" s="85">
        <v>7</v>
      </c>
      <c r="E26" s="88"/>
      <c r="F26" s="254" t="s">
        <v>243</v>
      </c>
      <c r="G26" s="157"/>
      <c r="H26" s="157"/>
      <c r="I26" s="157"/>
      <c r="J26" s="157"/>
      <c r="K26" s="157"/>
      <c r="V26" s="79"/>
    </row>
    <row r="27" spans="1:22" ht="13.5" customHeight="1">
      <c r="A27" s="184"/>
      <c r="B27" s="83"/>
      <c r="C27" s="84"/>
      <c r="D27" s="85">
        <v>-9</v>
      </c>
      <c r="E27" s="90"/>
      <c r="F27" s="157"/>
      <c r="G27" s="254" t="s">
        <v>243</v>
      </c>
      <c r="H27" s="157"/>
      <c r="I27" s="157"/>
      <c r="J27" s="157"/>
      <c r="K27" s="157"/>
    </row>
    <row r="28" spans="1:22" ht="13.5" customHeight="1">
      <c r="A28" s="184"/>
      <c r="B28" s="83"/>
      <c r="C28" s="84"/>
      <c r="D28" s="85">
        <v>0</v>
      </c>
      <c r="E28" s="90"/>
      <c r="F28" s="157"/>
      <c r="G28" s="157"/>
      <c r="H28" s="254" t="s">
        <v>243</v>
      </c>
      <c r="I28" s="157"/>
      <c r="J28" s="157"/>
      <c r="K28" s="157"/>
    </row>
    <row r="29" spans="1:22" ht="13.5" customHeight="1">
      <c r="A29" s="184"/>
      <c r="B29" s="83"/>
      <c r="C29" s="84"/>
      <c r="D29" s="85" t="s">
        <v>260</v>
      </c>
      <c r="E29" s="90"/>
      <c r="F29" s="157"/>
      <c r="G29" s="157"/>
      <c r="H29" s="157"/>
      <c r="I29" s="254" t="s">
        <v>243</v>
      </c>
      <c r="J29" s="254" t="s">
        <v>243</v>
      </c>
      <c r="K29" s="254" t="s">
        <v>243</v>
      </c>
    </row>
    <row r="30" spans="1:22" ht="13.5" customHeight="1" thickBot="1">
      <c r="A30" s="184"/>
      <c r="B30" s="92"/>
      <c r="C30" s="93"/>
      <c r="D30" s="283"/>
      <c r="E30" s="95"/>
      <c r="F30" s="159"/>
      <c r="G30" s="159"/>
      <c r="H30" s="159"/>
      <c r="I30" s="159"/>
      <c r="J30" s="159"/>
      <c r="K30" s="159"/>
    </row>
    <row r="31" spans="1:22" ht="13.5" customHeight="1" thickTop="1">
      <c r="A31" s="188" t="s">
        <v>270</v>
      </c>
      <c r="B31" s="96" t="s">
        <v>315</v>
      </c>
      <c r="C31" s="97"/>
      <c r="D31" s="98"/>
      <c r="E31" s="99"/>
      <c r="F31" s="160"/>
      <c r="G31" s="160"/>
      <c r="H31" s="160"/>
      <c r="I31" s="160"/>
      <c r="J31" s="160"/>
      <c r="K31" s="160"/>
    </row>
    <row r="32" spans="1:22" ht="13.5" customHeight="1">
      <c r="A32" s="187"/>
      <c r="B32" s="100"/>
      <c r="C32" s="101"/>
      <c r="D32" s="228" t="s">
        <v>402</v>
      </c>
      <c r="E32" s="103"/>
      <c r="F32" s="157" t="s">
        <v>243</v>
      </c>
      <c r="G32" s="157"/>
      <c r="H32" s="157"/>
      <c r="I32" s="157"/>
      <c r="J32" s="157"/>
      <c r="K32" s="254"/>
    </row>
    <row r="33" spans="1:11" ht="13.5" customHeight="1">
      <c r="A33" s="187"/>
      <c r="B33" s="100"/>
      <c r="C33" s="161"/>
      <c r="D33" s="228" t="s">
        <v>316</v>
      </c>
      <c r="E33" s="105"/>
      <c r="F33" s="157"/>
      <c r="G33" s="254" t="s">
        <v>243</v>
      </c>
      <c r="H33" s="254" t="s">
        <v>243</v>
      </c>
      <c r="I33" s="157" t="s">
        <v>243</v>
      </c>
      <c r="J33" s="157" t="s">
        <v>243</v>
      </c>
      <c r="K33" s="157" t="s">
        <v>243</v>
      </c>
    </row>
    <row r="34" spans="1:11" ht="13.5" customHeight="1">
      <c r="A34" s="187"/>
      <c r="B34" s="100" t="s">
        <v>318</v>
      </c>
      <c r="C34" s="161"/>
      <c r="D34" s="102"/>
      <c r="E34" s="105"/>
      <c r="F34" s="157"/>
      <c r="G34" s="157"/>
      <c r="H34" s="157"/>
      <c r="I34" s="157"/>
      <c r="J34" s="157"/>
      <c r="K34" s="157"/>
    </row>
    <row r="35" spans="1:11" ht="13.5" customHeight="1">
      <c r="A35" s="187"/>
      <c r="B35" s="100"/>
      <c r="C35" s="161"/>
      <c r="D35" s="102" t="s">
        <v>319</v>
      </c>
      <c r="E35" s="105"/>
      <c r="F35" s="157"/>
      <c r="G35" s="157"/>
      <c r="H35" s="157"/>
      <c r="I35" s="157"/>
      <c r="J35" s="157"/>
      <c r="K35" s="157"/>
    </row>
    <row r="36" spans="1:11" ht="13.5" customHeight="1">
      <c r="A36" s="187"/>
      <c r="B36" s="100" t="s">
        <v>320</v>
      </c>
      <c r="C36" s="161"/>
      <c r="D36" s="102"/>
      <c r="E36" s="105"/>
      <c r="F36" s="157"/>
      <c r="G36" s="157"/>
      <c r="H36" s="157"/>
      <c r="I36" s="157"/>
      <c r="J36" s="157"/>
      <c r="K36" s="157"/>
    </row>
    <row r="37" spans="1:11" ht="13.5" customHeight="1">
      <c r="A37" s="187"/>
      <c r="B37" s="100"/>
      <c r="C37" s="161"/>
      <c r="D37" s="102" t="s">
        <v>275</v>
      </c>
      <c r="E37" s="105"/>
      <c r="F37" s="254" t="s">
        <v>243</v>
      </c>
      <c r="G37" s="157"/>
      <c r="H37" s="157"/>
      <c r="I37" s="157"/>
      <c r="J37" s="157"/>
      <c r="K37" s="157"/>
    </row>
    <row r="38" spans="1:11" ht="13.5" customHeight="1">
      <c r="A38" s="187"/>
      <c r="B38" s="100"/>
      <c r="C38" s="161"/>
      <c r="D38" s="178" t="s">
        <v>276</v>
      </c>
      <c r="E38" s="105"/>
      <c r="F38" s="157"/>
      <c r="G38" s="254" t="s">
        <v>243</v>
      </c>
      <c r="H38" s="254" t="s">
        <v>243</v>
      </c>
      <c r="I38" s="254" t="s">
        <v>243</v>
      </c>
      <c r="J38" s="254" t="s">
        <v>243</v>
      </c>
      <c r="K38" s="254" t="s">
        <v>243</v>
      </c>
    </row>
    <row r="39" spans="1:11" ht="13.5" customHeight="1">
      <c r="A39" s="187"/>
      <c r="B39" s="100"/>
      <c r="C39" s="161"/>
      <c r="D39" s="102" t="s">
        <v>277</v>
      </c>
      <c r="E39" s="105"/>
      <c r="F39" s="157"/>
      <c r="G39" s="157"/>
      <c r="H39" s="157"/>
      <c r="I39" s="157"/>
      <c r="J39" s="157"/>
      <c r="K39" s="157"/>
    </row>
    <row r="40" spans="1:11" ht="13.5" customHeight="1">
      <c r="A40" s="187"/>
      <c r="B40" s="100"/>
      <c r="C40" s="161"/>
      <c r="D40" s="102" t="s">
        <v>278</v>
      </c>
      <c r="E40" s="105"/>
      <c r="F40" s="157"/>
      <c r="G40" s="157"/>
      <c r="H40" s="157"/>
      <c r="I40" s="157"/>
      <c r="J40" s="157"/>
      <c r="K40" s="157"/>
    </row>
    <row r="41" spans="1:11" ht="13.5" customHeight="1">
      <c r="A41" s="187"/>
      <c r="B41" s="100"/>
      <c r="C41" s="161"/>
      <c r="D41" s="178" t="s">
        <v>279</v>
      </c>
      <c r="E41" s="105"/>
      <c r="F41" s="157"/>
      <c r="G41" s="157"/>
      <c r="H41" s="157"/>
      <c r="I41" s="157"/>
      <c r="J41" s="157"/>
      <c r="K41" s="157"/>
    </row>
    <row r="42" spans="1:11" ht="13.5" customHeight="1" thickBot="1">
      <c r="A42" s="187"/>
      <c r="B42" s="176"/>
      <c r="C42" s="177"/>
      <c r="D42" s="102" t="s">
        <v>280</v>
      </c>
      <c r="E42" s="179"/>
      <c r="F42" s="180"/>
      <c r="G42" s="180"/>
      <c r="H42" s="180"/>
      <c r="I42" s="180"/>
      <c r="J42" s="180"/>
      <c r="K42" s="180"/>
    </row>
    <row r="43" spans="1:11" ht="13.5" customHeight="1" thickTop="1">
      <c r="A43" s="188" t="s">
        <v>281</v>
      </c>
      <c r="B43" s="616" t="s">
        <v>282</v>
      </c>
      <c r="C43" s="616"/>
      <c r="D43" s="616"/>
      <c r="E43" s="181"/>
      <c r="F43" s="182" t="s">
        <v>204</v>
      </c>
      <c r="G43" s="182" t="s">
        <v>63</v>
      </c>
      <c r="H43" s="182" t="s">
        <v>63</v>
      </c>
      <c r="I43" s="182" t="s">
        <v>63</v>
      </c>
      <c r="J43" s="182" t="s">
        <v>63</v>
      </c>
      <c r="K43" s="182" t="s">
        <v>63</v>
      </c>
    </row>
    <row r="44" spans="1:11" ht="13.5" customHeight="1">
      <c r="A44" s="187"/>
      <c r="B44" s="617" t="s">
        <v>283</v>
      </c>
      <c r="C44" s="617"/>
      <c r="D44" s="617"/>
      <c r="E44" s="106"/>
      <c r="F44" s="162" t="s">
        <v>284</v>
      </c>
      <c r="G44" s="162" t="s">
        <v>284</v>
      </c>
      <c r="H44" s="162" t="s">
        <v>284</v>
      </c>
      <c r="I44" s="162" t="s">
        <v>284</v>
      </c>
      <c r="J44" s="162" t="s">
        <v>284</v>
      </c>
      <c r="K44" s="162" t="s">
        <v>284</v>
      </c>
    </row>
    <row r="45" spans="1:11" ht="82.5" customHeight="1">
      <c r="A45" s="187"/>
      <c r="B45" s="618" t="s">
        <v>285</v>
      </c>
      <c r="C45" s="618"/>
      <c r="D45" s="618"/>
      <c r="E45" s="107"/>
      <c r="F45" s="108">
        <v>44635</v>
      </c>
      <c r="G45" s="108">
        <v>44635</v>
      </c>
      <c r="H45" s="108">
        <v>44635</v>
      </c>
      <c r="I45" s="108">
        <v>44635</v>
      </c>
      <c r="J45" s="108">
        <v>44635</v>
      </c>
      <c r="K45" s="108">
        <v>44635</v>
      </c>
    </row>
    <row r="46" spans="1:11" ht="11.25" thickBot="1">
      <c r="A46" s="198"/>
      <c r="B46" s="619" t="s">
        <v>286</v>
      </c>
      <c r="C46" s="619"/>
      <c r="D46" s="619"/>
      <c r="E46" s="185"/>
      <c r="F46" s="186"/>
      <c r="G46" s="186"/>
      <c r="H46" s="186"/>
      <c r="I46" s="186"/>
      <c r="J46" s="186"/>
      <c r="K46" s="186"/>
    </row>
    <row r="47" spans="1:11" ht="11.25" thickTop="1">
      <c r="A47" s="183"/>
    </row>
  </sheetData>
  <mergeCells count="27">
    <mergeCell ref="B46:D46"/>
    <mergeCell ref="A6:B6"/>
    <mergeCell ref="C6:E6"/>
    <mergeCell ref="B43:D43"/>
    <mergeCell ref="B44:D44"/>
    <mergeCell ref="B45:D45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44:K44" xr:uid="{00000000-0002-0000-0900-000000000000}">
      <formula1>"P,F, "</formula1>
    </dataValidation>
    <dataValidation type="list" allowBlank="1" showInputMessage="1" showErrorMessage="1" sqref="F43:K43" xr:uid="{00000000-0002-0000-0900-000001000000}">
      <formula1>"N,A,B, "</formula1>
    </dataValidation>
    <dataValidation type="list" allowBlank="1" showInputMessage="1" showErrorMessage="1" sqref="F10:K42" xr:uid="{00000000-0002-0000-0900-000002000000}">
      <formula1>"O, "</formula1>
    </dataValidation>
  </dataValidations>
  <pageMargins left="0.7" right="0.7" top="0.75" bottom="0.75" header="0.3" footer="0.3"/>
  <legacy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8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11.375" style="78" customWidth="1"/>
    <col min="5" max="5" width="1.875" style="77" hidden="1" customWidth="1"/>
    <col min="6" max="6" width="2.875" style="77" bestFit="1" customWidth="1"/>
    <col min="7" max="7" width="2.875" style="77" customWidth="1"/>
    <col min="8" max="8" width="2.875" style="77" bestFit="1" customWidth="1"/>
    <col min="9" max="9" width="2.875" style="77" customWidth="1"/>
    <col min="10" max="11" width="2.875" style="77" bestFit="1" customWidth="1"/>
    <col min="12" max="20" width="2.875" style="77" customWidth="1"/>
    <col min="21" max="21" width="2.875" style="77" bestFit="1" customWidth="1"/>
    <col min="22" max="22" width="2.875" style="77" customWidth="1"/>
    <col min="23" max="16384" width="11" style="77"/>
  </cols>
  <sheetData>
    <row r="1" spans="1:23" ht="13.5" customHeight="1" thickBot="1">
      <c r="A1" s="75"/>
      <c r="B1" s="76"/>
    </row>
    <row r="2" spans="1:23" ht="13.5" customHeight="1">
      <c r="A2" s="579" t="s">
        <v>214</v>
      </c>
      <c r="B2" s="580"/>
      <c r="C2" s="581" t="s">
        <v>171</v>
      </c>
      <c r="D2" s="582"/>
      <c r="E2" s="583"/>
      <c r="F2" s="584" t="s">
        <v>97</v>
      </c>
      <c r="G2" s="585"/>
      <c r="H2" s="585"/>
      <c r="I2" s="585"/>
      <c r="J2" s="585"/>
      <c r="K2" s="585"/>
      <c r="L2" s="585"/>
      <c r="M2" s="586" t="s">
        <v>170</v>
      </c>
      <c r="N2" s="587"/>
      <c r="O2" s="587"/>
      <c r="P2" s="587"/>
      <c r="Q2" s="587"/>
      <c r="R2" s="587"/>
      <c r="S2" s="587"/>
      <c r="T2" s="587"/>
      <c r="U2" s="588"/>
      <c r="W2" s="79"/>
    </row>
    <row r="3" spans="1:23" ht="13.5" customHeight="1">
      <c r="A3" s="589" t="s">
        <v>215</v>
      </c>
      <c r="B3" s="590"/>
      <c r="C3" s="591" t="s">
        <v>351</v>
      </c>
      <c r="D3" s="592"/>
      <c r="E3" s="593"/>
      <c r="F3" s="594" t="s">
        <v>216</v>
      </c>
      <c r="G3" s="595"/>
      <c r="H3" s="595"/>
      <c r="I3" s="595"/>
      <c r="J3" s="595"/>
      <c r="K3" s="595"/>
      <c r="L3" s="596"/>
      <c r="M3" s="592" t="s">
        <v>49</v>
      </c>
      <c r="N3" s="592"/>
      <c r="O3" s="592"/>
      <c r="P3" s="163"/>
      <c r="Q3" s="163"/>
      <c r="R3" s="163"/>
      <c r="S3" s="163"/>
      <c r="T3" s="163"/>
      <c r="U3" s="164"/>
    </row>
    <row r="4" spans="1:23" ht="13.5" customHeight="1">
      <c r="A4" s="589" t="s">
        <v>217</v>
      </c>
      <c r="B4" s="590"/>
      <c r="C4" s="597">
        <v>23</v>
      </c>
      <c r="D4" s="598"/>
      <c r="E4" s="175"/>
      <c r="F4" s="594" t="s">
        <v>218</v>
      </c>
      <c r="G4" s="595"/>
      <c r="H4" s="595"/>
      <c r="I4" s="595"/>
      <c r="J4" s="595"/>
      <c r="K4" s="595"/>
      <c r="L4" s="596"/>
      <c r="M4" s="599">
        <f xml:space="preserve"> IF(Functions!E6&lt;&gt;"N/A",SUM(C4*Functions!E6/1000,- P7),"N/A")</f>
        <v>2.9800000000000004</v>
      </c>
      <c r="N4" s="600"/>
      <c r="O4" s="600"/>
      <c r="P4" s="600"/>
      <c r="Q4" s="600"/>
      <c r="R4" s="600"/>
      <c r="S4" s="600"/>
      <c r="T4" s="600"/>
      <c r="U4" s="601"/>
      <c r="W4" s="79"/>
    </row>
    <row r="5" spans="1:23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3"/>
      <c r="M5" s="602"/>
      <c r="N5" s="602"/>
      <c r="O5" s="602"/>
      <c r="P5" s="602"/>
      <c r="Q5" s="602"/>
      <c r="R5" s="602"/>
      <c r="S5" s="602"/>
      <c r="T5" s="602"/>
      <c r="U5" s="602"/>
    </row>
    <row r="6" spans="1:23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5"/>
      <c r="L6" s="606"/>
      <c r="M6" s="605" t="s">
        <v>220</v>
      </c>
      <c r="N6" s="605"/>
      <c r="O6" s="605"/>
      <c r="P6" s="607" t="s">
        <v>206</v>
      </c>
      <c r="Q6" s="605"/>
      <c r="R6" s="605"/>
      <c r="S6" s="605"/>
      <c r="T6" s="605"/>
      <c r="U6" s="608"/>
      <c r="W6" s="79"/>
    </row>
    <row r="7" spans="1:23" ht="13.5" customHeight="1" thickBot="1">
      <c r="A7" s="609">
        <f>COUNTIF(F35:HR35,"P")</f>
        <v>3</v>
      </c>
      <c r="B7" s="610"/>
      <c r="C7" s="611">
        <f>COUNTIF(F35:HR35,"F")</f>
        <v>0</v>
      </c>
      <c r="D7" s="612"/>
      <c r="E7" s="610"/>
      <c r="F7" s="611">
        <f>SUM(P7,- A7,- C7)</f>
        <v>0</v>
      </c>
      <c r="G7" s="612"/>
      <c r="H7" s="612"/>
      <c r="I7" s="612"/>
      <c r="J7" s="612"/>
      <c r="K7" s="612"/>
      <c r="L7" s="613"/>
      <c r="M7" s="165">
        <f>COUNTIF(E34:HR34,"N")</f>
        <v>1</v>
      </c>
      <c r="N7" s="165">
        <f>COUNTIF(E34:HR34,"A")</f>
        <v>2</v>
      </c>
      <c r="O7" s="165">
        <f>COUNTIF(E34:HR34,"B")</f>
        <v>0</v>
      </c>
      <c r="P7" s="614">
        <f>COUNTA(E9:HU9)</f>
        <v>3</v>
      </c>
      <c r="Q7" s="612"/>
      <c r="R7" s="612"/>
      <c r="S7" s="612"/>
      <c r="T7" s="612"/>
      <c r="U7" s="615"/>
      <c r="V7" s="80"/>
    </row>
    <row r="8" spans="1:23" ht="11.25" thickBot="1"/>
    <row r="9" spans="1:23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V9" s="82"/>
      <c r="W9" s="79"/>
    </row>
    <row r="10" spans="1:23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</row>
    <row r="11" spans="1:23" ht="13.5" customHeight="1">
      <c r="A11" s="184"/>
      <c r="B11" s="83"/>
      <c r="C11" s="84"/>
      <c r="D11" s="117" t="s">
        <v>289</v>
      </c>
      <c r="E11" s="88"/>
      <c r="F11" s="157"/>
      <c r="G11" s="157"/>
      <c r="H11" s="157"/>
      <c r="W11" s="79"/>
    </row>
    <row r="12" spans="1:23" ht="13.5" customHeight="1">
      <c r="A12" s="184"/>
      <c r="B12" s="83" t="s">
        <v>290</v>
      </c>
      <c r="C12" s="84"/>
      <c r="D12" s="85"/>
      <c r="E12" s="88"/>
      <c r="F12" s="157"/>
      <c r="G12" s="157"/>
      <c r="H12" s="157"/>
      <c r="W12" s="79"/>
    </row>
    <row r="13" spans="1:23" ht="13.5" customHeight="1">
      <c r="A13" s="184"/>
      <c r="B13" s="83"/>
      <c r="C13" s="84"/>
      <c r="D13" s="85" t="s">
        <v>291</v>
      </c>
      <c r="E13" s="88"/>
      <c r="F13" s="157" t="s">
        <v>243</v>
      </c>
      <c r="G13" s="157"/>
      <c r="H13" s="157"/>
      <c r="W13" s="79"/>
    </row>
    <row r="14" spans="1:23" ht="13.5" customHeight="1">
      <c r="A14" s="184"/>
      <c r="B14" s="83"/>
      <c r="C14" s="84"/>
      <c r="D14" s="85" t="s">
        <v>292</v>
      </c>
      <c r="E14" s="88"/>
      <c r="F14" s="157"/>
      <c r="G14" s="157" t="s">
        <v>243</v>
      </c>
      <c r="H14" s="157"/>
      <c r="W14" s="79"/>
    </row>
    <row r="15" spans="1:23" ht="13.5" customHeight="1">
      <c r="A15" s="184"/>
      <c r="B15" s="83"/>
      <c r="C15" s="84"/>
      <c r="D15" s="85" t="s">
        <v>293</v>
      </c>
      <c r="E15" s="88"/>
      <c r="F15" s="157"/>
      <c r="G15" s="157"/>
      <c r="H15" s="157" t="s">
        <v>243</v>
      </c>
      <c r="W15" s="79"/>
    </row>
    <row r="16" spans="1:23" ht="13.5" customHeight="1">
      <c r="A16" s="184"/>
      <c r="B16" s="83" t="s">
        <v>403</v>
      </c>
      <c r="C16" s="84"/>
      <c r="D16" s="85"/>
      <c r="E16" s="90"/>
      <c r="F16" s="157"/>
      <c r="G16" s="157"/>
      <c r="H16" s="157"/>
    </row>
    <row r="17" spans="1:8" ht="13.5" customHeight="1">
      <c r="A17" s="184"/>
      <c r="B17" s="83"/>
      <c r="C17" s="84"/>
      <c r="D17" s="85" t="s">
        <v>404</v>
      </c>
      <c r="E17" s="90"/>
      <c r="F17" s="254" t="s">
        <v>243</v>
      </c>
      <c r="G17" s="254"/>
      <c r="H17" s="157"/>
    </row>
    <row r="18" spans="1:8" ht="13.5" customHeight="1">
      <c r="A18" s="184"/>
      <c r="B18" s="83"/>
      <c r="C18" s="84"/>
      <c r="D18" s="85" t="s">
        <v>404</v>
      </c>
      <c r="E18" s="90"/>
      <c r="F18" s="157"/>
      <c r="G18" s="157" t="s">
        <v>243</v>
      </c>
      <c r="H18" s="254" t="s">
        <v>243</v>
      </c>
    </row>
    <row r="19" spans="1:8" ht="13.5" customHeight="1" thickBot="1">
      <c r="A19" s="184"/>
      <c r="B19" s="92"/>
      <c r="C19" s="93"/>
      <c r="D19" s="94" t="s">
        <v>244</v>
      </c>
      <c r="E19" s="95"/>
      <c r="F19" s="159"/>
      <c r="G19" s="159"/>
      <c r="H19" s="159"/>
    </row>
    <row r="20" spans="1:8" ht="13.5" customHeight="1" thickTop="1">
      <c r="A20" s="188" t="s">
        <v>270</v>
      </c>
      <c r="B20" s="96" t="s">
        <v>315</v>
      </c>
      <c r="C20" s="97"/>
      <c r="D20" s="98"/>
      <c r="E20" s="99"/>
      <c r="F20" s="160"/>
      <c r="G20" s="160"/>
      <c r="H20" s="160"/>
    </row>
    <row r="21" spans="1:8" ht="13.5" customHeight="1">
      <c r="A21" s="187"/>
      <c r="B21" s="100"/>
      <c r="C21" s="101"/>
      <c r="D21" s="102" t="s">
        <v>331</v>
      </c>
      <c r="E21" s="103"/>
      <c r="F21" s="157"/>
      <c r="G21" s="157" t="s">
        <v>243</v>
      </c>
      <c r="H21" s="157" t="s">
        <v>243</v>
      </c>
    </row>
    <row r="22" spans="1:8" ht="13.5" customHeight="1">
      <c r="A22" s="187"/>
      <c r="B22" s="100"/>
      <c r="C22" s="161"/>
      <c r="D22" s="102" t="s">
        <v>415</v>
      </c>
      <c r="E22" s="105"/>
      <c r="F22" s="157" t="s">
        <v>243</v>
      </c>
      <c r="G22" s="157"/>
      <c r="H22" s="157"/>
    </row>
    <row r="23" spans="1:8" ht="13.5" customHeight="1">
      <c r="A23" s="187"/>
      <c r="B23" s="100" t="s">
        <v>318</v>
      </c>
      <c r="C23" s="161"/>
      <c r="D23" s="102"/>
      <c r="E23" s="105"/>
      <c r="F23" s="157"/>
      <c r="G23" s="157"/>
      <c r="H23" s="157"/>
    </row>
    <row r="24" spans="1:8" ht="13.5" customHeight="1">
      <c r="A24" s="187"/>
      <c r="B24" s="100"/>
      <c r="C24" s="161"/>
      <c r="D24" s="102" t="s">
        <v>319</v>
      </c>
      <c r="E24" s="105"/>
      <c r="F24" s="157"/>
      <c r="G24" s="157"/>
      <c r="H24" s="157"/>
    </row>
    <row r="25" spans="1:8" ht="13.5" customHeight="1">
      <c r="A25" s="187"/>
      <c r="B25" s="100" t="s">
        <v>320</v>
      </c>
      <c r="C25" s="161"/>
      <c r="D25" s="102"/>
      <c r="E25" s="105"/>
      <c r="F25" s="157"/>
      <c r="G25" s="157"/>
      <c r="H25" s="157"/>
    </row>
    <row r="26" spans="1:8" ht="13.5" customHeight="1">
      <c r="A26" s="187"/>
      <c r="B26" s="100"/>
      <c r="C26" s="161"/>
      <c r="D26" s="102" t="s">
        <v>275</v>
      </c>
      <c r="E26" s="105"/>
      <c r="F26" s="254" t="s">
        <v>243</v>
      </c>
      <c r="G26" s="254"/>
      <c r="H26" s="157"/>
    </row>
    <row r="27" spans="1:8" ht="13.5" customHeight="1">
      <c r="A27" s="187"/>
      <c r="B27" s="100"/>
      <c r="C27" s="161"/>
      <c r="D27" s="178" t="s">
        <v>276</v>
      </c>
      <c r="E27" s="105"/>
      <c r="F27" s="157"/>
      <c r="G27" s="157"/>
      <c r="H27" s="254" t="s">
        <v>243</v>
      </c>
    </row>
    <row r="28" spans="1:8" ht="13.5" customHeight="1">
      <c r="A28" s="187"/>
      <c r="B28" s="100"/>
      <c r="C28" s="161"/>
      <c r="D28" s="102" t="s">
        <v>277</v>
      </c>
      <c r="E28" s="105"/>
      <c r="F28" s="157"/>
      <c r="G28" s="157" t="s">
        <v>243</v>
      </c>
      <c r="H28" s="157"/>
    </row>
    <row r="29" spans="1:8" ht="13.5" customHeight="1">
      <c r="A29" s="187"/>
      <c r="B29" s="100"/>
      <c r="C29" s="161"/>
      <c r="D29" s="102" t="s">
        <v>278</v>
      </c>
      <c r="E29" s="105"/>
      <c r="F29" s="157"/>
      <c r="G29" s="157"/>
      <c r="H29" s="157"/>
    </row>
    <row r="30" spans="1:8" ht="13.5" customHeight="1">
      <c r="A30" s="187"/>
      <c r="B30" s="100"/>
      <c r="C30" s="161"/>
      <c r="D30" s="178" t="s">
        <v>279</v>
      </c>
      <c r="E30" s="105"/>
      <c r="F30" s="157"/>
      <c r="G30" s="157"/>
      <c r="H30" s="157"/>
    </row>
    <row r="31" spans="1:8" ht="13.5" customHeight="1">
      <c r="A31" s="187"/>
      <c r="B31" s="100"/>
      <c r="C31" s="161"/>
      <c r="D31" s="102" t="s">
        <v>280</v>
      </c>
      <c r="E31" s="105"/>
      <c r="F31" s="157"/>
      <c r="G31" s="157"/>
      <c r="H31" s="157"/>
    </row>
    <row r="32" spans="1:8" ht="13.5" customHeight="1">
      <c r="A32" s="187"/>
      <c r="B32" s="100"/>
      <c r="C32" s="161"/>
      <c r="D32" s="227"/>
      <c r="E32" s="105"/>
      <c r="F32" s="157"/>
      <c r="G32" s="157"/>
      <c r="H32" s="157"/>
    </row>
    <row r="33" spans="1:8" ht="13.5" customHeight="1" thickBot="1">
      <c r="A33" s="187"/>
      <c r="B33" s="176"/>
      <c r="C33" s="177"/>
      <c r="D33" s="178"/>
      <c r="E33" s="179"/>
      <c r="F33" s="180"/>
      <c r="G33" s="180"/>
      <c r="H33" s="180"/>
    </row>
    <row r="34" spans="1:8" ht="13.5" customHeight="1" thickTop="1">
      <c r="A34" s="188" t="s">
        <v>281</v>
      </c>
      <c r="B34" s="616" t="s">
        <v>282</v>
      </c>
      <c r="C34" s="616"/>
      <c r="D34" s="616"/>
      <c r="E34" s="181"/>
      <c r="F34" s="182" t="s">
        <v>204</v>
      </c>
      <c r="G34" s="182" t="s">
        <v>63</v>
      </c>
      <c r="H34" s="182" t="s">
        <v>63</v>
      </c>
    </row>
    <row r="35" spans="1:8" ht="13.5" customHeight="1">
      <c r="A35" s="187"/>
      <c r="B35" s="617" t="s">
        <v>283</v>
      </c>
      <c r="C35" s="617"/>
      <c r="D35" s="617"/>
      <c r="E35" s="106"/>
      <c r="F35" s="162" t="s">
        <v>284</v>
      </c>
      <c r="G35" s="162" t="s">
        <v>284</v>
      </c>
      <c r="H35" s="162" t="s">
        <v>284</v>
      </c>
    </row>
    <row r="36" spans="1:8" ht="81.75" customHeight="1">
      <c r="A36" s="187"/>
      <c r="B36" s="618" t="s">
        <v>285</v>
      </c>
      <c r="C36" s="618"/>
      <c r="D36" s="618"/>
      <c r="E36" s="107"/>
      <c r="F36" s="108">
        <v>44635</v>
      </c>
      <c r="G36" s="108">
        <v>44635</v>
      </c>
      <c r="H36" s="108">
        <v>44635</v>
      </c>
    </row>
    <row r="37" spans="1:8" ht="11.25" thickBot="1">
      <c r="A37" s="198"/>
      <c r="B37" s="619" t="s">
        <v>286</v>
      </c>
      <c r="C37" s="619"/>
      <c r="D37" s="619"/>
      <c r="E37" s="185"/>
      <c r="F37" s="186"/>
      <c r="G37" s="186"/>
      <c r="H37" s="186"/>
    </row>
    <row r="38" spans="1:8" ht="11.25" thickTop="1">
      <c r="A38" s="183"/>
    </row>
  </sheetData>
  <mergeCells count="27">
    <mergeCell ref="A2:B2"/>
    <mergeCell ref="C2:E2"/>
    <mergeCell ref="F2:L2"/>
    <mergeCell ref="M2:U2"/>
    <mergeCell ref="A3:B3"/>
    <mergeCell ref="C3:E3"/>
    <mergeCell ref="F3:L3"/>
    <mergeCell ref="M3:O3"/>
    <mergeCell ref="A4:B4"/>
    <mergeCell ref="C4:D4"/>
    <mergeCell ref="F4:L4"/>
    <mergeCell ref="M4:U4"/>
    <mergeCell ref="A5:B5"/>
    <mergeCell ref="C5:U5"/>
    <mergeCell ref="F6:L6"/>
    <mergeCell ref="M6:O6"/>
    <mergeCell ref="P6:U6"/>
    <mergeCell ref="A7:B7"/>
    <mergeCell ref="C7:E7"/>
    <mergeCell ref="F7:L7"/>
    <mergeCell ref="P7:U7"/>
    <mergeCell ref="B34:D34"/>
    <mergeCell ref="B35:D35"/>
    <mergeCell ref="B36:D36"/>
    <mergeCell ref="B37:D37"/>
    <mergeCell ref="A6:B6"/>
    <mergeCell ref="C6:E6"/>
  </mergeCells>
  <dataValidations count="3">
    <dataValidation type="list" allowBlank="1" showInputMessage="1" showErrorMessage="1" sqref="F34:H34" xr:uid="{00000000-0002-0000-0B00-000000000000}">
      <formula1>"N,A,B, "</formula1>
    </dataValidation>
    <dataValidation type="list" allowBlank="1" showInputMessage="1" showErrorMessage="1" sqref="F35:H35" xr:uid="{00000000-0002-0000-0B00-000001000000}">
      <formula1>"P,F, "</formula1>
    </dataValidation>
    <dataValidation type="list" allowBlank="1" showInputMessage="1" showErrorMessage="1" sqref="F10:H33" xr:uid="{00000000-0002-0000-0B00-000002000000}">
      <formula1>"O, "</formula1>
    </dataValidation>
  </dataValidations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2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11.375" style="78" customWidth="1"/>
    <col min="5" max="5" width="1.875" style="77" hidden="1" customWidth="1"/>
    <col min="6" max="6" width="2.875" style="77" bestFit="1" customWidth="1"/>
    <col min="7" max="7" width="2.875" style="77" customWidth="1"/>
    <col min="8" max="8" width="2.875" style="77" bestFit="1" customWidth="1"/>
    <col min="9" max="9" width="2.875" style="77" customWidth="1"/>
    <col min="10" max="11" width="2.875" style="77" bestFit="1" customWidth="1"/>
    <col min="12" max="20" width="2.875" style="77" customWidth="1"/>
    <col min="21" max="21" width="2.875" style="77" bestFit="1" customWidth="1"/>
    <col min="22" max="22" width="2.875" style="77" customWidth="1"/>
    <col min="23" max="16384" width="11" style="77"/>
  </cols>
  <sheetData>
    <row r="1" spans="1:23" ht="13.5" customHeight="1" thickBot="1">
      <c r="A1" s="75"/>
      <c r="B1" s="76"/>
    </row>
    <row r="2" spans="1:23" ht="13.5" customHeight="1">
      <c r="A2" s="579" t="s">
        <v>214</v>
      </c>
      <c r="B2" s="580"/>
      <c r="C2" s="581" t="s">
        <v>174</v>
      </c>
      <c r="D2" s="582"/>
      <c r="E2" s="583"/>
      <c r="F2" s="584" t="s">
        <v>97</v>
      </c>
      <c r="G2" s="585"/>
      <c r="H2" s="585"/>
      <c r="I2" s="585"/>
      <c r="J2" s="585"/>
      <c r="K2" s="585"/>
      <c r="L2" s="585"/>
      <c r="M2" s="586" t="s">
        <v>173</v>
      </c>
      <c r="N2" s="587"/>
      <c r="O2" s="587"/>
      <c r="P2" s="587"/>
      <c r="Q2" s="587"/>
      <c r="R2" s="587"/>
      <c r="S2" s="587"/>
      <c r="T2" s="587"/>
      <c r="U2" s="588"/>
      <c r="W2" s="79"/>
    </row>
    <row r="3" spans="1:23" ht="13.5" customHeight="1">
      <c r="A3" s="589" t="s">
        <v>215</v>
      </c>
      <c r="B3" s="590"/>
      <c r="C3" s="591" t="s">
        <v>49</v>
      </c>
      <c r="D3" s="592"/>
      <c r="E3" s="593"/>
      <c r="F3" s="594" t="s">
        <v>216</v>
      </c>
      <c r="G3" s="595"/>
      <c r="H3" s="595"/>
      <c r="I3" s="595"/>
      <c r="J3" s="595"/>
      <c r="K3" s="595"/>
      <c r="L3" s="596"/>
      <c r="M3" s="592" t="s">
        <v>351</v>
      </c>
      <c r="N3" s="592"/>
      <c r="O3" s="592"/>
      <c r="P3" s="163"/>
      <c r="Q3" s="163"/>
      <c r="R3" s="163"/>
      <c r="S3" s="163"/>
      <c r="T3" s="163"/>
      <c r="U3" s="164"/>
    </row>
    <row r="4" spans="1:23" ht="13.5" customHeight="1">
      <c r="A4" s="589" t="s">
        <v>217</v>
      </c>
      <c r="B4" s="590"/>
      <c r="C4" s="597">
        <v>65</v>
      </c>
      <c r="D4" s="598"/>
      <c r="E4" s="175"/>
      <c r="F4" s="594" t="s">
        <v>218</v>
      </c>
      <c r="G4" s="595"/>
      <c r="H4" s="595"/>
      <c r="I4" s="595"/>
      <c r="J4" s="595"/>
      <c r="K4" s="595"/>
      <c r="L4" s="596"/>
      <c r="M4" s="599">
        <f xml:space="preserve"> IF(Functions!E6&lt;&gt;"N/A",SUM(C4*Functions!E6/1000,- P7),"N/A")</f>
        <v>13.899999999999999</v>
      </c>
      <c r="N4" s="600"/>
      <c r="O4" s="600"/>
      <c r="P4" s="600"/>
      <c r="Q4" s="600"/>
      <c r="R4" s="600"/>
      <c r="S4" s="600"/>
      <c r="T4" s="600"/>
      <c r="U4" s="601"/>
      <c r="W4" s="79"/>
    </row>
    <row r="5" spans="1:23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3"/>
      <c r="M5" s="602"/>
      <c r="N5" s="602"/>
      <c r="O5" s="602"/>
      <c r="P5" s="602"/>
      <c r="Q5" s="602"/>
      <c r="R5" s="602"/>
      <c r="S5" s="602"/>
      <c r="T5" s="602"/>
      <c r="U5" s="602"/>
    </row>
    <row r="6" spans="1:23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5"/>
      <c r="L6" s="606"/>
      <c r="M6" s="605" t="s">
        <v>220</v>
      </c>
      <c r="N6" s="605"/>
      <c r="O6" s="605"/>
      <c r="P6" s="607" t="s">
        <v>206</v>
      </c>
      <c r="Q6" s="605"/>
      <c r="R6" s="605"/>
      <c r="S6" s="605"/>
      <c r="T6" s="605"/>
      <c r="U6" s="608"/>
      <c r="W6" s="79"/>
    </row>
    <row r="7" spans="1:23" ht="13.5" customHeight="1" thickBot="1">
      <c r="A7" s="609">
        <f>COUNTIF(F29:HR29,"P")</f>
        <v>3</v>
      </c>
      <c r="B7" s="610"/>
      <c r="C7" s="611">
        <f>COUNTIF(F29:HR29,"F")</f>
        <v>0</v>
      </c>
      <c r="D7" s="612"/>
      <c r="E7" s="610"/>
      <c r="F7" s="611">
        <f>SUM(P7,- A7,- C7)</f>
        <v>0</v>
      </c>
      <c r="G7" s="612"/>
      <c r="H7" s="612"/>
      <c r="I7" s="612"/>
      <c r="J7" s="612"/>
      <c r="K7" s="612"/>
      <c r="L7" s="613"/>
      <c r="M7" s="165">
        <f>COUNTIF(E28:HR28,"N")</f>
        <v>1</v>
      </c>
      <c r="N7" s="165">
        <f>COUNTIF(E28:HR28,"A")</f>
        <v>2</v>
      </c>
      <c r="O7" s="165">
        <f>COUNTIF(E28:HR28,"B")</f>
        <v>0</v>
      </c>
      <c r="P7" s="614">
        <f>COUNTA(E9:HU9)</f>
        <v>3</v>
      </c>
      <c r="Q7" s="612"/>
      <c r="R7" s="612"/>
      <c r="S7" s="612"/>
      <c r="T7" s="612"/>
      <c r="U7" s="615"/>
      <c r="V7" s="80"/>
    </row>
    <row r="8" spans="1:23" ht="11.25" thickBot="1"/>
    <row r="9" spans="1:23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V9" s="82"/>
      <c r="W9" s="79"/>
    </row>
    <row r="10" spans="1:23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</row>
    <row r="11" spans="1:23" ht="13.5" customHeight="1">
      <c r="A11" s="184"/>
      <c r="B11" s="83"/>
      <c r="C11" s="84"/>
      <c r="D11" s="85" t="s">
        <v>319</v>
      </c>
      <c r="E11" s="88"/>
      <c r="F11" s="157"/>
      <c r="G11" s="157"/>
      <c r="H11" s="157"/>
      <c r="W11" s="79"/>
    </row>
    <row r="12" spans="1:23" ht="13.5" customHeight="1">
      <c r="A12" s="184"/>
      <c r="B12" s="83" t="s">
        <v>398</v>
      </c>
      <c r="C12" s="84"/>
      <c r="D12" s="85"/>
      <c r="E12" s="90"/>
      <c r="F12" s="157"/>
      <c r="G12" s="157"/>
      <c r="H12" s="157"/>
    </row>
    <row r="13" spans="1:23" ht="13.5" customHeight="1">
      <c r="A13" s="184"/>
      <c r="B13" s="83"/>
      <c r="C13" s="84"/>
      <c r="D13" s="85" t="s">
        <v>424</v>
      </c>
      <c r="E13" s="90"/>
      <c r="F13" s="157" t="s">
        <v>243</v>
      </c>
      <c r="G13" s="157"/>
      <c r="H13" s="157"/>
    </row>
    <row r="14" spans="1:23" ht="13.5" customHeight="1">
      <c r="A14" s="184"/>
      <c r="B14" s="225"/>
      <c r="C14" s="226"/>
      <c r="D14" s="85" t="s">
        <v>424</v>
      </c>
      <c r="E14" s="90"/>
      <c r="F14" s="180"/>
      <c r="G14" s="180" t="s">
        <v>243</v>
      </c>
      <c r="H14" s="180"/>
    </row>
    <row r="15" spans="1:23" ht="13.5" customHeight="1" thickBot="1">
      <c r="A15" s="184"/>
      <c r="B15" s="92"/>
      <c r="C15" s="93"/>
      <c r="D15" s="85" t="s">
        <v>244</v>
      </c>
      <c r="E15" s="95"/>
      <c r="F15" s="159"/>
      <c r="G15" s="159"/>
      <c r="H15" s="159" t="s">
        <v>243</v>
      </c>
    </row>
    <row r="16" spans="1:23" ht="13.5" customHeight="1" thickTop="1">
      <c r="A16" s="188" t="s">
        <v>270</v>
      </c>
      <c r="B16" s="96" t="s">
        <v>315</v>
      </c>
      <c r="C16" s="97"/>
      <c r="D16" s="98"/>
      <c r="E16" s="99"/>
      <c r="F16" s="160"/>
      <c r="G16" s="160"/>
      <c r="H16" s="160"/>
    </row>
    <row r="17" spans="1:22" ht="13.5" customHeight="1">
      <c r="A17" s="187"/>
      <c r="B17" s="100"/>
      <c r="C17" s="101"/>
      <c r="D17" s="102" t="s">
        <v>425</v>
      </c>
      <c r="E17" s="103"/>
      <c r="F17" s="157" t="s">
        <v>243</v>
      </c>
      <c r="G17" s="157"/>
      <c r="H17" s="157"/>
      <c r="V17" s="230" t="s">
        <v>426</v>
      </c>
    </row>
    <row r="18" spans="1:22" ht="13.5" customHeight="1">
      <c r="A18" s="187"/>
      <c r="B18" s="100"/>
      <c r="C18" s="161"/>
      <c r="D18" s="102" t="s">
        <v>260</v>
      </c>
      <c r="E18" s="105"/>
      <c r="F18" s="157"/>
      <c r="G18" s="157" t="s">
        <v>243</v>
      </c>
      <c r="H18" s="157" t="s">
        <v>243</v>
      </c>
    </row>
    <row r="19" spans="1:22" ht="13.5" customHeight="1">
      <c r="A19" s="187"/>
      <c r="B19" s="100" t="s">
        <v>318</v>
      </c>
      <c r="C19" s="161"/>
      <c r="D19" s="102"/>
      <c r="E19" s="105"/>
      <c r="F19" s="157"/>
      <c r="G19" s="157"/>
      <c r="H19" s="157"/>
    </row>
    <row r="20" spans="1:22" ht="13.5" customHeight="1">
      <c r="A20" s="187"/>
      <c r="B20" s="100"/>
      <c r="C20" s="161"/>
      <c r="D20" s="102" t="s">
        <v>319</v>
      </c>
      <c r="E20" s="105"/>
      <c r="F20" s="157"/>
      <c r="G20" s="157"/>
      <c r="H20" s="157"/>
    </row>
    <row r="21" spans="1:22" ht="13.5" customHeight="1">
      <c r="A21" s="187"/>
      <c r="B21" s="100" t="s">
        <v>320</v>
      </c>
      <c r="C21" s="161"/>
      <c r="D21" s="102"/>
      <c r="E21" s="105"/>
      <c r="F21" s="157"/>
      <c r="G21" s="157"/>
      <c r="H21" s="157"/>
    </row>
    <row r="22" spans="1:22" ht="13.5" customHeight="1">
      <c r="A22" s="187"/>
      <c r="B22" s="100"/>
      <c r="C22" s="161"/>
      <c r="D22" s="102" t="s">
        <v>275</v>
      </c>
      <c r="E22" s="105"/>
      <c r="F22" s="157" t="s">
        <v>243</v>
      </c>
      <c r="G22" s="157"/>
      <c r="H22" s="157"/>
    </row>
    <row r="23" spans="1:22" ht="13.5" customHeight="1">
      <c r="A23" s="187"/>
      <c r="B23" s="100"/>
      <c r="C23" s="161"/>
      <c r="D23" s="178" t="s">
        <v>276</v>
      </c>
      <c r="E23" s="105"/>
      <c r="F23" s="157"/>
      <c r="G23" s="157"/>
      <c r="H23" s="157" t="s">
        <v>243</v>
      </c>
    </row>
    <row r="24" spans="1:22" ht="13.5" customHeight="1">
      <c r="A24" s="187"/>
      <c r="B24" s="100"/>
      <c r="C24" s="161"/>
      <c r="D24" s="102" t="s">
        <v>277</v>
      </c>
      <c r="E24" s="105"/>
      <c r="F24" s="157"/>
      <c r="G24" s="157" t="s">
        <v>243</v>
      </c>
      <c r="H24" s="157"/>
    </row>
    <row r="25" spans="1:22" ht="13.5" customHeight="1">
      <c r="A25" s="187"/>
      <c r="B25" s="100"/>
      <c r="C25" s="161"/>
      <c r="D25" s="102" t="s">
        <v>278</v>
      </c>
      <c r="E25" s="105"/>
      <c r="F25" s="157"/>
      <c r="G25" s="157"/>
      <c r="H25" s="157"/>
    </row>
    <row r="26" spans="1:22" ht="13.5" customHeight="1">
      <c r="A26" s="187"/>
      <c r="B26" s="100"/>
      <c r="C26" s="161"/>
      <c r="D26" s="178" t="s">
        <v>279</v>
      </c>
      <c r="E26" s="105"/>
      <c r="F26" s="157"/>
      <c r="G26" s="157"/>
      <c r="H26" s="157"/>
    </row>
    <row r="27" spans="1:22" ht="13.5" customHeight="1" thickBot="1">
      <c r="A27" s="187"/>
      <c r="B27" s="176"/>
      <c r="C27" s="177"/>
      <c r="D27" s="102" t="s">
        <v>280</v>
      </c>
      <c r="E27" s="179"/>
      <c r="F27" s="180"/>
      <c r="G27" s="180"/>
      <c r="H27" s="180"/>
    </row>
    <row r="28" spans="1:22" ht="13.5" customHeight="1" thickTop="1">
      <c r="A28" s="188" t="s">
        <v>281</v>
      </c>
      <c r="B28" s="616" t="s">
        <v>282</v>
      </c>
      <c r="C28" s="616"/>
      <c r="D28" s="616"/>
      <c r="E28" s="181"/>
      <c r="F28" s="182" t="s">
        <v>204</v>
      </c>
      <c r="G28" s="182" t="s">
        <v>63</v>
      </c>
      <c r="H28" s="182" t="s">
        <v>63</v>
      </c>
    </row>
    <row r="29" spans="1:22" ht="13.5" customHeight="1">
      <c r="A29" s="187"/>
      <c r="B29" s="617" t="s">
        <v>283</v>
      </c>
      <c r="C29" s="617"/>
      <c r="D29" s="617"/>
      <c r="E29" s="106"/>
      <c r="F29" s="162" t="s">
        <v>284</v>
      </c>
      <c r="G29" s="162" t="s">
        <v>284</v>
      </c>
      <c r="H29" s="162" t="s">
        <v>284</v>
      </c>
    </row>
    <row r="30" spans="1:22" ht="76.5" customHeight="1">
      <c r="A30" s="187"/>
      <c r="B30" s="618" t="s">
        <v>285</v>
      </c>
      <c r="C30" s="618"/>
      <c r="D30" s="618"/>
      <c r="E30" s="107"/>
      <c r="F30" s="108">
        <v>44641</v>
      </c>
      <c r="G30" s="108">
        <v>44641</v>
      </c>
      <c r="H30" s="108">
        <v>44641</v>
      </c>
    </row>
    <row r="31" spans="1:22" ht="11.25" thickBot="1">
      <c r="A31" s="198"/>
      <c r="B31" s="619" t="s">
        <v>286</v>
      </c>
      <c r="C31" s="619"/>
      <c r="D31" s="619"/>
      <c r="E31" s="185"/>
      <c r="F31" s="186"/>
      <c r="G31" s="186"/>
      <c r="H31" s="186"/>
    </row>
    <row r="32" spans="1:22" ht="11.25" thickTop="1">
      <c r="A32" s="183"/>
    </row>
  </sheetData>
  <mergeCells count="27">
    <mergeCell ref="B31:D31"/>
    <mergeCell ref="A6:B6"/>
    <mergeCell ref="C6:E6"/>
    <mergeCell ref="B28:D28"/>
    <mergeCell ref="B29:D29"/>
    <mergeCell ref="B30:D30"/>
    <mergeCell ref="F6:L6"/>
    <mergeCell ref="M6:O6"/>
    <mergeCell ref="P6:U6"/>
    <mergeCell ref="A7:B7"/>
    <mergeCell ref="C7:E7"/>
    <mergeCell ref="F7:L7"/>
    <mergeCell ref="P7:U7"/>
    <mergeCell ref="A4:B4"/>
    <mergeCell ref="C4:D4"/>
    <mergeCell ref="F4:L4"/>
    <mergeCell ref="M4:U4"/>
    <mergeCell ref="A5:B5"/>
    <mergeCell ref="C5:U5"/>
    <mergeCell ref="A2:B2"/>
    <mergeCell ref="C2:E2"/>
    <mergeCell ref="F2:L2"/>
    <mergeCell ref="M2:U2"/>
    <mergeCell ref="A3:B3"/>
    <mergeCell ref="C3:E3"/>
    <mergeCell ref="F3:L3"/>
    <mergeCell ref="M3:O3"/>
  </mergeCells>
  <dataValidations count="3">
    <dataValidation type="list" allowBlank="1" showInputMessage="1" showErrorMessage="1" sqref="F29:H29" xr:uid="{00000000-0002-0000-0C00-000000000000}">
      <formula1>"P,F, "</formula1>
    </dataValidation>
    <dataValidation type="list" allowBlank="1" showInputMessage="1" showErrorMessage="1" sqref="F28:H28" xr:uid="{00000000-0002-0000-0C00-000001000000}">
      <formula1>"N,A,B, "</formula1>
    </dataValidation>
    <dataValidation type="list" allowBlank="1" showInputMessage="1" showErrorMessage="1" sqref="F10:H27" xr:uid="{00000000-0002-0000-0C00-000002000000}">
      <formula1>"O, "</formula1>
    </dataValidation>
  </dataValidations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X40"/>
  <sheetViews>
    <sheetView workbookViewId="0"/>
  </sheetViews>
  <sheetFormatPr defaultColWidth="11" defaultRowHeight="10.5"/>
  <cols>
    <col min="1" max="1" width="8.125" style="235" customWidth="1"/>
    <col min="2" max="2" width="13.375" style="241" customWidth="1"/>
    <col min="3" max="3" width="10.875" style="235" customWidth="1"/>
    <col min="4" max="4" width="11.375" style="229" customWidth="1"/>
    <col min="5" max="5" width="1.875" style="235" hidden="1" customWidth="1"/>
    <col min="6" max="7" width="2.875" style="235" bestFit="1" customWidth="1"/>
    <col min="8" max="9" width="2.875" style="235" customWidth="1"/>
    <col min="10" max="11" width="2.875" style="235" bestFit="1" customWidth="1"/>
    <col min="12" max="20" width="2.875" style="235" customWidth="1"/>
    <col min="21" max="21" width="2.875" style="235" bestFit="1" customWidth="1"/>
    <col min="22" max="22" width="2.875" style="235" customWidth="1"/>
    <col min="23" max="16384" width="11" style="235"/>
  </cols>
  <sheetData>
    <row r="1" spans="1:24" ht="13.5" customHeight="1" thickBot="1">
      <c r="A1" s="233"/>
      <c r="B1" s="234"/>
    </row>
    <row r="2" spans="1:24" ht="13.5" customHeight="1">
      <c r="A2" s="696" t="s">
        <v>214</v>
      </c>
      <c r="B2" s="697"/>
      <c r="C2" s="640" t="s">
        <v>179</v>
      </c>
      <c r="D2" s="641"/>
      <c r="E2" s="642"/>
      <c r="F2" s="698" t="s">
        <v>97</v>
      </c>
      <c r="G2" s="699"/>
      <c r="H2" s="699"/>
      <c r="I2" s="699"/>
      <c r="J2" s="699"/>
      <c r="K2" s="699"/>
      <c r="L2" s="699"/>
      <c r="M2" s="645" t="s">
        <v>178</v>
      </c>
      <c r="N2" s="646"/>
      <c r="O2" s="646"/>
      <c r="P2" s="646"/>
      <c r="Q2" s="646"/>
      <c r="R2" s="646"/>
      <c r="S2" s="646"/>
      <c r="T2" s="646"/>
      <c r="U2" s="647"/>
      <c r="W2" s="236"/>
    </row>
    <row r="3" spans="1:24" ht="13.5" customHeight="1">
      <c r="A3" s="700" t="s">
        <v>215</v>
      </c>
      <c r="B3" s="701"/>
      <c r="C3" s="702" t="s">
        <v>427</v>
      </c>
      <c r="D3" s="703"/>
      <c r="E3" s="704"/>
      <c r="F3" s="705" t="s">
        <v>216</v>
      </c>
      <c r="G3" s="706"/>
      <c r="H3" s="706"/>
      <c r="I3" s="706"/>
      <c r="J3" s="706"/>
      <c r="K3" s="706"/>
      <c r="L3" s="707"/>
      <c r="M3" s="703" t="s">
        <v>49</v>
      </c>
      <c r="N3" s="703"/>
      <c r="O3" s="703"/>
      <c r="P3" s="237"/>
      <c r="Q3" s="237"/>
      <c r="R3" s="237"/>
      <c r="S3" s="237"/>
      <c r="T3" s="237"/>
      <c r="U3" s="238"/>
    </row>
    <row r="4" spans="1:24" ht="13.5" customHeight="1">
      <c r="A4" s="700" t="s">
        <v>217</v>
      </c>
      <c r="B4" s="701"/>
      <c r="C4" s="708">
        <v>153</v>
      </c>
      <c r="D4" s="709"/>
      <c r="E4" s="239"/>
      <c r="F4" s="705" t="s">
        <v>218</v>
      </c>
      <c r="G4" s="706"/>
      <c r="H4" s="706"/>
      <c r="I4" s="706"/>
      <c r="J4" s="706"/>
      <c r="K4" s="706"/>
      <c r="L4" s="707"/>
      <c r="M4" s="710">
        <f xml:space="preserve"> IF(Functions!E6&lt;&gt;"N/A",SUM(C4*Functions!E6/1000,- P7),"N/A")</f>
        <v>34.78</v>
      </c>
      <c r="N4" s="711"/>
      <c r="O4" s="711"/>
      <c r="P4" s="711"/>
      <c r="Q4" s="711"/>
      <c r="R4" s="711"/>
      <c r="S4" s="711"/>
      <c r="T4" s="711"/>
      <c r="U4" s="712"/>
      <c r="W4" s="236"/>
    </row>
    <row r="5" spans="1:24" ht="13.5" customHeight="1">
      <c r="A5" s="700" t="s">
        <v>219</v>
      </c>
      <c r="B5" s="701"/>
      <c r="C5" s="713" t="s">
        <v>199</v>
      </c>
      <c r="D5" s="713"/>
      <c r="E5" s="713"/>
      <c r="F5" s="714"/>
      <c r="G5" s="714"/>
      <c r="H5" s="714"/>
      <c r="I5" s="714"/>
      <c r="J5" s="714"/>
      <c r="K5" s="714"/>
      <c r="L5" s="714"/>
      <c r="M5" s="713"/>
      <c r="N5" s="713"/>
      <c r="O5" s="713"/>
      <c r="P5" s="713"/>
      <c r="Q5" s="713"/>
      <c r="R5" s="713"/>
      <c r="S5" s="713"/>
      <c r="T5" s="713"/>
      <c r="U5" s="713"/>
    </row>
    <row r="6" spans="1:24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5"/>
      <c r="L6" s="606"/>
      <c r="M6" s="605" t="s">
        <v>220</v>
      </c>
      <c r="N6" s="605"/>
      <c r="O6" s="605"/>
      <c r="P6" s="607" t="s">
        <v>206</v>
      </c>
      <c r="Q6" s="605"/>
      <c r="R6" s="605"/>
      <c r="S6" s="605"/>
      <c r="T6" s="605"/>
      <c r="U6" s="608"/>
      <c r="W6" s="236"/>
    </row>
    <row r="7" spans="1:24" ht="13.5" customHeight="1" thickBot="1">
      <c r="A7" s="609">
        <f>COUNTIF(F37:HS37,"P")</f>
        <v>5</v>
      </c>
      <c r="B7" s="610"/>
      <c r="C7" s="611">
        <f>COUNTIF(F37:HS37,"F")</f>
        <v>0</v>
      </c>
      <c r="D7" s="612"/>
      <c r="E7" s="610"/>
      <c r="F7" s="611">
        <f>SUM(P7,- A7,- C7)</f>
        <v>0</v>
      </c>
      <c r="G7" s="612"/>
      <c r="H7" s="612"/>
      <c r="I7" s="612"/>
      <c r="J7" s="612"/>
      <c r="K7" s="612"/>
      <c r="L7" s="613"/>
      <c r="M7" s="165">
        <f>COUNTIF(E36:HS36,"N")</f>
        <v>1</v>
      </c>
      <c r="N7" s="165">
        <f>COUNTIF(E36:HS36,"A")</f>
        <v>4</v>
      </c>
      <c r="O7" s="165">
        <f>COUNTIF(E36:HS36,"B")</f>
        <v>0</v>
      </c>
      <c r="P7" s="614">
        <f>COUNTA(E9:HV9)</f>
        <v>5</v>
      </c>
      <c r="Q7" s="612"/>
      <c r="R7" s="612"/>
      <c r="S7" s="612"/>
      <c r="T7" s="612"/>
      <c r="U7" s="615"/>
      <c r="V7" s="240"/>
    </row>
    <row r="8" spans="1:24" ht="11.25" thickBot="1"/>
    <row r="9" spans="1:24" ht="46.5" customHeight="1" thickTop="1" thickBot="1">
      <c r="A9" s="199"/>
      <c r="B9" s="242"/>
      <c r="C9" s="243"/>
      <c r="D9" s="244"/>
      <c r="E9" s="243"/>
      <c r="F9" s="245" t="s">
        <v>221</v>
      </c>
      <c r="G9" s="245" t="s">
        <v>222</v>
      </c>
      <c r="H9" s="245" t="s">
        <v>223</v>
      </c>
      <c r="I9" s="245" t="s">
        <v>224</v>
      </c>
      <c r="J9" s="245" t="s">
        <v>225</v>
      </c>
      <c r="W9" s="246"/>
      <c r="X9" s="236"/>
    </row>
    <row r="10" spans="1:24" ht="13.5" customHeight="1">
      <c r="A10" s="189" t="s">
        <v>238</v>
      </c>
      <c r="B10" s="247" t="s">
        <v>288</v>
      </c>
      <c r="C10" s="248"/>
      <c r="D10" s="249"/>
      <c r="E10" s="250"/>
      <c r="F10" s="251"/>
      <c r="G10" s="251"/>
      <c r="H10" s="251"/>
      <c r="I10" s="251"/>
      <c r="J10" s="251"/>
    </row>
    <row r="11" spans="1:24" ht="13.5" customHeight="1">
      <c r="A11" s="184"/>
      <c r="B11" s="252"/>
      <c r="C11" s="253"/>
      <c r="D11" s="228" t="s">
        <v>319</v>
      </c>
      <c r="E11" s="250"/>
      <c r="F11" s="254"/>
      <c r="G11" s="254"/>
      <c r="H11" s="254"/>
      <c r="I11" s="254"/>
      <c r="J11" s="254"/>
      <c r="X11" s="236"/>
    </row>
    <row r="12" spans="1:24" ht="13.5" customHeight="1">
      <c r="A12" s="184"/>
      <c r="B12" s="252" t="s">
        <v>398</v>
      </c>
      <c r="C12" s="253"/>
      <c r="D12" s="228"/>
      <c r="E12" s="255"/>
      <c r="F12" s="254"/>
      <c r="G12" s="254"/>
      <c r="H12" s="254"/>
      <c r="I12" s="254"/>
      <c r="J12" s="254"/>
    </row>
    <row r="13" spans="1:24" ht="13.5" customHeight="1">
      <c r="A13" s="184"/>
      <c r="B13" s="252"/>
      <c r="C13" s="253"/>
      <c r="D13" s="228" t="s">
        <v>324</v>
      </c>
      <c r="E13" s="255"/>
      <c r="F13" s="254" t="s">
        <v>243</v>
      </c>
      <c r="G13" s="254" t="s">
        <v>243</v>
      </c>
      <c r="H13" s="254"/>
      <c r="I13" s="254" t="s">
        <v>243</v>
      </c>
      <c r="J13" s="254"/>
    </row>
    <row r="14" spans="1:24" ht="13.5" customHeight="1">
      <c r="A14" s="184"/>
      <c r="B14" s="252"/>
      <c r="C14" s="253"/>
      <c r="D14" s="228" t="s">
        <v>428</v>
      </c>
      <c r="E14" s="255"/>
      <c r="F14" s="254"/>
      <c r="G14" s="254"/>
      <c r="H14" s="254" t="s">
        <v>243</v>
      </c>
      <c r="I14" s="254"/>
      <c r="J14" s="254"/>
    </row>
    <row r="15" spans="1:24" ht="13.5" customHeight="1">
      <c r="A15" s="184"/>
      <c r="B15" s="252"/>
      <c r="C15" s="253"/>
      <c r="D15" s="228" t="s">
        <v>244</v>
      </c>
      <c r="E15" s="255"/>
      <c r="F15" s="254"/>
      <c r="G15" s="254"/>
      <c r="H15" s="254"/>
      <c r="I15" s="254"/>
      <c r="J15" s="254" t="s">
        <v>243</v>
      </c>
    </row>
    <row r="16" spans="1:24" ht="13.5" customHeight="1">
      <c r="A16" s="184"/>
      <c r="B16" s="252" t="s">
        <v>395</v>
      </c>
      <c r="C16" s="253"/>
      <c r="D16" s="228"/>
      <c r="E16" s="255"/>
      <c r="F16" s="254"/>
      <c r="G16" s="254"/>
      <c r="H16" s="254"/>
      <c r="I16" s="254"/>
      <c r="J16" s="254"/>
    </row>
    <row r="17" spans="1:10" ht="13.5" customHeight="1">
      <c r="A17" s="184"/>
      <c r="B17" s="252"/>
      <c r="C17" s="253"/>
      <c r="D17" s="85" t="s">
        <v>417</v>
      </c>
      <c r="E17" s="255"/>
      <c r="F17" s="254" t="s">
        <v>243</v>
      </c>
      <c r="G17" s="254"/>
      <c r="H17" s="254" t="s">
        <v>243</v>
      </c>
      <c r="I17" s="254" t="s">
        <v>243</v>
      </c>
      <c r="J17" s="254"/>
    </row>
    <row r="18" spans="1:10" ht="13.5" customHeight="1">
      <c r="A18" s="184"/>
      <c r="B18" s="252"/>
      <c r="C18" s="253"/>
      <c r="D18" s="85" t="s">
        <v>418</v>
      </c>
      <c r="E18" s="255"/>
      <c r="F18" s="254"/>
      <c r="G18" s="254" t="s">
        <v>243</v>
      </c>
      <c r="H18" s="254"/>
      <c r="I18" s="254"/>
      <c r="J18" s="254"/>
    </row>
    <row r="19" spans="1:10" ht="13.5" customHeight="1">
      <c r="A19" s="184"/>
      <c r="B19" s="252"/>
      <c r="C19" s="253"/>
      <c r="D19" s="228" t="s">
        <v>244</v>
      </c>
      <c r="E19" s="255"/>
      <c r="F19" s="254"/>
      <c r="G19" s="254"/>
      <c r="H19" s="254"/>
      <c r="I19" s="254"/>
      <c r="J19" s="254" t="s">
        <v>243</v>
      </c>
    </row>
    <row r="20" spans="1:10" ht="13.5" customHeight="1">
      <c r="A20" s="184"/>
      <c r="B20" s="252" t="s">
        <v>419</v>
      </c>
      <c r="C20" s="253"/>
      <c r="D20" s="228"/>
      <c r="E20" s="255"/>
      <c r="F20" s="254"/>
      <c r="G20" s="254"/>
      <c r="H20" s="254"/>
      <c r="I20" s="254"/>
      <c r="J20" s="254"/>
    </row>
    <row r="21" spans="1:10" ht="13.5" customHeight="1">
      <c r="A21" s="184"/>
      <c r="B21" s="256"/>
      <c r="C21" s="257"/>
      <c r="D21" s="85" t="s">
        <v>417</v>
      </c>
      <c r="E21" s="255"/>
      <c r="F21" s="254" t="s">
        <v>243</v>
      </c>
      <c r="G21" s="254" t="s">
        <v>243</v>
      </c>
      <c r="H21" s="254" t="s">
        <v>243</v>
      </c>
      <c r="I21" s="254"/>
      <c r="J21" s="254"/>
    </row>
    <row r="22" spans="1:10" ht="13.5" customHeight="1">
      <c r="A22" s="184"/>
      <c r="B22" s="256"/>
      <c r="C22" s="257"/>
      <c r="D22" s="85" t="s">
        <v>418</v>
      </c>
      <c r="E22" s="255"/>
      <c r="F22" s="258"/>
      <c r="G22" s="258"/>
      <c r="H22" s="258"/>
      <c r="I22" s="254" t="s">
        <v>243</v>
      </c>
      <c r="J22" s="258"/>
    </row>
    <row r="23" spans="1:10" ht="13.5" customHeight="1" thickBot="1">
      <c r="A23" s="184"/>
      <c r="B23" s="285"/>
      <c r="C23" s="286"/>
      <c r="D23" s="284" t="s">
        <v>244</v>
      </c>
      <c r="E23" s="287"/>
      <c r="F23" s="288"/>
      <c r="G23" s="288"/>
      <c r="H23" s="288"/>
      <c r="I23" s="288"/>
      <c r="J23" s="258" t="s">
        <v>243</v>
      </c>
    </row>
    <row r="24" spans="1:10" ht="13.5" customHeight="1" thickTop="1">
      <c r="A24" s="189" t="s">
        <v>270</v>
      </c>
      <c r="B24" s="259" t="s">
        <v>315</v>
      </c>
      <c r="C24" s="260"/>
      <c r="D24" s="249"/>
      <c r="E24" s="261"/>
      <c r="F24" s="251"/>
      <c r="G24" s="251"/>
      <c r="H24" s="251"/>
      <c r="I24" s="251"/>
      <c r="J24" s="289"/>
    </row>
    <row r="25" spans="1:10" ht="13.5" customHeight="1">
      <c r="A25" s="184"/>
      <c r="B25" s="262"/>
      <c r="C25" s="263"/>
      <c r="D25" s="228" t="s">
        <v>429</v>
      </c>
      <c r="E25" s="264"/>
      <c r="F25" s="254" t="s">
        <v>243</v>
      </c>
      <c r="G25" s="254"/>
      <c r="H25" s="254"/>
      <c r="I25" s="254"/>
      <c r="J25" s="254"/>
    </row>
    <row r="26" spans="1:10" ht="13.5" customHeight="1">
      <c r="A26" s="184"/>
      <c r="B26" s="262"/>
      <c r="C26" s="265"/>
      <c r="D26" s="228" t="s">
        <v>260</v>
      </c>
      <c r="E26" s="266"/>
      <c r="F26" s="254"/>
      <c r="G26" s="254" t="s">
        <v>243</v>
      </c>
      <c r="H26" s="254" t="s">
        <v>243</v>
      </c>
      <c r="I26" s="254" t="s">
        <v>243</v>
      </c>
      <c r="J26" s="254" t="s">
        <v>243</v>
      </c>
    </row>
    <row r="27" spans="1:10" ht="13.5" customHeight="1">
      <c r="A27" s="184"/>
      <c r="B27" s="262" t="s">
        <v>318</v>
      </c>
      <c r="C27" s="265"/>
      <c r="D27" s="228"/>
      <c r="E27" s="266"/>
      <c r="F27" s="254"/>
      <c r="G27" s="254"/>
      <c r="H27" s="254"/>
      <c r="I27" s="254"/>
      <c r="J27" s="254"/>
    </row>
    <row r="28" spans="1:10" ht="13.5" customHeight="1">
      <c r="A28" s="184"/>
      <c r="B28" s="262"/>
      <c r="C28" s="265"/>
      <c r="D28" s="228" t="s">
        <v>319</v>
      </c>
      <c r="E28" s="266"/>
      <c r="F28" s="254"/>
      <c r="G28" s="254"/>
      <c r="H28" s="254"/>
      <c r="I28" s="254"/>
      <c r="J28" s="254"/>
    </row>
    <row r="29" spans="1:10" ht="13.5" customHeight="1">
      <c r="A29" s="184"/>
      <c r="B29" s="262" t="s">
        <v>320</v>
      </c>
      <c r="C29" s="265"/>
      <c r="D29" s="228"/>
      <c r="E29" s="266"/>
      <c r="F29" s="254"/>
      <c r="G29" s="254"/>
      <c r="H29" s="254"/>
      <c r="I29" s="254"/>
      <c r="J29" s="254"/>
    </row>
    <row r="30" spans="1:10" ht="13.5" customHeight="1">
      <c r="A30" s="184"/>
      <c r="B30" s="262"/>
      <c r="C30" s="265"/>
      <c r="D30" s="228" t="s">
        <v>275</v>
      </c>
      <c r="E30" s="266"/>
      <c r="F30" s="254" t="s">
        <v>243</v>
      </c>
      <c r="G30" s="254"/>
      <c r="H30" s="254"/>
      <c r="I30" s="254"/>
      <c r="J30" s="254"/>
    </row>
    <row r="31" spans="1:10" ht="13.5" customHeight="1">
      <c r="A31" s="184"/>
      <c r="B31" s="262"/>
      <c r="C31" s="265"/>
      <c r="D31" s="267" t="s">
        <v>276</v>
      </c>
      <c r="E31" s="266"/>
      <c r="F31" s="254"/>
      <c r="G31" s="254" t="s">
        <v>243</v>
      </c>
      <c r="H31" s="254"/>
      <c r="I31" s="254" t="s">
        <v>243</v>
      </c>
      <c r="J31" s="254" t="s">
        <v>243</v>
      </c>
    </row>
    <row r="32" spans="1:10" ht="13.5" customHeight="1">
      <c r="A32" s="184"/>
      <c r="B32" s="262"/>
      <c r="C32" s="265"/>
      <c r="D32" s="228" t="s">
        <v>277</v>
      </c>
      <c r="E32" s="266"/>
      <c r="F32" s="254"/>
      <c r="G32" s="254"/>
      <c r="H32" s="254" t="s">
        <v>243</v>
      </c>
      <c r="I32" s="254"/>
      <c r="J32" s="254"/>
    </row>
    <row r="33" spans="1:10" ht="13.5" customHeight="1">
      <c r="A33" s="184"/>
      <c r="B33" s="262"/>
      <c r="C33" s="265"/>
      <c r="D33" s="228" t="s">
        <v>278</v>
      </c>
      <c r="E33" s="266"/>
      <c r="F33" s="254"/>
      <c r="G33" s="254"/>
      <c r="H33" s="254"/>
      <c r="I33" s="254"/>
      <c r="J33" s="254"/>
    </row>
    <row r="34" spans="1:10" ht="13.5" customHeight="1">
      <c r="A34" s="184"/>
      <c r="B34" s="262"/>
      <c r="C34" s="265"/>
      <c r="D34" s="267" t="s">
        <v>279</v>
      </c>
      <c r="E34" s="266"/>
      <c r="F34" s="254"/>
      <c r="G34" s="254"/>
      <c r="H34" s="254"/>
      <c r="I34" s="254"/>
      <c r="J34" s="254"/>
    </row>
    <row r="35" spans="1:10" ht="13.5" customHeight="1" thickBot="1">
      <c r="A35" s="184"/>
      <c r="B35" s="269"/>
      <c r="C35" s="270"/>
      <c r="D35" s="228" t="s">
        <v>280</v>
      </c>
      <c r="E35" s="271"/>
      <c r="F35" s="258"/>
      <c r="G35" s="258"/>
      <c r="H35" s="258"/>
      <c r="I35" s="258"/>
      <c r="J35" s="258"/>
    </row>
    <row r="36" spans="1:10" ht="13.5" customHeight="1" thickTop="1">
      <c r="A36" s="189" t="s">
        <v>281</v>
      </c>
      <c r="B36" s="716" t="s">
        <v>282</v>
      </c>
      <c r="C36" s="716"/>
      <c r="D36" s="716"/>
      <c r="E36" s="272"/>
      <c r="F36" s="273" t="s">
        <v>204</v>
      </c>
      <c r="G36" s="273" t="s">
        <v>63</v>
      </c>
      <c r="H36" s="273" t="s">
        <v>63</v>
      </c>
      <c r="I36" s="273" t="s">
        <v>63</v>
      </c>
      <c r="J36" s="273" t="s">
        <v>63</v>
      </c>
    </row>
    <row r="37" spans="1:10" ht="13.5" customHeight="1">
      <c r="A37" s="184"/>
      <c r="B37" s="643" t="s">
        <v>283</v>
      </c>
      <c r="C37" s="643"/>
      <c r="D37" s="643"/>
      <c r="E37" s="274"/>
      <c r="F37" s="275" t="s">
        <v>284</v>
      </c>
      <c r="G37" s="275" t="s">
        <v>284</v>
      </c>
      <c r="H37" s="275" t="s">
        <v>284</v>
      </c>
      <c r="I37" s="275" t="s">
        <v>284</v>
      </c>
      <c r="J37" s="275" t="s">
        <v>284</v>
      </c>
    </row>
    <row r="38" spans="1:10" ht="57" customHeight="1">
      <c r="A38" s="184"/>
      <c r="B38" s="643" t="s">
        <v>285</v>
      </c>
      <c r="C38" s="643"/>
      <c r="D38" s="643"/>
      <c r="E38" s="276"/>
      <c r="F38" s="108">
        <v>44641</v>
      </c>
      <c r="G38" s="108">
        <v>44641</v>
      </c>
      <c r="H38" s="108">
        <v>44641</v>
      </c>
      <c r="I38" s="108">
        <v>44641</v>
      </c>
      <c r="J38" s="108">
        <v>44641</v>
      </c>
    </row>
    <row r="39" spans="1:10" ht="11.25" thickBot="1">
      <c r="A39" s="278"/>
      <c r="B39" s="715" t="s">
        <v>286</v>
      </c>
      <c r="C39" s="715"/>
      <c r="D39" s="715"/>
      <c r="E39" s="279"/>
      <c r="F39" s="280"/>
      <c r="G39" s="280"/>
      <c r="H39" s="280"/>
      <c r="I39" s="280"/>
      <c r="J39" s="280"/>
    </row>
    <row r="40" spans="1:10" ht="11.25" thickTop="1">
      <c r="A40" s="281"/>
    </row>
  </sheetData>
  <mergeCells count="27">
    <mergeCell ref="A2:B2"/>
    <mergeCell ref="C2:E2"/>
    <mergeCell ref="F2:L2"/>
    <mergeCell ref="M2:U2"/>
    <mergeCell ref="A3:B3"/>
    <mergeCell ref="C3:E3"/>
    <mergeCell ref="F3:L3"/>
    <mergeCell ref="M3:O3"/>
    <mergeCell ref="A4:B4"/>
    <mergeCell ref="C4:D4"/>
    <mergeCell ref="F4:L4"/>
    <mergeCell ref="M4:U4"/>
    <mergeCell ref="A5:B5"/>
    <mergeCell ref="C5:U5"/>
    <mergeCell ref="F6:L6"/>
    <mergeCell ref="M6:O6"/>
    <mergeCell ref="P6:U6"/>
    <mergeCell ref="A7:B7"/>
    <mergeCell ref="C7:E7"/>
    <mergeCell ref="F7:L7"/>
    <mergeCell ref="P7:U7"/>
    <mergeCell ref="B36:D36"/>
    <mergeCell ref="B37:D37"/>
    <mergeCell ref="B38:D38"/>
    <mergeCell ref="B39:D39"/>
    <mergeCell ref="A6:B6"/>
    <mergeCell ref="C6:E6"/>
  </mergeCells>
  <phoneticPr fontId="34" type="noConversion"/>
  <dataValidations count="3">
    <dataValidation type="list" allowBlank="1" showInputMessage="1" showErrorMessage="1" sqref="F10:J35" xr:uid="{00000000-0002-0000-1100-000000000000}">
      <formula1>"O, "</formula1>
    </dataValidation>
    <dataValidation type="list" allowBlank="1" showInputMessage="1" showErrorMessage="1" sqref="F36:J36" xr:uid="{00000000-0002-0000-1100-000001000000}">
      <formula1>"N,A,B, "</formula1>
    </dataValidation>
    <dataValidation type="list" allowBlank="1" showInputMessage="1" showErrorMessage="1" sqref="F37:J37" xr:uid="{00000000-0002-0000-1100-000002000000}">
      <formula1>"P,F,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W32"/>
  <sheetViews>
    <sheetView workbookViewId="0"/>
  </sheetViews>
  <sheetFormatPr defaultColWidth="11" defaultRowHeight="10.5"/>
  <cols>
    <col min="1" max="1" width="8.125" style="77" customWidth="1"/>
    <col min="2" max="2" width="13.375" style="81" customWidth="1"/>
    <col min="3" max="3" width="10.875" style="77" customWidth="1"/>
    <col min="4" max="4" width="11.375" style="78" customWidth="1"/>
    <col min="5" max="5" width="1.875" style="77" hidden="1" customWidth="1"/>
    <col min="6" max="6" width="2.875" style="77" bestFit="1" customWidth="1"/>
    <col min="7" max="7" width="2.875" style="77" customWidth="1"/>
    <col min="8" max="8" width="2.875" style="77" bestFit="1" customWidth="1"/>
    <col min="9" max="9" width="2.875" style="77" customWidth="1"/>
    <col min="10" max="11" width="2.875" style="77" bestFit="1" customWidth="1"/>
    <col min="12" max="20" width="2.875" style="77" customWidth="1"/>
    <col min="21" max="21" width="2.875" style="77" bestFit="1" customWidth="1"/>
    <col min="22" max="22" width="2.875" style="77" customWidth="1"/>
    <col min="23" max="16384" width="11" style="77"/>
  </cols>
  <sheetData>
    <row r="1" spans="1:23" ht="13.5" customHeight="1" thickBot="1">
      <c r="A1" s="75"/>
      <c r="B1" s="76"/>
    </row>
    <row r="2" spans="1:23" ht="13.5" customHeight="1">
      <c r="A2" s="579" t="s">
        <v>214</v>
      </c>
      <c r="B2" s="580"/>
      <c r="C2" s="581" t="s">
        <v>176</v>
      </c>
      <c r="D2" s="582"/>
      <c r="E2" s="583"/>
      <c r="F2" s="584" t="s">
        <v>97</v>
      </c>
      <c r="G2" s="585"/>
      <c r="H2" s="585"/>
      <c r="I2" s="585"/>
      <c r="J2" s="585"/>
      <c r="K2" s="585"/>
      <c r="L2" s="585"/>
      <c r="M2" s="586" t="s">
        <v>175</v>
      </c>
      <c r="N2" s="587"/>
      <c r="O2" s="587"/>
      <c r="P2" s="587"/>
      <c r="Q2" s="587"/>
      <c r="R2" s="587"/>
      <c r="S2" s="587"/>
      <c r="T2" s="587"/>
      <c r="U2" s="588"/>
      <c r="W2" s="79"/>
    </row>
    <row r="3" spans="1:23" ht="13.5" customHeight="1">
      <c r="A3" s="589" t="s">
        <v>215</v>
      </c>
      <c r="B3" s="590"/>
      <c r="C3" s="591" t="s">
        <v>49</v>
      </c>
      <c r="D3" s="592"/>
      <c r="E3" s="593"/>
      <c r="F3" s="594" t="s">
        <v>216</v>
      </c>
      <c r="G3" s="595"/>
      <c r="H3" s="595"/>
      <c r="I3" s="595"/>
      <c r="J3" s="595"/>
      <c r="K3" s="595"/>
      <c r="L3" s="596"/>
      <c r="M3" s="592" t="s">
        <v>49</v>
      </c>
      <c r="N3" s="592"/>
      <c r="O3" s="592"/>
      <c r="P3" s="163"/>
      <c r="Q3" s="163"/>
      <c r="R3" s="163"/>
      <c r="S3" s="163"/>
      <c r="T3" s="163"/>
      <c r="U3" s="164"/>
    </row>
    <row r="4" spans="1:23" ht="13.5" customHeight="1">
      <c r="A4" s="589" t="s">
        <v>217</v>
      </c>
      <c r="B4" s="590"/>
      <c r="C4" s="597">
        <v>134</v>
      </c>
      <c r="D4" s="598"/>
      <c r="E4" s="175"/>
      <c r="F4" s="594" t="s">
        <v>218</v>
      </c>
      <c r="G4" s="595"/>
      <c r="H4" s="595"/>
      <c r="I4" s="595"/>
      <c r="J4" s="595"/>
      <c r="K4" s="595"/>
      <c r="L4" s="596"/>
      <c r="M4" s="599">
        <f xml:space="preserve"> IF(Functions!E6&lt;&gt;"N/A",SUM(C4*Functions!E6/1000,- P7),"N/A")</f>
        <v>31.840000000000003</v>
      </c>
      <c r="N4" s="600"/>
      <c r="O4" s="600"/>
      <c r="P4" s="600"/>
      <c r="Q4" s="600"/>
      <c r="R4" s="600"/>
      <c r="S4" s="600"/>
      <c r="T4" s="600"/>
      <c r="U4" s="601"/>
      <c r="W4" s="79"/>
    </row>
    <row r="5" spans="1:23" ht="13.5" customHeight="1">
      <c r="A5" s="589" t="s">
        <v>219</v>
      </c>
      <c r="B5" s="590"/>
      <c r="C5" s="602" t="s">
        <v>199</v>
      </c>
      <c r="D5" s="602"/>
      <c r="E5" s="602"/>
      <c r="F5" s="603"/>
      <c r="G5" s="603"/>
      <c r="H5" s="603"/>
      <c r="I5" s="603"/>
      <c r="J5" s="603"/>
      <c r="K5" s="603"/>
      <c r="L5" s="603"/>
      <c r="M5" s="602"/>
      <c r="N5" s="602"/>
      <c r="O5" s="602"/>
      <c r="P5" s="602"/>
      <c r="Q5" s="602"/>
      <c r="R5" s="602"/>
      <c r="S5" s="602"/>
      <c r="T5" s="602"/>
      <c r="U5" s="602"/>
    </row>
    <row r="6" spans="1:23" ht="13.5" customHeight="1">
      <c r="A6" s="620" t="s">
        <v>201</v>
      </c>
      <c r="B6" s="621"/>
      <c r="C6" s="604" t="s">
        <v>202</v>
      </c>
      <c r="D6" s="605"/>
      <c r="E6" s="622"/>
      <c r="F6" s="604" t="s">
        <v>203</v>
      </c>
      <c r="G6" s="605"/>
      <c r="H6" s="605"/>
      <c r="I6" s="605"/>
      <c r="J6" s="605"/>
      <c r="K6" s="605"/>
      <c r="L6" s="606"/>
      <c r="M6" s="605" t="s">
        <v>220</v>
      </c>
      <c r="N6" s="605"/>
      <c r="O6" s="605"/>
      <c r="P6" s="607" t="s">
        <v>206</v>
      </c>
      <c r="Q6" s="605"/>
      <c r="R6" s="605"/>
      <c r="S6" s="605"/>
      <c r="T6" s="605"/>
      <c r="U6" s="608"/>
      <c r="W6" s="79"/>
    </row>
    <row r="7" spans="1:23" ht="13.5" customHeight="1" thickBot="1">
      <c r="A7" s="609">
        <f>COUNTIF(F29:HR29,"P")</f>
        <v>3</v>
      </c>
      <c r="B7" s="610"/>
      <c r="C7" s="611">
        <f>COUNTIF(F29:HR29,"F")</f>
        <v>0</v>
      </c>
      <c r="D7" s="612"/>
      <c r="E7" s="610"/>
      <c r="F7" s="611">
        <f>SUM(P7,- A7,- C7)</f>
        <v>0</v>
      </c>
      <c r="G7" s="612"/>
      <c r="H7" s="612"/>
      <c r="I7" s="612"/>
      <c r="J7" s="612"/>
      <c r="K7" s="612"/>
      <c r="L7" s="613"/>
      <c r="M7" s="165">
        <f>COUNTIF(E28:HR28,"N")</f>
        <v>1</v>
      </c>
      <c r="N7" s="165">
        <f>COUNTIF(E28:HR28,"A")</f>
        <v>2</v>
      </c>
      <c r="O7" s="165">
        <f>COUNTIF(E28:HR28,"B")</f>
        <v>0</v>
      </c>
      <c r="P7" s="614">
        <f>COUNTA(E9:HU9)</f>
        <v>3</v>
      </c>
      <c r="Q7" s="612"/>
      <c r="R7" s="612"/>
      <c r="S7" s="612"/>
      <c r="T7" s="612"/>
      <c r="U7" s="615"/>
      <c r="V7" s="80"/>
    </row>
    <row r="8" spans="1:23" ht="11.25" thickBot="1"/>
    <row r="9" spans="1:23" ht="46.5" customHeight="1" thickTop="1" thickBot="1">
      <c r="A9" s="199"/>
      <c r="B9" s="200"/>
      <c r="C9" s="201"/>
      <c r="D9" s="202"/>
      <c r="E9" s="201"/>
      <c r="F9" s="203" t="s">
        <v>221</v>
      </c>
      <c r="G9" s="203" t="s">
        <v>222</v>
      </c>
      <c r="H9" s="203" t="s">
        <v>223</v>
      </c>
      <c r="V9" s="82"/>
      <c r="W9" s="79"/>
    </row>
    <row r="10" spans="1:23" ht="13.5" customHeight="1">
      <c r="A10" s="189" t="s">
        <v>238</v>
      </c>
      <c r="B10" s="190" t="s">
        <v>288</v>
      </c>
      <c r="C10" s="191"/>
      <c r="D10" s="192"/>
      <c r="E10" s="88"/>
      <c r="F10" s="160"/>
      <c r="G10" s="160"/>
      <c r="H10" s="160"/>
    </row>
    <row r="11" spans="1:23" ht="13.5" customHeight="1">
      <c r="A11" s="184"/>
      <c r="B11" s="83"/>
      <c r="C11" s="84"/>
      <c r="D11" s="85" t="s">
        <v>319</v>
      </c>
      <c r="E11" s="88"/>
      <c r="F11" s="157"/>
      <c r="G11" s="157"/>
      <c r="H11" s="157"/>
      <c r="W11" s="79"/>
    </row>
    <row r="12" spans="1:23" ht="13.5" customHeight="1">
      <c r="A12" s="184"/>
      <c r="B12" s="83" t="s">
        <v>375</v>
      </c>
      <c r="C12" s="84"/>
      <c r="D12" s="85"/>
      <c r="E12" s="90"/>
      <c r="F12" s="157"/>
      <c r="G12" s="157"/>
      <c r="H12" s="157"/>
    </row>
    <row r="13" spans="1:23" ht="13.5" customHeight="1">
      <c r="A13" s="184"/>
      <c r="B13" s="83"/>
      <c r="C13" s="84"/>
      <c r="D13" s="85" t="s">
        <v>340</v>
      </c>
      <c r="E13" s="90"/>
      <c r="F13" s="157" t="s">
        <v>243</v>
      </c>
      <c r="G13" s="157"/>
      <c r="H13" s="157"/>
    </row>
    <row r="14" spans="1:23" ht="13.5" customHeight="1">
      <c r="A14" s="184"/>
      <c r="B14" s="83"/>
      <c r="C14" s="84"/>
      <c r="D14" s="85" t="s">
        <v>340</v>
      </c>
      <c r="E14" s="90"/>
      <c r="F14" s="157"/>
      <c r="G14" s="157"/>
      <c r="H14" s="157" t="s">
        <v>243</v>
      </c>
    </row>
    <row r="15" spans="1:23" ht="13.5" customHeight="1" thickBot="1">
      <c r="A15" s="184"/>
      <c r="B15" s="92"/>
      <c r="C15" s="93"/>
      <c r="D15" s="94" t="s">
        <v>244</v>
      </c>
      <c r="E15" s="95"/>
      <c r="F15" s="159"/>
      <c r="G15" s="159" t="s">
        <v>243</v>
      </c>
      <c r="H15" s="159"/>
    </row>
    <row r="16" spans="1:23" ht="13.5" customHeight="1" thickTop="1">
      <c r="A16" s="188" t="s">
        <v>270</v>
      </c>
      <c r="B16" s="96" t="s">
        <v>315</v>
      </c>
      <c r="C16" s="97"/>
      <c r="D16" s="98"/>
      <c r="E16" s="99"/>
      <c r="F16" s="160"/>
      <c r="G16" s="160"/>
      <c r="H16" s="160"/>
    </row>
    <row r="17" spans="1:8" ht="13.5" customHeight="1">
      <c r="A17" s="187"/>
      <c r="B17" s="100"/>
      <c r="C17" s="101"/>
      <c r="D17" s="102" t="s">
        <v>430</v>
      </c>
      <c r="E17" s="103"/>
      <c r="F17" s="157" t="s">
        <v>243</v>
      </c>
      <c r="G17" s="157"/>
      <c r="H17" s="157"/>
    </row>
    <row r="18" spans="1:8" ht="13.5" customHeight="1">
      <c r="A18" s="187"/>
      <c r="B18" s="100"/>
      <c r="C18" s="161"/>
      <c r="D18" s="102" t="s">
        <v>260</v>
      </c>
      <c r="E18" s="105"/>
      <c r="F18" s="157"/>
      <c r="G18" s="157" t="s">
        <v>243</v>
      </c>
      <c r="H18" s="157" t="s">
        <v>243</v>
      </c>
    </row>
    <row r="19" spans="1:8" ht="13.5" customHeight="1">
      <c r="A19" s="187"/>
      <c r="B19" s="100" t="s">
        <v>318</v>
      </c>
      <c r="C19" s="161"/>
      <c r="D19" s="102"/>
      <c r="E19" s="105"/>
      <c r="F19" s="157"/>
      <c r="G19" s="157"/>
      <c r="H19" s="157"/>
    </row>
    <row r="20" spans="1:8" ht="13.5" customHeight="1">
      <c r="A20" s="187"/>
      <c r="B20" s="100"/>
      <c r="C20" s="161"/>
      <c r="D20" s="102" t="s">
        <v>319</v>
      </c>
      <c r="E20" s="105"/>
      <c r="F20" s="157"/>
      <c r="G20" s="157"/>
      <c r="H20" s="157"/>
    </row>
    <row r="21" spans="1:8" ht="13.5" customHeight="1">
      <c r="A21" s="187"/>
      <c r="B21" s="100" t="s">
        <v>320</v>
      </c>
      <c r="C21" s="161"/>
      <c r="D21" s="102"/>
      <c r="E21" s="105"/>
      <c r="F21" s="157"/>
      <c r="G21" s="157"/>
      <c r="H21" s="157"/>
    </row>
    <row r="22" spans="1:8" ht="13.5" customHeight="1">
      <c r="A22" s="187"/>
      <c r="B22" s="100"/>
      <c r="C22" s="161"/>
      <c r="D22" s="102" t="s">
        <v>275</v>
      </c>
      <c r="E22" s="105"/>
      <c r="F22" s="157" t="s">
        <v>243</v>
      </c>
      <c r="G22" s="157"/>
      <c r="H22" s="157"/>
    </row>
    <row r="23" spans="1:8" ht="13.5" customHeight="1">
      <c r="A23" s="187"/>
      <c r="B23" s="100"/>
      <c r="C23" s="161"/>
      <c r="D23" s="178" t="s">
        <v>276</v>
      </c>
      <c r="E23" s="105"/>
      <c r="F23" s="157"/>
      <c r="G23" s="157"/>
      <c r="H23" s="157" t="s">
        <v>243</v>
      </c>
    </row>
    <row r="24" spans="1:8" ht="13.5" customHeight="1">
      <c r="A24" s="187"/>
      <c r="B24" s="100"/>
      <c r="C24" s="161"/>
      <c r="D24" s="102" t="s">
        <v>277</v>
      </c>
      <c r="E24" s="105"/>
      <c r="F24" s="157"/>
      <c r="G24" s="157" t="s">
        <v>243</v>
      </c>
      <c r="H24" s="157"/>
    </row>
    <row r="25" spans="1:8" ht="13.5" customHeight="1">
      <c r="A25" s="187"/>
      <c r="B25" s="100"/>
      <c r="C25" s="161"/>
      <c r="D25" s="102" t="s">
        <v>278</v>
      </c>
      <c r="E25" s="105"/>
      <c r="F25" s="157"/>
      <c r="G25" s="157"/>
      <c r="H25" s="157"/>
    </row>
    <row r="26" spans="1:8" ht="13.5" customHeight="1">
      <c r="A26" s="187"/>
      <c r="B26" s="100"/>
      <c r="C26" s="161"/>
      <c r="D26" s="178" t="s">
        <v>279</v>
      </c>
      <c r="E26" s="105"/>
      <c r="F26" s="157"/>
      <c r="G26" s="157"/>
      <c r="H26" s="157"/>
    </row>
    <row r="27" spans="1:8" ht="13.5" customHeight="1" thickBot="1">
      <c r="A27" s="187"/>
      <c r="B27" s="176"/>
      <c r="C27" s="177"/>
      <c r="D27" s="102" t="s">
        <v>280</v>
      </c>
      <c r="E27" s="179"/>
      <c r="F27" s="180"/>
      <c r="G27" s="180"/>
      <c r="H27" s="180"/>
    </row>
    <row r="28" spans="1:8" ht="13.5" customHeight="1" thickTop="1">
      <c r="A28" s="188" t="s">
        <v>281</v>
      </c>
      <c r="B28" s="616" t="s">
        <v>282</v>
      </c>
      <c r="C28" s="616"/>
      <c r="D28" s="616"/>
      <c r="E28" s="181"/>
      <c r="F28" s="182" t="s">
        <v>204</v>
      </c>
      <c r="G28" s="182" t="s">
        <v>63</v>
      </c>
      <c r="H28" s="182" t="s">
        <v>63</v>
      </c>
    </row>
    <row r="29" spans="1:8" ht="13.5" customHeight="1">
      <c r="A29" s="187"/>
      <c r="B29" s="617" t="s">
        <v>283</v>
      </c>
      <c r="C29" s="617"/>
      <c r="D29" s="617"/>
      <c r="E29" s="106"/>
      <c r="F29" s="162" t="s">
        <v>284</v>
      </c>
      <c r="G29" s="162" t="s">
        <v>284</v>
      </c>
      <c r="H29" s="162" t="s">
        <v>284</v>
      </c>
    </row>
    <row r="30" spans="1:8" ht="77.25" customHeight="1">
      <c r="A30" s="187"/>
      <c r="B30" s="618" t="s">
        <v>285</v>
      </c>
      <c r="C30" s="618"/>
      <c r="D30" s="618"/>
      <c r="E30" s="107"/>
      <c r="F30" s="108">
        <v>44641</v>
      </c>
      <c r="G30" s="108">
        <v>44641</v>
      </c>
      <c r="H30" s="108">
        <v>44641</v>
      </c>
    </row>
    <row r="31" spans="1:8" ht="11.25" thickBot="1">
      <c r="A31" s="198"/>
      <c r="B31" s="619" t="s">
        <v>286</v>
      </c>
      <c r="C31" s="619"/>
      <c r="D31" s="619"/>
      <c r="E31" s="185"/>
      <c r="F31" s="186"/>
      <c r="G31" s="186"/>
      <c r="H31" s="186"/>
    </row>
    <row r="32" spans="1:8" ht="11.25" thickTop="1">
      <c r="A32" s="183"/>
    </row>
  </sheetData>
  <mergeCells count="27">
    <mergeCell ref="A2:B2"/>
    <mergeCell ref="C2:E2"/>
    <mergeCell ref="F2:L2"/>
    <mergeCell ref="M2:U2"/>
    <mergeCell ref="A3:B3"/>
    <mergeCell ref="C3:E3"/>
    <mergeCell ref="F3:L3"/>
    <mergeCell ref="M3:O3"/>
    <mergeCell ref="A4:B4"/>
    <mergeCell ref="C4:D4"/>
    <mergeCell ref="F4:L4"/>
    <mergeCell ref="M4:U4"/>
    <mergeCell ref="A5:B5"/>
    <mergeCell ref="C5:U5"/>
    <mergeCell ref="F6:L6"/>
    <mergeCell ref="M6:O6"/>
    <mergeCell ref="P6:U6"/>
    <mergeCell ref="A7:B7"/>
    <mergeCell ref="C7:E7"/>
    <mergeCell ref="F7:L7"/>
    <mergeCell ref="P7:U7"/>
    <mergeCell ref="B28:D28"/>
    <mergeCell ref="B29:D29"/>
    <mergeCell ref="B30:D30"/>
    <mergeCell ref="B31:D31"/>
    <mergeCell ref="A6:B6"/>
    <mergeCell ref="C6:E6"/>
  </mergeCells>
  <dataValidations count="3">
    <dataValidation type="list" allowBlank="1" showInputMessage="1" showErrorMessage="1" sqref="F28:H28" xr:uid="{00000000-0002-0000-1000-000000000000}">
      <formula1>"N,A,B, "</formula1>
    </dataValidation>
    <dataValidation type="list" allowBlank="1" showInputMessage="1" showErrorMessage="1" sqref="F29:H29" xr:uid="{00000000-0002-0000-1000-000001000000}">
      <formula1>"P,F, "</formula1>
    </dataValidation>
    <dataValidation type="list" allowBlank="1" showInputMessage="1" showErrorMessage="1" sqref="F10:H27" xr:uid="{00000000-0002-0000-1000-000002000000}">
      <formula1>"O, "</formula1>
    </dataValidation>
  </dataValidations>
  <pageMargins left="0.7" right="0.7" top="0.75" bottom="0.75" header="0.3" footer="0.3"/>
  <legacy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4D720-AEB4-4568-9070-8FAE807A6F4A}">
  <dimension ref="A1:V38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7" width="2.875" style="291" bestFit="1" customWidth="1"/>
    <col min="8" max="8" width="2.875" style="291" customWidth="1"/>
    <col min="9" max="10" width="2.875" style="291" bestFit="1" customWidth="1"/>
    <col min="11" max="19" width="2.875" style="291" customWidth="1"/>
    <col min="20" max="20" width="2.875" style="291" bestFit="1" customWidth="1"/>
    <col min="21" max="21" width="2.875" style="291" customWidth="1"/>
    <col min="22" max="16384" width="11" style="291"/>
  </cols>
  <sheetData>
    <row r="1" spans="1:22" ht="22.5" customHeight="1" thickBot="1">
      <c r="D1" s="345"/>
    </row>
    <row r="2" spans="1:22" ht="15" customHeight="1">
      <c r="A2" s="534" t="s">
        <v>214</v>
      </c>
      <c r="B2" s="535"/>
      <c r="C2" s="536" t="s">
        <v>182</v>
      </c>
      <c r="D2" s="653"/>
      <c r="E2" s="344"/>
      <c r="F2" s="535" t="s">
        <v>97</v>
      </c>
      <c r="G2" s="535"/>
      <c r="H2" s="535"/>
      <c r="I2" s="535"/>
      <c r="J2" s="535"/>
      <c r="K2" s="535"/>
      <c r="L2" s="536" t="s">
        <v>182</v>
      </c>
      <c r="M2" s="536"/>
      <c r="N2" s="536"/>
      <c r="O2" s="536"/>
      <c r="P2" s="536"/>
      <c r="Q2" s="536"/>
      <c r="R2" s="536"/>
      <c r="S2" s="536"/>
      <c r="T2" s="717"/>
    </row>
    <row r="3" spans="1:22" ht="13.5" customHeight="1">
      <c r="A3" s="540" t="s">
        <v>215</v>
      </c>
      <c r="B3" s="541"/>
      <c r="C3" s="542" t="s">
        <v>427</v>
      </c>
      <c r="D3" s="543"/>
      <c r="E3" s="544"/>
      <c r="F3" s="545" t="s">
        <v>216</v>
      </c>
      <c r="G3" s="546"/>
      <c r="H3" s="546"/>
      <c r="I3" s="546"/>
      <c r="J3" s="546"/>
      <c r="K3" s="547"/>
      <c r="L3" s="543" t="s">
        <v>49</v>
      </c>
      <c r="M3" s="543"/>
      <c r="N3" s="543"/>
      <c r="O3" s="343"/>
      <c r="P3" s="343"/>
      <c r="Q3" s="343"/>
      <c r="R3" s="343"/>
      <c r="S3" s="343"/>
      <c r="T3" s="342"/>
    </row>
    <row r="4" spans="1:22" ht="13.5" customHeight="1">
      <c r="A4" s="548" t="s">
        <v>217</v>
      </c>
      <c r="B4" s="549"/>
      <c r="C4" s="550">
        <v>257</v>
      </c>
      <c r="D4" s="551"/>
      <c r="E4" s="341"/>
      <c r="F4" s="552" t="s">
        <v>218</v>
      </c>
      <c r="G4" s="553"/>
      <c r="H4" s="553"/>
      <c r="I4" s="553"/>
      <c r="J4" s="553"/>
      <c r="K4" s="554"/>
      <c r="L4" s="555">
        <f xml:space="preserve"> IF(Functions!E6&lt;&gt;"N/A",SUM(C4*Functions!E6/1000,- O7),"N/A")</f>
        <v>59.819999999999993</v>
      </c>
      <c r="M4" s="556"/>
      <c r="N4" s="556"/>
      <c r="O4" s="556"/>
      <c r="P4" s="556"/>
      <c r="Q4" s="556"/>
      <c r="R4" s="556"/>
      <c r="S4" s="556"/>
      <c r="T4" s="557"/>
      <c r="V4" s="325"/>
    </row>
    <row r="5" spans="1:22" ht="13.5" customHeight="1">
      <c r="A5" s="548" t="s">
        <v>219</v>
      </c>
      <c r="B5" s="549"/>
      <c r="C5" s="558" t="s">
        <v>431</v>
      </c>
      <c r="D5" s="558"/>
      <c r="E5" s="558"/>
      <c r="F5" s="559"/>
      <c r="G5" s="559"/>
      <c r="H5" s="559"/>
      <c r="I5" s="559"/>
      <c r="J5" s="559"/>
      <c r="K5" s="559"/>
      <c r="L5" s="558"/>
      <c r="M5" s="558"/>
      <c r="N5" s="558"/>
      <c r="O5" s="558"/>
      <c r="P5" s="558"/>
      <c r="Q5" s="558"/>
      <c r="R5" s="558"/>
      <c r="S5" s="558"/>
      <c r="T5" s="558"/>
    </row>
    <row r="6" spans="1:22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2"/>
      <c r="L6" s="561" t="s">
        <v>220</v>
      </c>
      <c r="M6" s="561"/>
      <c r="N6" s="561"/>
      <c r="O6" s="563" t="s">
        <v>206</v>
      </c>
      <c r="P6" s="561"/>
      <c r="Q6" s="561"/>
      <c r="R6" s="561"/>
      <c r="S6" s="561"/>
      <c r="T6" s="564"/>
      <c r="V6" s="325"/>
    </row>
    <row r="7" spans="1:22" ht="13.5" customHeight="1" thickBot="1">
      <c r="A7" s="565">
        <f>COUNTIF(F35:HQ35,"P")</f>
        <v>7</v>
      </c>
      <c r="B7" s="566"/>
      <c r="C7" s="567">
        <f>COUNTIF(F35:HQ35,"F")</f>
        <v>0</v>
      </c>
      <c r="D7" s="568"/>
      <c r="E7" s="566"/>
      <c r="F7" s="567">
        <f>SUM(O7,- A7,- C7)</f>
        <v>0</v>
      </c>
      <c r="G7" s="568"/>
      <c r="H7" s="568"/>
      <c r="I7" s="568"/>
      <c r="J7" s="568"/>
      <c r="K7" s="569"/>
      <c r="L7" s="340">
        <f>COUNTIF(E34:HQ34,"N")</f>
        <v>3</v>
      </c>
      <c r="M7" s="340">
        <f>COUNTIF(E34:HQ34,"A")</f>
        <v>4</v>
      </c>
      <c r="N7" s="340">
        <f>COUNTIF(E34:HQ34,"B")</f>
        <v>0</v>
      </c>
      <c r="O7" s="570">
        <f>COUNTA(E9:HT9)</f>
        <v>7</v>
      </c>
      <c r="P7" s="568"/>
      <c r="Q7" s="568"/>
      <c r="R7" s="568"/>
      <c r="S7" s="568"/>
      <c r="T7" s="571"/>
      <c r="U7" s="339"/>
    </row>
    <row r="8" spans="1:22" ht="11.25" thickBot="1"/>
    <row r="9" spans="1:22" ht="44.25" thickTop="1" thickBot="1">
      <c r="A9" s="338"/>
      <c r="B9" s="337"/>
      <c r="C9" s="335"/>
      <c r="D9" s="336"/>
      <c r="E9" s="335"/>
      <c r="F9" s="334" t="s">
        <v>221</v>
      </c>
      <c r="G9" s="334" t="s">
        <v>222</v>
      </c>
      <c r="H9" s="334" t="s">
        <v>223</v>
      </c>
      <c r="I9" s="334" t="s">
        <v>224</v>
      </c>
      <c r="J9" s="334" t="s">
        <v>225</v>
      </c>
      <c r="K9" s="334" t="s">
        <v>226</v>
      </c>
      <c r="L9" s="334" t="s">
        <v>227</v>
      </c>
      <c r="U9" s="333"/>
      <c r="V9" s="325"/>
    </row>
    <row r="10" spans="1:22" ht="13.5" customHeight="1">
      <c r="A10" s="332" t="s">
        <v>238</v>
      </c>
      <c r="B10" s="329" t="s">
        <v>432</v>
      </c>
      <c r="C10" s="328"/>
      <c r="D10" s="327"/>
      <c r="E10" s="331"/>
      <c r="F10" s="350"/>
      <c r="G10" s="350"/>
      <c r="H10" s="350"/>
      <c r="I10" s="350"/>
      <c r="J10" s="350"/>
      <c r="K10" s="350"/>
      <c r="L10" s="350"/>
    </row>
    <row r="11" spans="1:22" ht="13.5" customHeight="1">
      <c r="A11" s="324"/>
      <c r="B11" s="329"/>
      <c r="C11" s="328"/>
      <c r="D11" s="327" t="s">
        <v>433</v>
      </c>
      <c r="E11" s="330"/>
      <c r="F11" s="350"/>
      <c r="G11" s="350"/>
      <c r="H11" s="350"/>
      <c r="I11" s="350"/>
      <c r="J11" s="350"/>
      <c r="K11" s="350"/>
      <c r="L11" s="350"/>
      <c r="V11" s="325"/>
    </row>
    <row r="12" spans="1:22" ht="13.5" customHeight="1">
      <c r="A12" s="324"/>
      <c r="B12" s="329" t="s">
        <v>434</v>
      </c>
      <c r="C12" s="328"/>
      <c r="D12" s="327"/>
      <c r="E12" s="330"/>
      <c r="F12" s="350"/>
      <c r="G12" s="350"/>
      <c r="H12" s="350"/>
      <c r="I12" s="350"/>
      <c r="J12" s="350"/>
      <c r="K12" s="350"/>
      <c r="L12" s="350"/>
      <c r="V12" s="325"/>
    </row>
    <row r="13" spans="1:22" ht="13.5" customHeight="1">
      <c r="A13" s="324"/>
      <c r="B13" s="329"/>
      <c r="C13" s="328"/>
      <c r="D13" s="355" t="s">
        <v>435</v>
      </c>
      <c r="E13" s="326"/>
      <c r="F13" s="350" t="s">
        <v>243</v>
      </c>
      <c r="G13" s="350"/>
      <c r="H13" s="350"/>
      <c r="I13" s="350"/>
      <c r="J13" s="350" t="s">
        <v>243</v>
      </c>
      <c r="K13" s="350" t="s">
        <v>243</v>
      </c>
      <c r="L13" s="350"/>
      <c r="V13" s="325"/>
    </row>
    <row r="14" spans="1:22" ht="13.5" customHeight="1">
      <c r="A14" s="324"/>
      <c r="B14" s="329"/>
      <c r="C14" s="328"/>
      <c r="D14" s="355" t="s">
        <v>242</v>
      </c>
      <c r="E14" s="326"/>
      <c r="F14" s="350"/>
      <c r="G14" s="350" t="s">
        <v>243</v>
      </c>
      <c r="H14" s="350"/>
      <c r="I14" s="350"/>
      <c r="J14" s="350"/>
      <c r="K14" s="350"/>
      <c r="L14" s="350"/>
      <c r="V14" s="325"/>
    </row>
    <row r="15" spans="1:22" ht="13.5" customHeight="1">
      <c r="A15" s="324"/>
      <c r="B15" s="329"/>
      <c r="C15" s="328"/>
      <c r="D15" s="410" t="s">
        <v>436</v>
      </c>
      <c r="E15" s="326"/>
      <c r="F15" s="350"/>
      <c r="G15" s="350"/>
      <c r="H15" s="350" t="s">
        <v>243</v>
      </c>
      <c r="I15" s="350"/>
      <c r="J15" s="350"/>
      <c r="K15" s="350"/>
      <c r="L15" s="350"/>
      <c r="V15" s="325"/>
    </row>
    <row r="16" spans="1:22" ht="13.5" customHeight="1">
      <c r="A16" s="324"/>
      <c r="B16" s="329"/>
      <c r="C16" s="328"/>
      <c r="D16" s="292" t="s">
        <v>260</v>
      </c>
      <c r="E16" s="326"/>
      <c r="F16" s="350"/>
      <c r="G16" s="350"/>
      <c r="H16" s="350"/>
      <c r="I16" s="350" t="s">
        <v>243</v>
      </c>
      <c r="J16" s="350"/>
      <c r="K16" s="350"/>
      <c r="L16" s="350" t="s">
        <v>243</v>
      </c>
      <c r="V16" s="325"/>
    </row>
    <row r="17" spans="1:22" ht="13.5" customHeight="1">
      <c r="A17" s="324"/>
      <c r="B17" s="329" t="s">
        <v>437</v>
      </c>
      <c r="C17" s="328"/>
      <c r="D17" s="327"/>
      <c r="E17" s="326"/>
      <c r="F17" s="350"/>
      <c r="G17" s="350"/>
      <c r="H17" s="350"/>
      <c r="I17" s="350"/>
      <c r="J17" s="350"/>
      <c r="K17" s="350"/>
      <c r="L17" s="350"/>
      <c r="V17" s="325"/>
    </row>
    <row r="18" spans="1:22" ht="13.5" customHeight="1">
      <c r="A18" s="324"/>
      <c r="B18" s="329"/>
      <c r="C18" s="328"/>
      <c r="D18" s="410" t="s">
        <v>438</v>
      </c>
      <c r="E18" s="326"/>
      <c r="F18" s="350" t="s">
        <v>243</v>
      </c>
      <c r="G18" s="350"/>
      <c r="H18" s="350"/>
      <c r="I18" s="350"/>
      <c r="J18" s="350"/>
      <c r="K18" s="350"/>
      <c r="L18" s="350" t="s">
        <v>243</v>
      </c>
      <c r="V18" s="325"/>
    </row>
    <row r="19" spans="1:22" ht="13.5" customHeight="1">
      <c r="A19" s="324"/>
      <c r="B19" s="329"/>
      <c r="C19" s="328"/>
      <c r="D19" s="290" t="s">
        <v>439</v>
      </c>
      <c r="E19" s="326"/>
      <c r="F19" s="350"/>
      <c r="G19" s="350" t="s">
        <v>243</v>
      </c>
      <c r="H19" s="350"/>
      <c r="I19" s="350"/>
      <c r="J19" s="350" t="s">
        <v>243</v>
      </c>
      <c r="K19" s="350"/>
      <c r="L19" s="350"/>
      <c r="V19" s="325"/>
    </row>
    <row r="20" spans="1:22" ht="13.5" customHeight="1">
      <c r="A20" s="324"/>
      <c r="B20" s="329"/>
      <c r="C20" s="328"/>
      <c r="D20" s="327" t="s">
        <v>260</v>
      </c>
      <c r="E20" s="326"/>
      <c r="F20" s="350"/>
      <c r="G20" s="350"/>
      <c r="H20" s="350" t="s">
        <v>243</v>
      </c>
      <c r="I20" s="350" t="s">
        <v>243</v>
      </c>
      <c r="J20" s="350"/>
      <c r="K20" s="350" t="s">
        <v>243</v>
      </c>
      <c r="L20" s="350"/>
      <c r="V20" s="325"/>
    </row>
    <row r="21" spans="1:22" ht="13.5" customHeight="1" thickBot="1">
      <c r="A21" s="324"/>
      <c r="B21" s="323"/>
      <c r="C21" s="322"/>
      <c r="D21" s="321"/>
      <c r="E21" s="320"/>
      <c r="F21" s="353"/>
      <c r="G21" s="353"/>
      <c r="H21" s="353"/>
      <c r="I21" s="353"/>
      <c r="J21" s="353"/>
      <c r="K21" s="353"/>
      <c r="L21" s="353"/>
    </row>
    <row r="22" spans="1:22" ht="13.5" customHeight="1" thickTop="1">
      <c r="A22" s="303" t="s">
        <v>270</v>
      </c>
      <c r="B22" s="319" t="s">
        <v>440</v>
      </c>
      <c r="C22" s="318"/>
      <c r="D22" s="317"/>
      <c r="E22" s="316"/>
      <c r="F22" s="352"/>
      <c r="G22" s="352"/>
      <c r="H22" s="352"/>
      <c r="I22" s="352"/>
      <c r="J22" s="352"/>
      <c r="K22" s="352"/>
      <c r="L22" s="352"/>
    </row>
    <row r="23" spans="1:22" ht="13.5" customHeight="1">
      <c r="A23" s="299"/>
      <c r="B23" s="312"/>
      <c r="C23" s="314"/>
      <c r="D23" s="305" t="s">
        <v>441</v>
      </c>
      <c r="E23" s="313"/>
      <c r="F23" s="350"/>
      <c r="G23" s="350"/>
      <c r="H23" s="350"/>
      <c r="I23" s="350" t="s">
        <v>243</v>
      </c>
      <c r="J23" s="350" t="s">
        <v>243</v>
      </c>
      <c r="K23" s="350" t="s">
        <v>243</v>
      </c>
      <c r="L23" s="350" t="s">
        <v>243</v>
      </c>
    </row>
    <row r="24" spans="1:22" ht="13.5" customHeight="1">
      <c r="A24" s="299"/>
      <c r="B24" s="312"/>
      <c r="C24" s="311"/>
      <c r="D24" s="305" t="s">
        <v>442</v>
      </c>
      <c r="E24" s="309"/>
      <c r="F24" s="350" t="s">
        <v>243</v>
      </c>
      <c r="G24" s="350" t="s">
        <v>243</v>
      </c>
      <c r="H24" s="350" t="s">
        <v>243</v>
      </c>
      <c r="I24" s="350"/>
      <c r="J24" s="350"/>
      <c r="K24" s="350"/>
      <c r="L24" s="350"/>
    </row>
    <row r="25" spans="1:22" ht="13.5" customHeight="1">
      <c r="A25" s="299"/>
      <c r="B25" s="312" t="s">
        <v>443</v>
      </c>
      <c r="C25" s="311"/>
      <c r="D25" s="305"/>
      <c r="E25" s="309"/>
      <c r="F25" s="350"/>
      <c r="G25" s="350"/>
      <c r="H25" s="350"/>
      <c r="I25" s="350"/>
      <c r="J25" s="350"/>
      <c r="K25" s="350"/>
      <c r="L25" s="350"/>
    </row>
    <row r="26" spans="1:22" ht="13.5" customHeight="1">
      <c r="A26" s="299"/>
      <c r="B26" s="312"/>
      <c r="C26" s="311"/>
      <c r="D26" s="305"/>
      <c r="E26" s="309"/>
      <c r="F26" s="350"/>
      <c r="G26" s="350"/>
      <c r="H26" s="350"/>
      <c r="I26" s="350"/>
      <c r="J26" s="350"/>
      <c r="K26" s="350"/>
      <c r="L26" s="350"/>
    </row>
    <row r="27" spans="1:22" ht="13.5" customHeight="1">
      <c r="A27" s="299"/>
      <c r="B27" s="312" t="s">
        <v>444</v>
      </c>
      <c r="C27" s="311"/>
      <c r="D27" s="305"/>
      <c r="E27" s="309"/>
      <c r="F27" s="350"/>
      <c r="G27" s="350"/>
      <c r="H27" s="350"/>
      <c r="I27" s="350"/>
      <c r="J27" s="350"/>
      <c r="K27" s="350"/>
      <c r="L27" s="350"/>
    </row>
    <row r="28" spans="1:22" ht="13.5" customHeight="1">
      <c r="A28" s="299"/>
      <c r="B28" s="312"/>
      <c r="C28" s="311"/>
      <c r="D28" s="305" t="s">
        <v>275</v>
      </c>
      <c r="E28" s="309"/>
      <c r="F28" s="350" t="s">
        <v>243</v>
      </c>
      <c r="G28" s="350" t="s">
        <v>243</v>
      </c>
      <c r="H28" s="350" t="s">
        <v>243</v>
      </c>
      <c r="I28" s="350"/>
      <c r="J28" s="350"/>
      <c r="K28" s="350"/>
      <c r="L28" s="350"/>
    </row>
    <row r="29" spans="1:22" ht="13.5" customHeight="1">
      <c r="A29" s="299"/>
      <c r="B29" s="312"/>
      <c r="C29" s="311"/>
      <c r="D29" s="310" t="s">
        <v>276</v>
      </c>
      <c r="E29" s="309"/>
      <c r="F29" s="350"/>
      <c r="G29" s="350"/>
      <c r="H29" s="350"/>
      <c r="I29" s="350" t="s">
        <v>243</v>
      </c>
      <c r="J29" s="350" t="s">
        <v>243</v>
      </c>
      <c r="K29" s="350" t="s">
        <v>243</v>
      </c>
      <c r="L29" s="350" t="s">
        <v>243</v>
      </c>
    </row>
    <row r="30" spans="1:22" ht="13.5" customHeight="1">
      <c r="A30" s="299"/>
      <c r="B30" s="312"/>
      <c r="C30" s="311"/>
      <c r="D30" s="305" t="s">
        <v>277</v>
      </c>
      <c r="E30" s="309"/>
      <c r="F30" s="350"/>
      <c r="G30" s="350"/>
      <c r="H30" s="350"/>
      <c r="I30" s="350"/>
      <c r="J30" s="350"/>
      <c r="K30" s="350"/>
      <c r="L30" s="350"/>
    </row>
    <row r="31" spans="1:22" ht="13.5" customHeight="1">
      <c r="A31" s="299"/>
      <c r="B31" s="312"/>
      <c r="D31" s="305" t="s">
        <v>278</v>
      </c>
      <c r="E31" s="309"/>
      <c r="F31" s="350"/>
      <c r="G31" s="350"/>
      <c r="H31" s="350"/>
      <c r="I31" s="350"/>
      <c r="J31" s="350"/>
      <c r="K31" s="350"/>
      <c r="L31" s="350"/>
    </row>
    <row r="32" spans="1:22" ht="13.5" customHeight="1">
      <c r="A32" s="299"/>
      <c r="B32" s="312"/>
      <c r="C32" s="311"/>
      <c r="D32" s="310" t="s">
        <v>279</v>
      </c>
      <c r="E32" s="309"/>
      <c r="F32" s="350"/>
      <c r="G32" s="350"/>
      <c r="H32" s="350"/>
      <c r="I32" s="350"/>
      <c r="J32" s="350"/>
      <c r="K32" s="350"/>
      <c r="L32" s="350"/>
    </row>
    <row r="33" spans="1:12" ht="13.5" customHeight="1" thickBot="1">
      <c r="A33" s="299"/>
      <c r="B33" s="307"/>
      <c r="C33" s="306"/>
      <c r="D33" s="305" t="s">
        <v>280</v>
      </c>
      <c r="E33" s="304"/>
      <c r="F33" s="349"/>
      <c r="G33" s="349"/>
      <c r="H33" s="349"/>
      <c r="I33" s="349"/>
      <c r="J33" s="349"/>
      <c r="K33" s="349"/>
      <c r="L33" s="349"/>
    </row>
    <row r="34" spans="1:12" ht="13.5" customHeight="1" thickTop="1">
      <c r="A34" s="303" t="s">
        <v>281</v>
      </c>
      <c r="B34" s="572" t="s">
        <v>282</v>
      </c>
      <c r="C34" s="572"/>
      <c r="D34" s="572"/>
      <c r="E34" s="302"/>
      <c r="F34" s="409" t="s">
        <v>204</v>
      </c>
      <c r="G34" s="409" t="s">
        <v>204</v>
      </c>
      <c r="H34" s="409" t="s">
        <v>204</v>
      </c>
      <c r="I34" s="409" t="s">
        <v>63</v>
      </c>
      <c r="J34" s="409" t="s">
        <v>63</v>
      </c>
      <c r="K34" s="409" t="s">
        <v>63</v>
      </c>
      <c r="L34" s="409" t="s">
        <v>63</v>
      </c>
    </row>
    <row r="35" spans="1:12" ht="13.5" customHeight="1">
      <c r="A35" s="299"/>
      <c r="B35" s="573" t="s">
        <v>283</v>
      </c>
      <c r="C35" s="573"/>
      <c r="D35" s="573"/>
      <c r="E35" s="301"/>
      <c r="F35" s="300" t="s">
        <v>284</v>
      </c>
      <c r="G35" s="300" t="s">
        <v>284</v>
      </c>
      <c r="H35" s="300" t="s">
        <v>284</v>
      </c>
      <c r="I35" s="300" t="s">
        <v>284</v>
      </c>
      <c r="J35" s="300" t="s">
        <v>284</v>
      </c>
      <c r="K35" s="300" t="s">
        <v>284</v>
      </c>
      <c r="L35" s="300" t="s">
        <v>284</v>
      </c>
    </row>
    <row r="36" spans="1:12" ht="97.5" customHeight="1">
      <c r="A36" s="299"/>
      <c r="B36" s="574" t="s">
        <v>285</v>
      </c>
      <c r="C36" s="574"/>
      <c r="D36" s="574"/>
      <c r="E36" s="298"/>
      <c r="F36" s="297">
        <v>44630</v>
      </c>
      <c r="G36" s="297">
        <v>44630</v>
      </c>
      <c r="H36" s="297">
        <v>44630</v>
      </c>
      <c r="I36" s="297">
        <v>44630</v>
      </c>
      <c r="J36" s="297">
        <v>44630</v>
      </c>
      <c r="K36" s="297">
        <v>44630</v>
      </c>
      <c r="L36" s="297">
        <v>44630</v>
      </c>
    </row>
    <row r="37" spans="1:12" ht="15.75" customHeight="1" thickBot="1">
      <c r="A37" s="296"/>
      <c r="B37" s="575" t="s">
        <v>286</v>
      </c>
      <c r="C37" s="575"/>
      <c r="D37" s="575"/>
      <c r="E37" s="295"/>
      <c r="F37" s="294"/>
      <c r="G37" s="294"/>
      <c r="H37" s="294"/>
      <c r="I37" s="294"/>
      <c r="J37" s="294"/>
      <c r="K37" s="294"/>
      <c r="L37" s="294"/>
    </row>
    <row r="38" spans="1:12" ht="11.25" thickTop="1">
      <c r="A38" s="293"/>
      <c r="B38" s="291"/>
      <c r="C38" s="292"/>
      <c r="D38" s="291"/>
    </row>
  </sheetData>
  <mergeCells count="27">
    <mergeCell ref="A4:B4"/>
    <mergeCell ref="C4:D4"/>
    <mergeCell ref="A6:B6"/>
    <mergeCell ref="B37:D37"/>
    <mergeCell ref="B34:D34"/>
    <mergeCell ref="B36:D36"/>
    <mergeCell ref="B35:D35"/>
    <mergeCell ref="A5:B5"/>
    <mergeCell ref="C5:T5"/>
    <mergeCell ref="A7:B7"/>
    <mergeCell ref="F6:K6"/>
    <mergeCell ref="A2:B2"/>
    <mergeCell ref="O7:T7"/>
    <mergeCell ref="F2:K2"/>
    <mergeCell ref="L2:T2"/>
    <mergeCell ref="C2:D2"/>
    <mergeCell ref="O6:T6"/>
    <mergeCell ref="L3:N3"/>
    <mergeCell ref="C6:E6"/>
    <mergeCell ref="F3:K3"/>
    <mergeCell ref="L4:T4"/>
    <mergeCell ref="F4:K4"/>
    <mergeCell ref="L6:N6"/>
    <mergeCell ref="F7:K7"/>
    <mergeCell ref="C7:E7"/>
    <mergeCell ref="C3:E3"/>
    <mergeCell ref="A3:B3"/>
  </mergeCells>
  <dataValidations count="3">
    <dataValidation type="list" allowBlank="1" showInputMessage="1" showErrorMessage="1" sqref="F10:L33" xr:uid="{00000000-0002-0000-0400-000002000000}">
      <formula1>"O, "</formula1>
    </dataValidation>
    <dataValidation type="list" allowBlank="1" showInputMessage="1" showErrorMessage="1" sqref="F35:L35" xr:uid="{00000000-0002-0000-0400-000001000000}">
      <formula1>"P,F, "</formula1>
    </dataValidation>
    <dataValidation type="list" allowBlank="1" showInputMessage="1" showErrorMessage="1" sqref="F34:L34" xr:uid="{00000000-0002-0000-0400-000000000000}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CC24-5989-42B7-AFE6-F64C6EA2BA88}">
  <dimension ref="A1:V52"/>
  <sheetViews>
    <sheetView workbookViewId="0"/>
  </sheetViews>
  <sheetFormatPr defaultColWidth="11" defaultRowHeight="10.5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7" width="2.875" style="291" bestFit="1" customWidth="1"/>
    <col min="8" max="8" width="2.875" style="291" customWidth="1"/>
    <col min="9" max="10" width="2.875" style="291" bestFit="1" customWidth="1"/>
    <col min="11" max="19" width="2.875" style="291" customWidth="1"/>
    <col min="20" max="20" width="2.875" style="291" bestFit="1" customWidth="1"/>
    <col min="21" max="21" width="2.875" style="291" customWidth="1"/>
    <col min="22" max="16384" width="11" style="291"/>
  </cols>
  <sheetData>
    <row r="1" spans="1:22" ht="13.5" customHeight="1" thickBot="1">
      <c r="A1" s="365"/>
      <c r="B1" s="364"/>
    </row>
    <row r="2" spans="1:22" ht="13.5" customHeight="1">
      <c r="A2" s="623" t="s">
        <v>214</v>
      </c>
      <c r="B2" s="624"/>
      <c r="C2" s="625" t="s">
        <v>183</v>
      </c>
      <c r="D2" s="626"/>
      <c r="E2" s="627"/>
      <c r="F2" s="628" t="s">
        <v>97</v>
      </c>
      <c r="G2" s="629"/>
      <c r="H2" s="629"/>
      <c r="I2" s="629"/>
      <c r="J2" s="629"/>
      <c r="K2" s="629"/>
      <c r="L2" s="630" t="s">
        <v>183</v>
      </c>
      <c r="M2" s="631"/>
      <c r="N2" s="631"/>
      <c r="O2" s="631"/>
      <c r="P2" s="631"/>
      <c r="Q2" s="631"/>
      <c r="R2" s="631"/>
      <c r="S2" s="631"/>
      <c r="T2" s="632"/>
      <c r="V2" s="325"/>
    </row>
    <row r="3" spans="1:22" ht="13.5" customHeight="1">
      <c r="A3" s="548" t="s">
        <v>215</v>
      </c>
      <c r="B3" s="549"/>
      <c r="C3" s="542" t="s">
        <v>427</v>
      </c>
      <c r="D3" s="543"/>
      <c r="E3" s="544"/>
      <c r="F3" s="552" t="s">
        <v>216</v>
      </c>
      <c r="G3" s="553"/>
      <c r="H3" s="553"/>
      <c r="I3" s="553"/>
      <c r="J3" s="553"/>
      <c r="K3" s="554"/>
      <c r="L3" s="543" t="s">
        <v>351</v>
      </c>
      <c r="M3" s="543"/>
      <c r="N3" s="543"/>
      <c r="O3" s="343"/>
      <c r="P3" s="343"/>
      <c r="Q3" s="343"/>
      <c r="R3" s="343"/>
      <c r="S3" s="343"/>
      <c r="T3" s="342"/>
    </row>
    <row r="4" spans="1:22" ht="13.5" customHeight="1">
      <c r="A4" s="548" t="s">
        <v>217</v>
      </c>
      <c r="B4" s="549"/>
      <c r="C4" s="550">
        <v>135</v>
      </c>
      <c r="D4" s="551"/>
      <c r="E4" s="341"/>
      <c r="F4" s="552" t="s">
        <v>218</v>
      </c>
      <c r="G4" s="553"/>
      <c r="H4" s="553"/>
      <c r="I4" s="553"/>
      <c r="J4" s="553"/>
      <c r="K4" s="554"/>
      <c r="L4" s="555">
        <f xml:space="preserve"> IF(Functions!E6&lt;&gt;"N/A",SUM(C4*Functions!E6/1000,- O7),"N/A")</f>
        <v>30.1</v>
      </c>
      <c r="M4" s="556"/>
      <c r="N4" s="556"/>
      <c r="O4" s="556"/>
      <c r="P4" s="556"/>
      <c r="Q4" s="556"/>
      <c r="R4" s="556"/>
      <c r="S4" s="556"/>
      <c r="T4" s="557"/>
      <c r="V4" s="325"/>
    </row>
    <row r="5" spans="1:22" ht="13.5" customHeight="1">
      <c r="A5" s="548" t="s">
        <v>219</v>
      </c>
      <c r="B5" s="549"/>
      <c r="C5" s="558" t="s">
        <v>431</v>
      </c>
      <c r="D5" s="558"/>
      <c r="E5" s="558"/>
      <c r="F5" s="559"/>
      <c r="G5" s="559"/>
      <c r="H5" s="559"/>
      <c r="I5" s="559"/>
      <c r="J5" s="559"/>
      <c r="K5" s="559"/>
      <c r="L5" s="558"/>
      <c r="M5" s="558"/>
      <c r="N5" s="558"/>
      <c r="O5" s="558"/>
      <c r="P5" s="558"/>
      <c r="Q5" s="558"/>
      <c r="R5" s="558"/>
      <c r="S5" s="558"/>
      <c r="T5" s="558"/>
    </row>
    <row r="6" spans="1:22" ht="13.5" customHeight="1">
      <c r="A6" s="731" t="s">
        <v>201</v>
      </c>
      <c r="B6" s="732"/>
      <c r="C6" s="718" t="s">
        <v>202</v>
      </c>
      <c r="D6" s="719"/>
      <c r="E6" s="733"/>
      <c r="F6" s="718" t="s">
        <v>203</v>
      </c>
      <c r="G6" s="719"/>
      <c r="H6" s="719"/>
      <c r="I6" s="719"/>
      <c r="J6" s="719"/>
      <c r="K6" s="720"/>
      <c r="L6" s="719" t="s">
        <v>220</v>
      </c>
      <c r="M6" s="719"/>
      <c r="N6" s="719"/>
      <c r="O6" s="721" t="s">
        <v>206</v>
      </c>
      <c r="P6" s="719"/>
      <c r="Q6" s="719"/>
      <c r="R6" s="719"/>
      <c r="S6" s="719"/>
      <c r="T6" s="722"/>
      <c r="V6" s="325"/>
    </row>
    <row r="7" spans="1:22" ht="13.5" customHeight="1" thickBot="1">
      <c r="A7" s="723">
        <f>COUNTIF(F49:HQ49,"P")</f>
        <v>5</v>
      </c>
      <c r="B7" s="724"/>
      <c r="C7" s="725">
        <f>COUNTIF(F49:HQ49,"F")</f>
        <v>0</v>
      </c>
      <c r="D7" s="726"/>
      <c r="E7" s="724"/>
      <c r="F7" s="725">
        <f>SUM(O7,- A7,- C7)</f>
        <v>0</v>
      </c>
      <c r="G7" s="726"/>
      <c r="H7" s="726"/>
      <c r="I7" s="726"/>
      <c r="J7" s="726"/>
      <c r="K7" s="727"/>
      <c r="L7" s="428">
        <f>COUNTIF(E48:HQ48,"N")</f>
        <v>2</v>
      </c>
      <c r="M7" s="428">
        <f>COUNTIF(E48:HQ48,"A")</f>
        <v>3</v>
      </c>
      <c r="N7" s="428">
        <f>COUNTIF(E48:HQ48,"B")</f>
        <v>0</v>
      </c>
      <c r="O7" s="728">
        <f>COUNTA(E9:HT9)</f>
        <v>5</v>
      </c>
      <c r="P7" s="726"/>
      <c r="Q7" s="726"/>
      <c r="R7" s="726"/>
      <c r="S7" s="726"/>
      <c r="T7" s="729"/>
      <c r="U7" s="339"/>
    </row>
    <row r="8" spans="1:22" ht="11.25" thickBot="1"/>
    <row r="9" spans="1:22" ht="46.5" customHeight="1" thickTop="1" thickBot="1">
      <c r="A9" s="427"/>
      <c r="B9" s="362"/>
      <c r="C9" s="360"/>
      <c r="D9" s="361"/>
      <c r="E9" s="360"/>
      <c r="F9" s="426" t="s">
        <v>221</v>
      </c>
      <c r="G9" s="426" t="s">
        <v>222</v>
      </c>
      <c r="H9" s="426" t="s">
        <v>223</v>
      </c>
      <c r="I9" s="426" t="s">
        <v>224</v>
      </c>
      <c r="J9" s="426" t="s">
        <v>225</v>
      </c>
      <c r="U9" s="333"/>
      <c r="V9" s="325"/>
    </row>
    <row r="10" spans="1:22" ht="13.5" customHeight="1">
      <c r="A10" s="415" t="s">
        <v>238</v>
      </c>
      <c r="B10" s="425" t="s">
        <v>288</v>
      </c>
      <c r="C10" s="424"/>
      <c r="D10" s="317"/>
      <c r="E10" s="330"/>
      <c r="F10" s="352"/>
      <c r="G10" s="352"/>
      <c r="H10" s="352"/>
      <c r="I10" s="352"/>
      <c r="J10" s="352"/>
    </row>
    <row r="11" spans="1:22" ht="13.5" customHeight="1">
      <c r="A11" s="414"/>
      <c r="B11" s="420"/>
      <c r="C11" s="419"/>
      <c r="D11" s="305"/>
      <c r="E11" s="330"/>
      <c r="F11" s="350"/>
      <c r="G11" s="350"/>
      <c r="H11" s="350"/>
      <c r="I11" s="350"/>
      <c r="J11" s="350"/>
      <c r="V11" s="325"/>
    </row>
    <row r="12" spans="1:22" ht="13.5" customHeight="1">
      <c r="A12" s="414"/>
      <c r="B12" s="420" t="s">
        <v>241</v>
      </c>
      <c r="C12" s="419"/>
      <c r="D12" s="305"/>
      <c r="E12" s="354"/>
      <c r="F12" s="350"/>
      <c r="G12" s="350"/>
      <c r="H12" s="350"/>
      <c r="I12" s="350"/>
      <c r="J12" s="350"/>
    </row>
    <row r="13" spans="1:22" ht="13.5" customHeight="1">
      <c r="A13" s="414"/>
      <c r="B13" s="420"/>
      <c r="C13" s="419"/>
      <c r="D13" s="305" t="s">
        <v>435</v>
      </c>
      <c r="E13" s="354"/>
      <c r="F13" s="350" t="s">
        <v>243</v>
      </c>
      <c r="G13" s="350"/>
      <c r="H13" s="350" t="s">
        <v>243</v>
      </c>
      <c r="I13" s="350"/>
      <c r="J13" s="350" t="s">
        <v>243</v>
      </c>
    </row>
    <row r="14" spans="1:22" ht="13.5" customHeight="1">
      <c r="A14" s="414"/>
      <c r="B14" s="420"/>
      <c r="C14" s="419"/>
      <c r="D14" s="305" t="s">
        <v>260</v>
      </c>
      <c r="E14" s="354"/>
      <c r="F14" s="350"/>
      <c r="G14" s="350" t="s">
        <v>243</v>
      </c>
      <c r="H14" s="350"/>
      <c r="I14" s="350" t="s">
        <v>243</v>
      </c>
      <c r="J14" s="350"/>
    </row>
    <row r="15" spans="1:22" ht="13.5" customHeight="1">
      <c r="A15" s="414"/>
      <c r="B15" s="420" t="s">
        <v>437</v>
      </c>
      <c r="C15" s="419"/>
      <c r="D15" s="305"/>
      <c r="E15" s="354"/>
      <c r="F15" s="350"/>
      <c r="G15" s="350"/>
      <c r="H15" s="350"/>
      <c r="I15" s="350"/>
      <c r="J15" s="350"/>
    </row>
    <row r="16" spans="1:22" ht="13.5" customHeight="1">
      <c r="A16" s="414"/>
      <c r="B16" s="420"/>
      <c r="C16" s="419"/>
      <c r="D16" s="423" t="s">
        <v>445</v>
      </c>
      <c r="E16" s="354"/>
      <c r="F16" s="350" t="s">
        <v>243</v>
      </c>
      <c r="G16" s="350"/>
      <c r="H16" s="350" t="s">
        <v>243</v>
      </c>
      <c r="I16" s="350" t="s">
        <v>243</v>
      </c>
      <c r="J16" s="350" t="s">
        <v>243</v>
      </c>
    </row>
    <row r="17" spans="1:10" ht="13.5" customHeight="1">
      <c r="A17" s="414"/>
      <c r="B17" s="420"/>
      <c r="C17" s="419"/>
      <c r="D17" s="305" t="s">
        <v>260</v>
      </c>
      <c r="E17" s="354"/>
      <c r="F17" s="350"/>
      <c r="G17" s="350" t="s">
        <v>243</v>
      </c>
      <c r="H17" s="350"/>
      <c r="I17" s="350"/>
      <c r="J17" s="350"/>
    </row>
    <row r="18" spans="1:10" ht="13.5" customHeight="1">
      <c r="A18" s="414"/>
      <c r="B18" s="420" t="s">
        <v>446</v>
      </c>
      <c r="C18" s="419"/>
      <c r="D18" s="305"/>
      <c r="E18" s="354"/>
      <c r="F18" s="350"/>
      <c r="G18" s="350"/>
      <c r="H18" s="350"/>
      <c r="I18" s="350"/>
      <c r="J18" s="350"/>
    </row>
    <row r="19" spans="1:10" ht="13.5" customHeight="1">
      <c r="A19" s="414"/>
      <c r="B19" s="420"/>
      <c r="C19" s="419"/>
      <c r="D19" s="423" t="s">
        <v>445</v>
      </c>
      <c r="E19" s="354"/>
      <c r="F19" s="350" t="s">
        <v>243</v>
      </c>
      <c r="G19" s="350"/>
      <c r="H19" s="350" t="s">
        <v>243</v>
      </c>
      <c r="I19" s="350" t="s">
        <v>243</v>
      </c>
      <c r="J19" s="350" t="s">
        <v>243</v>
      </c>
    </row>
    <row r="20" spans="1:10" ht="13.5" customHeight="1">
      <c r="A20" s="414"/>
      <c r="B20" s="420"/>
      <c r="C20" s="419"/>
      <c r="D20" s="305" t="s">
        <v>260</v>
      </c>
      <c r="E20" s="354"/>
      <c r="F20" s="350"/>
      <c r="G20" s="350" t="s">
        <v>243</v>
      </c>
      <c r="H20" s="350"/>
      <c r="I20" s="350"/>
      <c r="J20" s="350"/>
    </row>
    <row r="21" spans="1:10" ht="13.5" customHeight="1">
      <c r="A21" s="414"/>
      <c r="B21" s="420" t="s">
        <v>447</v>
      </c>
      <c r="C21" s="419"/>
      <c r="D21" s="305"/>
      <c r="E21" s="354"/>
      <c r="F21" s="350"/>
      <c r="G21" s="350"/>
      <c r="H21" s="350"/>
      <c r="I21" s="350"/>
      <c r="J21" s="350"/>
    </row>
    <row r="22" spans="1:10" ht="13.5" customHeight="1">
      <c r="A22" s="414"/>
      <c r="B22" s="420"/>
      <c r="C22" s="419"/>
      <c r="D22" s="422" t="s">
        <v>436</v>
      </c>
      <c r="E22" s="354"/>
      <c r="F22" s="350" t="s">
        <v>243</v>
      </c>
      <c r="G22" s="350"/>
      <c r="H22" s="350" t="s">
        <v>243</v>
      </c>
      <c r="I22" s="350" t="s">
        <v>243</v>
      </c>
      <c r="J22" s="350" t="s">
        <v>243</v>
      </c>
    </row>
    <row r="23" spans="1:10" ht="13.5" customHeight="1">
      <c r="A23" s="414"/>
      <c r="B23" s="420"/>
      <c r="C23" s="419"/>
      <c r="D23" s="305" t="s">
        <v>260</v>
      </c>
      <c r="E23" s="354"/>
      <c r="F23" s="350"/>
      <c r="G23" s="350" t="s">
        <v>243</v>
      </c>
      <c r="H23" s="350"/>
      <c r="I23" s="350"/>
      <c r="J23" s="350"/>
    </row>
    <row r="24" spans="1:10" ht="13.5" customHeight="1">
      <c r="A24" s="414"/>
      <c r="B24" s="420" t="s">
        <v>448</v>
      </c>
      <c r="C24" s="419"/>
      <c r="D24" s="305"/>
      <c r="E24" s="354"/>
      <c r="F24" s="350"/>
      <c r="G24" s="350"/>
      <c r="H24" s="350"/>
      <c r="I24" s="350"/>
      <c r="J24" s="350"/>
    </row>
    <row r="25" spans="1:10" ht="13.5" customHeight="1">
      <c r="A25" s="414"/>
      <c r="B25" s="420"/>
      <c r="C25" s="419"/>
      <c r="D25" s="305" t="s">
        <v>449</v>
      </c>
      <c r="E25" s="354"/>
      <c r="F25" s="350" t="s">
        <v>243</v>
      </c>
      <c r="G25" s="350"/>
      <c r="H25" s="350" t="s">
        <v>243</v>
      </c>
      <c r="I25" s="350" t="s">
        <v>243</v>
      </c>
      <c r="J25" s="350"/>
    </row>
    <row r="26" spans="1:10" ht="13.5" customHeight="1">
      <c r="A26" s="414"/>
      <c r="B26" s="420"/>
      <c r="C26" s="419"/>
      <c r="D26" s="305" t="s">
        <v>260</v>
      </c>
      <c r="E26" s="354"/>
      <c r="F26" s="350"/>
      <c r="G26" s="350" t="s">
        <v>243</v>
      </c>
      <c r="H26" s="350"/>
      <c r="I26" s="350"/>
      <c r="J26" s="350" t="s">
        <v>243</v>
      </c>
    </row>
    <row r="27" spans="1:10" ht="13.5" customHeight="1">
      <c r="A27" s="414"/>
      <c r="B27" s="420" t="s">
        <v>450</v>
      </c>
      <c r="C27" s="419"/>
      <c r="D27" s="305"/>
      <c r="E27" s="354"/>
      <c r="F27" s="350"/>
      <c r="G27" s="350"/>
      <c r="H27" s="350"/>
      <c r="I27" s="350"/>
      <c r="J27" s="350"/>
    </row>
    <row r="28" spans="1:10" ht="13.5" customHeight="1">
      <c r="A28" s="414"/>
      <c r="B28" s="420"/>
      <c r="C28" s="419"/>
      <c r="D28" s="305" t="s">
        <v>451</v>
      </c>
      <c r="E28" s="354"/>
      <c r="F28" s="350" t="s">
        <v>243</v>
      </c>
      <c r="G28" s="350"/>
      <c r="H28" s="350"/>
      <c r="I28" s="350"/>
      <c r="J28" s="350"/>
    </row>
    <row r="29" spans="1:10" ht="13.5" customHeight="1">
      <c r="A29" s="414"/>
      <c r="B29" s="420"/>
      <c r="C29" s="419"/>
      <c r="D29" s="305" t="s">
        <v>260</v>
      </c>
      <c r="E29" s="354"/>
      <c r="F29" s="350"/>
      <c r="G29" s="350" t="s">
        <v>243</v>
      </c>
      <c r="H29" s="350" t="s">
        <v>243</v>
      </c>
      <c r="I29" s="350" t="s">
        <v>243</v>
      </c>
      <c r="J29" s="350" t="s">
        <v>243</v>
      </c>
    </row>
    <row r="30" spans="1:10" ht="13.5" customHeight="1">
      <c r="A30" s="414"/>
      <c r="B30" s="420" t="s">
        <v>452</v>
      </c>
      <c r="C30" s="419"/>
      <c r="D30" s="305"/>
      <c r="E30" s="354"/>
      <c r="F30" s="350"/>
      <c r="G30" s="350"/>
      <c r="H30" s="350"/>
      <c r="I30" s="350"/>
      <c r="J30" s="350"/>
    </row>
    <row r="31" spans="1:10" ht="13.5" customHeight="1">
      <c r="A31" s="414"/>
      <c r="B31" s="420"/>
      <c r="C31" s="419"/>
      <c r="D31" s="421" t="s">
        <v>453</v>
      </c>
      <c r="E31" s="354"/>
      <c r="F31" s="350" t="s">
        <v>243</v>
      </c>
      <c r="G31" s="350"/>
      <c r="H31" s="350"/>
      <c r="I31" s="350"/>
      <c r="J31" s="350"/>
    </row>
    <row r="32" spans="1:10" ht="13.5" customHeight="1">
      <c r="A32" s="414"/>
      <c r="B32" s="420"/>
      <c r="C32" s="419"/>
      <c r="D32" s="305" t="s">
        <v>260</v>
      </c>
      <c r="E32" s="354"/>
      <c r="F32" s="350"/>
      <c r="G32" s="350" t="s">
        <v>243</v>
      </c>
      <c r="H32" s="350" t="s">
        <v>243</v>
      </c>
      <c r="I32" s="350" t="s">
        <v>243</v>
      </c>
      <c r="J32" s="350" t="s">
        <v>243</v>
      </c>
    </row>
    <row r="33" spans="1:10" ht="13.5" customHeight="1">
      <c r="A33" s="414"/>
      <c r="B33" s="420" t="s">
        <v>454</v>
      </c>
      <c r="C33" s="419"/>
      <c r="D33" s="305"/>
      <c r="E33" s="354"/>
      <c r="F33" s="350"/>
      <c r="G33" s="350"/>
      <c r="H33" s="350"/>
      <c r="I33" s="350"/>
      <c r="J33" s="350"/>
    </row>
    <row r="34" spans="1:10" ht="13.5" customHeight="1">
      <c r="A34" s="414"/>
      <c r="B34" s="420"/>
      <c r="C34" s="419"/>
      <c r="D34" s="305" t="b">
        <v>1</v>
      </c>
      <c r="E34" s="354"/>
      <c r="F34" s="350"/>
      <c r="G34" s="350" t="s">
        <v>243</v>
      </c>
      <c r="H34" s="350"/>
      <c r="I34" s="350"/>
      <c r="J34" s="350"/>
    </row>
    <row r="35" spans="1:10" ht="13.5" customHeight="1" thickBot="1">
      <c r="A35" s="414"/>
      <c r="B35" s="418"/>
      <c r="C35" s="417"/>
      <c r="D35" s="416" t="b">
        <v>0</v>
      </c>
      <c r="E35" s="354"/>
      <c r="F35" s="353" t="s">
        <v>243</v>
      </c>
      <c r="G35" s="353"/>
      <c r="H35" s="353" t="s">
        <v>243</v>
      </c>
      <c r="I35" s="353" t="s">
        <v>243</v>
      </c>
      <c r="J35" s="353" t="s">
        <v>243</v>
      </c>
    </row>
    <row r="36" spans="1:10" ht="13.5" customHeight="1" thickTop="1">
      <c r="A36" s="415" t="s">
        <v>270</v>
      </c>
      <c r="B36" s="319" t="s">
        <v>315</v>
      </c>
      <c r="C36" s="318"/>
      <c r="D36" s="317"/>
      <c r="E36" s="316"/>
      <c r="F36" s="352"/>
      <c r="G36" s="352"/>
      <c r="H36" s="352"/>
      <c r="I36" s="352"/>
      <c r="J36" s="352"/>
    </row>
    <row r="37" spans="1:10" ht="13.5" customHeight="1">
      <c r="A37" s="414"/>
      <c r="B37" s="312"/>
      <c r="C37" s="314"/>
      <c r="D37" s="305" t="s">
        <v>455</v>
      </c>
      <c r="E37" s="313"/>
      <c r="F37" s="350"/>
      <c r="G37" s="350" t="s">
        <v>243</v>
      </c>
      <c r="H37" s="350" t="s">
        <v>243</v>
      </c>
      <c r="I37" s="350" t="s">
        <v>243</v>
      </c>
      <c r="J37" s="350" t="s">
        <v>243</v>
      </c>
    </row>
    <row r="38" spans="1:10" ht="13.5" customHeight="1">
      <c r="A38" s="414"/>
      <c r="B38" s="312"/>
      <c r="C38" s="351"/>
      <c r="D38" s="305" t="s">
        <v>456</v>
      </c>
      <c r="E38" s="309"/>
      <c r="F38" s="350" t="s">
        <v>243</v>
      </c>
      <c r="G38" s="350"/>
      <c r="H38" s="350"/>
      <c r="I38" s="350"/>
      <c r="J38" s="350"/>
    </row>
    <row r="39" spans="1:10" ht="13.5" customHeight="1">
      <c r="A39" s="414"/>
      <c r="B39" s="312" t="s">
        <v>318</v>
      </c>
      <c r="C39" s="351"/>
      <c r="D39" s="305"/>
      <c r="E39" s="309"/>
      <c r="F39" s="350"/>
      <c r="G39" s="350"/>
      <c r="H39" s="350"/>
      <c r="I39" s="350"/>
      <c r="J39" s="350"/>
    </row>
    <row r="40" spans="1:10" ht="13.5" customHeight="1">
      <c r="A40" s="414"/>
      <c r="B40" s="312"/>
      <c r="C40" s="351"/>
      <c r="D40" s="305" t="s">
        <v>319</v>
      </c>
      <c r="E40" s="309"/>
      <c r="F40" s="350"/>
      <c r="G40" s="350"/>
      <c r="H40" s="350"/>
      <c r="I40" s="350"/>
      <c r="J40" s="350"/>
    </row>
    <row r="41" spans="1:10" ht="13.5" customHeight="1">
      <c r="A41" s="414"/>
      <c r="B41" s="312" t="s">
        <v>320</v>
      </c>
      <c r="C41" s="351"/>
      <c r="D41" s="305"/>
      <c r="E41" s="309"/>
      <c r="F41" s="350"/>
      <c r="G41" s="350"/>
      <c r="H41" s="350"/>
      <c r="I41" s="350"/>
      <c r="J41" s="350"/>
    </row>
    <row r="42" spans="1:10" ht="13.5" customHeight="1">
      <c r="A42" s="414"/>
      <c r="B42" s="312"/>
      <c r="C42" s="351"/>
      <c r="D42" s="305" t="s">
        <v>275</v>
      </c>
      <c r="E42" s="309"/>
      <c r="F42" s="350" t="s">
        <v>243</v>
      </c>
      <c r="G42" s="350"/>
      <c r="H42" s="350" t="s">
        <v>243</v>
      </c>
      <c r="I42" s="350"/>
      <c r="J42" s="350"/>
    </row>
    <row r="43" spans="1:10" ht="13.5" customHeight="1">
      <c r="A43" s="414"/>
      <c r="B43" s="312"/>
      <c r="C43" s="351"/>
      <c r="D43" s="310" t="s">
        <v>276</v>
      </c>
      <c r="E43" s="309"/>
      <c r="F43" s="350"/>
      <c r="G43" s="350" t="s">
        <v>243</v>
      </c>
      <c r="H43" s="350"/>
      <c r="I43" s="350" t="s">
        <v>243</v>
      </c>
      <c r="J43" s="350" t="s">
        <v>243</v>
      </c>
    </row>
    <row r="44" spans="1:10" ht="13.5" customHeight="1">
      <c r="A44" s="414"/>
      <c r="B44" s="312"/>
      <c r="C44" s="351"/>
      <c r="D44" s="305" t="s">
        <v>277</v>
      </c>
      <c r="E44" s="309"/>
      <c r="F44" s="350"/>
      <c r="G44" s="350"/>
      <c r="H44" s="350"/>
      <c r="I44" s="350"/>
      <c r="J44" s="350"/>
    </row>
    <row r="45" spans="1:10" ht="13.5" customHeight="1">
      <c r="A45" s="414"/>
      <c r="B45" s="312"/>
      <c r="C45" s="351"/>
      <c r="D45" s="305" t="s">
        <v>278</v>
      </c>
      <c r="E45" s="309"/>
      <c r="F45" s="350"/>
      <c r="G45" s="350"/>
      <c r="H45" s="350"/>
      <c r="I45" s="350"/>
      <c r="J45" s="350"/>
    </row>
    <row r="46" spans="1:10" ht="13.5" customHeight="1">
      <c r="A46" s="414"/>
      <c r="B46" s="312"/>
      <c r="C46" s="351"/>
      <c r="D46" s="310" t="s">
        <v>279</v>
      </c>
      <c r="E46" s="309"/>
      <c r="F46" s="350"/>
      <c r="G46" s="350"/>
      <c r="H46" s="350"/>
      <c r="I46" s="350"/>
      <c r="J46" s="350"/>
    </row>
    <row r="47" spans="1:10" ht="13.5" customHeight="1" thickBot="1">
      <c r="A47" s="414"/>
      <c r="B47" s="307"/>
      <c r="C47" s="306"/>
      <c r="D47" s="305" t="s">
        <v>280</v>
      </c>
      <c r="E47" s="304"/>
      <c r="F47" s="349"/>
      <c r="G47" s="349"/>
      <c r="H47" s="349"/>
      <c r="I47" s="349"/>
      <c r="J47" s="349"/>
    </row>
    <row r="48" spans="1:10" ht="13.5" customHeight="1" thickTop="1">
      <c r="A48" s="415" t="s">
        <v>281</v>
      </c>
      <c r="B48" s="572" t="s">
        <v>282</v>
      </c>
      <c r="C48" s="572"/>
      <c r="D48" s="572"/>
      <c r="E48" s="302"/>
      <c r="F48" s="348" t="s">
        <v>204</v>
      </c>
      <c r="G48" s="348" t="s">
        <v>63</v>
      </c>
      <c r="H48" s="348" t="s">
        <v>204</v>
      </c>
      <c r="I48" s="348" t="s">
        <v>63</v>
      </c>
      <c r="J48" s="348" t="s">
        <v>63</v>
      </c>
    </row>
    <row r="49" spans="1:10" ht="13.5" customHeight="1">
      <c r="A49" s="414"/>
      <c r="B49" s="573" t="s">
        <v>283</v>
      </c>
      <c r="C49" s="573"/>
      <c r="D49" s="573"/>
      <c r="E49" s="301"/>
      <c r="F49" s="347" t="s">
        <v>284</v>
      </c>
      <c r="G49" s="347" t="s">
        <v>284</v>
      </c>
      <c r="H49" s="347" t="s">
        <v>284</v>
      </c>
      <c r="I49" s="347" t="s">
        <v>284</v>
      </c>
      <c r="J49" s="347" t="s">
        <v>284</v>
      </c>
    </row>
    <row r="50" spans="1:10" ht="86.25" customHeight="1">
      <c r="A50" s="414"/>
      <c r="B50" s="573" t="s">
        <v>285</v>
      </c>
      <c r="C50" s="573"/>
      <c r="D50" s="573"/>
      <c r="E50" s="298"/>
      <c r="F50" s="413">
        <v>44636</v>
      </c>
      <c r="G50" s="413">
        <v>44636</v>
      </c>
      <c r="H50" s="413">
        <v>44636</v>
      </c>
      <c r="I50" s="413">
        <v>44636</v>
      </c>
      <c r="J50" s="413">
        <v>44636</v>
      </c>
    </row>
    <row r="51" spans="1:10" ht="11.25" thickBot="1">
      <c r="A51" s="412"/>
      <c r="B51" s="730" t="s">
        <v>286</v>
      </c>
      <c r="C51" s="730"/>
      <c r="D51" s="730"/>
      <c r="E51" s="295"/>
      <c r="F51" s="294"/>
      <c r="G51" s="294"/>
      <c r="H51" s="294"/>
      <c r="I51" s="294"/>
      <c r="J51" s="294"/>
    </row>
    <row r="52" spans="1:10" ht="11.25" thickTop="1">
      <c r="A52" s="411"/>
    </row>
  </sheetData>
  <mergeCells count="27">
    <mergeCell ref="B48:D48"/>
    <mergeCell ref="B49:D49"/>
    <mergeCell ref="B50:D50"/>
    <mergeCell ref="B51:D51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E2"/>
    <mergeCell ref="F2:K2"/>
    <mergeCell ref="L2:T2"/>
    <mergeCell ref="A3:B3"/>
    <mergeCell ref="C3:E3"/>
    <mergeCell ref="F3:K3"/>
    <mergeCell ref="L3:N3"/>
  </mergeCells>
  <dataValidations count="3">
    <dataValidation type="list" allowBlank="1" showInputMessage="1" showErrorMessage="1" sqref="F10:J47" xr:uid="{00000000-0002-0000-0500-000002000000}">
      <formula1>"O, "</formula1>
    </dataValidation>
    <dataValidation type="list" allowBlank="1" showInputMessage="1" showErrorMessage="1" sqref="F48:J48" xr:uid="{00000000-0002-0000-0500-000001000000}">
      <formula1>"N,A,B, "</formula1>
    </dataValidation>
    <dataValidation type="list" allowBlank="1" showInputMessage="1" showErrorMessage="1" sqref="F49:J49" xr:uid="{00000000-0002-0000-0500-000000000000}">
      <formula1>"P,F, "</formula1>
    </dataValidation>
  </dataValidations>
  <hyperlinks>
    <hyperlink ref="D22" r:id="rId1" xr:uid="{037DE015-25C6-477B-9E2C-5C924460C824}"/>
  </hyperlinks>
  <pageMargins left="0.7" right="0.7" top="0.75" bottom="0.75" header="0.3" footer="0.3"/>
  <pageSetup paperSize="9" orientation="portrait"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9107-56B9-4E7B-959C-7FA9A617484D}">
  <dimension ref="A1:X37"/>
  <sheetViews>
    <sheetView workbookViewId="0">
      <pane ySplit="9" topLeftCell="A10" activePane="bottomLeft" state="frozen"/>
      <selection activeCell="Z42" activeCellId="1" sqref="C15 Z42"/>
      <selection pane="bottomLeft" activeCell="A10" sqref="A10"/>
    </sheetView>
  </sheetViews>
  <sheetFormatPr defaultColWidth="11" defaultRowHeight="13.5" customHeight="1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875" style="291" bestFit="1" customWidth="1"/>
    <col min="7" max="8" width="2.875" style="291" customWidth="1"/>
    <col min="9" max="9" width="2.875" style="291" bestFit="1" customWidth="1"/>
    <col min="10" max="10" width="2.875" style="291" customWidth="1"/>
    <col min="11" max="12" width="2.875" style="291" bestFit="1" customWidth="1"/>
    <col min="13" max="21" width="2.875" style="291" customWidth="1"/>
    <col min="22" max="22" width="2.875" style="291" bestFit="1" customWidth="1"/>
    <col min="23" max="23" width="2.875" style="291" customWidth="1"/>
    <col min="24" max="16384" width="11" style="291"/>
  </cols>
  <sheetData>
    <row r="1" spans="1:24" ht="13.5" customHeight="1" thickBot="1">
      <c r="A1" s="365"/>
      <c r="B1" s="364"/>
    </row>
    <row r="2" spans="1:24" ht="13.5" customHeight="1">
      <c r="A2" s="750" t="s">
        <v>214</v>
      </c>
      <c r="B2" s="751"/>
      <c r="C2" s="752" t="s">
        <v>457</v>
      </c>
      <c r="D2" s="753"/>
      <c r="E2" s="754"/>
      <c r="F2" s="755" t="s">
        <v>97</v>
      </c>
      <c r="G2" s="756"/>
      <c r="H2" s="756"/>
      <c r="I2" s="756"/>
      <c r="J2" s="756"/>
      <c r="K2" s="756"/>
      <c r="L2" s="756"/>
      <c r="M2" s="756"/>
      <c r="N2" s="734" t="s">
        <v>458</v>
      </c>
      <c r="O2" s="735"/>
      <c r="P2" s="735"/>
      <c r="Q2" s="735"/>
      <c r="R2" s="735"/>
      <c r="S2" s="735"/>
      <c r="T2" s="735"/>
      <c r="U2" s="735"/>
      <c r="V2" s="736"/>
      <c r="X2" s="325"/>
    </row>
    <row r="3" spans="1:24" ht="13.5" customHeight="1">
      <c r="A3" s="746" t="s">
        <v>215</v>
      </c>
      <c r="B3" s="747"/>
      <c r="C3" s="744" t="s">
        <v>427</v>
      </c>
      <c r="D3" s="737"/>
      <c r="E3" s="745"/>
      <c r="F3" s="738" t="s">
        <v>216</v>
      </c>
      <c r="G3" s="739"/>
      <c r="H3" s="739"/>
      <c r="I3" s="739"/>
      <c r="J3" s="739"/>
      <c r="K3" s="739"/>
      <c r="L3" s="739"/>
      <c r="M3" s="740"/>
      <c r="N3" s="737" t="s">
        <v>351</v>
      </c>
      <c r="O3" s="737"/>
      <c r="P3" s="737"/>
      <c r="Q3" s="434"/>
      <c r="R3" s="434"/>
      <c r="S3" s="434"/>
      <c r="T3" s="434"/>
      <c r="U3" s="434"/>
      <c r="V3" s="433"/>
    </row>
    <row r="4" spans="1:24" ht="13.5" customHeight="1">
      <c r="A4" s="746" t="s">
        <v>217</v>
      </c>
      <c r="B4" s="747"/>
      <c r="C4" s="757">
        <v>100</v>
      </c>
      <c r="D4" s="758"/>
      <c r="E4" s="432"/>
      <c r="F4" s="738" t="s">
        <v>218</v>
      </c>
      <c r="G4" s="739"/>
      <c r="H4" s="739"/>
      <c r="I4" s="739"/>
      <c r="J4" s="739"/>
      <c r="K4" s="739"/>
      <c r="L4" s="739"/>
      <c r="M4" s="740"/>
      <c r="N4" s="741">
        <f xml:space="preserve"> IF(Functions!E6&lt;&gt;"N/A",SUM(C4*Functions!E6/1000,- Q7),"N/A")</f>
        <v>22</v>
      </c>
      <c r="O4" s="742"/>
      <c r="P4" s="742"/>
      <c r="Q4" s="742"/>
      <c r="R4" s="742"/>
      <c r="S4" s="742"/>
      <c r="T4" s="742"/>
      <c r="U4" s="742"/>
      <c r="V4" s="743"/>
      <c r="X4" s="325"/>
    </row>
    <row r="5" spans="1:24" ht="13.5" customHeight="1">
      <c r="A5" s="746" t="s">
        <v>219</v>
      </c>
      <c r="B5" s="747"/>
      <c r="C5" s="748" t="s">
        <v>459</v>
      </c>
      <c r="D5" s="748"/>
      <c r="E5" s="748"/>
      <c r="F5" s="749"/>
      <c r="G5" s="749"/>
      <c r="H5" s="749"/>
      <c r="I5" s="749"/>
      <c r="J5" s="749"/>
      <c r="K5" s="749"/>
      <c r="L5" s="749"/>
      <c r="M5" s="749"/>
      <c r="N5" s="748"/>
      <c r="O5" s="748"/>
      <c r="P5" s="748"/>
      <c r="Q5" s="748"/>
      <c r="R5" s="748"/>
      <c r="S5" s="748"/>
      <c r="T5" s="748"/>
      <c r="U5" s="748"/>
      <c r="V5" s="748"/>
    </row>
    <row r="6" spans="1:24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2"/>
      <c r="N6" s="561" t="s">
        <v>220</v>
      </c>
      <c r="O6" s="561"/>
      <c r="P6" s="561"/>
      <c r="Q6" s="563" t="s">
        <v>206</v>
      </c>
      <c r="R6" s="561"/>
      <c r="S6" s="561"/>
      <c r="T6" s="561"/>
      <c r="U6" s="561"/>
      <c r="V6" s="564"/>
      <c r="X6" s="325"/>
    </row>
    <row r="7" spans="1:24" ht="13.5" customHeight="1" thickBot="1">
      <c r="A7" s="565">
        <f>COUNTIF(F34:HS34,"P")</f>
        <v>4</v>
      </c>
      <c r="B7" s="566"/>
      <c r="C7" s="567">
        <f>COUNTIF(F34:HS34,"F")</f>
        <v>0</v>
      </c>
      <c r="D7" s="568"/>
      <c r="E7" s="566"/>
      <c r="F7" s="567">
        <f>SUM(Q7,- A7,- C7)</f>
        <v>0</v>
      </c>
      <c r="G7" s="568"/>
      <c r="H7" s="568"/>
      <c r="I7" s="568"/>
      <c r="J7" s="568"/>
      <c r="K7" s="568"/>
      <c r="L7" s="568"/>
      <c r="M7" s="569"/>
      <c r="N7" s="340">
        <f>COUNTIF(E33:HS33,"N")</f>
        <v>2</v>
      </c>
      <c r="O7" s="340">
        <f>COUNTIF(E33:HS33,"A")</f>
        <v>2</v>
      </c>
      <c r="P7" s="340">
        <f>COUNTIF(E33:HS33,"B")</f>
        <v>0</v>
      </c>
      <c r="Q7" s="570">
        <f>COUNTA(E9:HV9)</f>
        <v>4</v>
      </c>
      <c r="R7" s="568"/>
      <c r="S7" s="568"/>
      <c r="T7" s="568"/>
      <c r="U7" s="568"/>
      <c r="V7" s="571"/>
      <c r="W7" s="339"/>
    </row>
    <row r="8" spans="1:24" ht="11.25" thickBot="1"/>
    <row r="9" spans="1:24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W9" s="333"/>
      <c r="X9" s="325"/>
    </row>
    <row r="10" spans="1:24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</row>
    <row r="11" spans="1:24" ht="13.5" customHeight="1">
      <c r="A11" s="324"/>
      <c r="B11" s="329"/>
      <c r="C11" s="328"/>
      <c r="D11" s="327" t="s">
        <v>328</v>
      </c>
      <c r="E11" s="330"/>
      <c r="F11" s="350"/>
      <c r="G11" s="350"/>
      <c r="H11" s="350"/>
      <c r="I11" s="350"/>
      <c r="X11" s="325"/>
    </row>
    <row r="12" spans="1:24" ht="13.5" customHeight="1">
      <c r="A12" s="324"/>
      <c r="B12" s="329" t="s">
        <v>290</v>
      </c>
      <c r="C12" s="328"/>
      <c r="D12" s="327"/>
      <c r="E12" s="330"/>
      <c r="F12" s="350"/>
      <c r="G12" s="350"/>
      <c r="H12" s="350"/>
      <c r="I12" s="350"/>
      <c r="X12" s="325"/>
    </row>
    <row r="13" spans="1:24" ht="13.5" customHeight="1">
      <c r="A13" s="324"/>
      <c r="B13" s="291"/>
      <c r="C13" s="328"/>
      <c r="D13" s="327" t="s">
        <v>291</v>
      </c>
      <c r="E13" s="330"/>
      <c r="F13" s="350" t="s">
        <v>243</v>
      </c>
      <c r="G13" s="350"/>
      <c r="H13" s="350"/>
      <c r="I13" s="350" t="s">
        <v>243</v>
      </c>
      <c r="X13" s="325"/>
    </row>
    <row r="14" spans="1:24" ht="13.5" customHeight="1">
      <c r="A14" s="324"/>
      <c r="B14" s="329"/>
      <c r="C14" s="328"/>
      <c r="D14" s="327" t="s">
        <v>292</v>
      </c>
      <c r="E14" s="330"/>
      <c r="F14" s="350"/>
      <c r="G14" s="350" t="s">
        <v>243</v>
      </c>
      <c r="H14" s="350"/>
      <c r="I14" s="350"/>
      <c r="X14" s="325"/>
    </row>
    <row r="15" spans="1:24" ht="13.5" customHeight="1">
      <c r="A15" s="324"/>
      <c r="B15" s="329"/>
      <c r="C15" s="328"/>
      <c r="D15" s="327" t="s">
        <v>293</v>
      </c>
      <c r="E15" s="330"/>
      <c r="F15" s="350"/>
      <c r="G15" s="350"/>
      <c r="H15" s="350" t="s">
        <v>243</v>
      </c>
      <c r="I15" s="350"/>
      <c r="X15" s="325"/>
    </row>
    <row r="16" spans="1:24" ht="13.5" customHeight="1">
      <c r="A16" s="324"/>
      <c r="B16" s="329" t="s">
        <v>374</v>
      </c>
      <c r="C16" s="328"/>
      <c r="D16" s="327"/>
      <c r="E16" s="354"/>
      <c r="F16" s="350"/>
      <c r="G16" s="350"/>
      <c r="H16" s="350"/>
      <c r="I16" s="350"/>
    </row>
    <row r="17" spans="1:9" ht="13.5" customHeight="1">
      <c r="A17" s="324"/>
      <c r="B17" s="329"/>
      <c r="C17" s="328"/>
      <c r="D17" s="290" t="s">
        <v>460</v>
      </c>
      <c r="E17" s="354"/>
      <c r="F17" s="350" t="s">
        <v>243</v>
      </c>
      <c r="G17" s="350"/>
      <c r="H17" s="350" t="s">
        <v>243</v>
      </c>
      <c r="I17" s="350"/>
    </row>
    <row r="18" spans="1:9" ht="13.5" customHeight="1">
      <c r="A18" s="324"/>
      <c r="B18" s="329"/>
      <c r="C18" s="328"/>
      <c r="D18" s="355" t="s">
        <v>461</v>
      </c>
      <c r="E18" s="354"/>
      <c r="F18" s="350"/>
      <c r="G18" s="350" t="s">
        <v>243</v>
      </c>
      <c r="H18" s="350"/>
      <c r="I18" s="350"/>
    </row>
    <row r="19" spans="1:9" ht="13.5" customHeight="1" thickBot="1">
      <c r="A19" s="324"/>
      <c r="B19" s="323"/>
      <c r="C19" s="322"/>
      <c r="D19" s="321" t="s">
        <v>244</v>
      </c>
      <c r="E19" s="320"/>
      <c r="F19" s="353"/>
      <c r="G19" s="353"/>
      <c r="H19" s="353"/>
      <c r="I19" s="353" t="s">
        <v>243</v>
      </c>
    </row>
    <row r="20" spans="1:9" ht="13.5" customHeight="1" thickTop="1">
      <c r="A20" s="303" t="s">
        <v>270</v>
      </c>
      <c r="B20" s="319" t="s">
        <v>315</v>
      </c>
      <c r="C20" s="318"/>
      <c r="D20" s="317"/>
      <c r="E20" s="316"/>
      <c r="F20" s="352"/>
      <c r="G20" s="352"/>
      <c r="H20" s="352"/>
      <c r="I20" s="352"/>
    </row>
    <row r="21" spans="1:9" ht="13.5" customHeight="1">
      <c r="A21" s="299"/>
      <c r="B21" s="312"/>
      <c r="C21" s="314"/>
      <c r="D21" s="305" t="s">
        <v>430</v>
      </c>
      <c r="E21" s="313"/>
      <c r="F21" s="350" t="s">
        <v>243</v>
      </c>
      <c r="G21" s="350"/>
      <c r="H21" s="350" t="s">
        <v>243</v>
      </c>
      <c r="I21" s="350"/>
    </row>
    <row r="22" spans="1:9" ht="13.5" customHeight="1">
      <c r="A22" s="299"/>
      <c r="B22" s="312"/>
      <c r="C22" s="351"/>
      <c r="D22" s="305" t="s">
        <v>260</v>
      </c>
      <c r="E22" s="309"/>
      <c r="F22" s="350"/>
      <c r="G22" s="350" t="s">
        <v>243</v>
      </c>
      <c r="H22" s="350"/>
      <c r="I22" s="350" t="s">
        <v>243</v>
      </c>
    </row>
    <row r="23" spans="1:9" ht="13.5" customHeight="1">
      <c r="A23" s="299"/>
      <c r="B23" s="312" t="s">
        <v>318</v>
      </c>
      <c r="C23" s="351"/>
      <c r="D23" s="305"/>
      <c r="E23" s="309"/>
      <c r="F23" s="350"/>
      <c r="G23" s="350"/>
      <c r="H23" s="350"/>
      <c r="I23" s="350"/>
    </row>
    <row r="24" spans="1:9" ht="13.5" customHeight="1">
      <c r="A24" s="299"/>
      <c r="B24" s="312"/>
      <c r="C24" s="351"/>
      <c r="D24" s="305"/>
      <c r="E24" s="309"/>
      <c r="F24" s="350"/>
      <c r="G24" s="350"/>
      <c r="H24" s="350"/>
      <c r="I24" s="350"/>
    </row>
    <row r="25" spans="1:9" ht="13.5" customHeight="1">
      <c r="A25" s="299"/>
      <c r="B25" s="312"/>
      <c r="C25" s="351"/>
      <c r="D25" s="305"/>
      <c r="E25" s="309"/>
      <c r="F25" s="350"/>
      <c r="G25" s="350"/>
      <c r="H25" s="350"/>
      <c r="I25" s="350"/>
    </row>
    <row r="26" spans="1:9" ht="13.5" customHeight="1">
      <c r="A26" s="299"/>
      <c r="B26" s="312" t="s">
        <v>320</v>
      </c>
      <c r="C26" s="351"/>
      <c r="D26" s="305"/>
      <c r="E26" s="309"/>
      <c r="F26" s="350"/>
      <c r="G26" s="350"/>
      <c r="H26" s="350"/>
      <c r="I26" s="350"/>
    </row>
    <row r="27" spans="1:9" ht="13.5" customHeight="1">
      <c r="A27" s="299"/>
      <c r="B27" s="312"/>
      <c r="C27" s="351"/>
      <c r="D27" s="305" t="s">
        <v>275</v>
      </c>
      <c r="E27" s="309"/>
      <c r="F27" s="350" t="s">
        <v>243</v>
      </c>
      <c r="G27" s="350"/>
      <c r="H27" s="350" t="s">
        <v>243</v>
      </c>
      <c r="I27" s="350"/>
    </row>
    <row r="28" spans="1:9" ht="13.5" customHeight="1">
      <c r="A28" s="299"/>
      <c r="B28" s="312"/>
      <c r="C28" s="351"/>
      <c r="D28" s="310" t="s">
        <v>276</v>
      </c>
      <c r="E28" s="309"/>
      <c r="F28" s="350"/>
      <c r="G28" s="350"/>
      <c r="H28" s="350"/>
      <c r="I28" s="350" t="s">
        <v>243</v>
      </c>
    </row>
    <row r="29" spans="1:9" ht="13.5" customHeight="1">
      <c r="A29" s="299"/>
      <c r="B29" s="312"/>
      <c r="C29" s="351"/>
      <c r="D29" s="305" t="s">
        <v>277</v>
      </c>
      <c r="E29" s="309"/>
      <c r="F29" s="350"/>
      <c r="G29" s="350" t="s">
        <v>243</v>
      </c>
      <c r="H29" s="350"/>
      <c r="I29" s="350"/>
    </row>
    <row r="30" spans="1:9" ht="13.5" customHeight="1">
      <c r="A30" s="299"/>
      <c r="B30" s="312"/>
      <c r="C30" s="351"/>
      <c r="D30" s="305" t="s">
        <v>278</v>
      </c>
      <c r="E30" s="309"/>
      <c r="F30" s="350"/>
      <c r="G30" s="350"/>
      <c r="H30" s="350"/>
      <c r="I30" s="350"/>
    </row>
    <row r="31" spans="1:9" ht="13.5" customHeight="1">
      <c r="A31" s="299"/>
      <c r="B31" s="312"/>
      <c r="C31" s="351"/>
      <c r="D31" s="310" t="s">
        <v>279</v>
      </c>
      <c r="E31" s="309"/>
      <c r="F31" s="350"/>
      <c r="G31" s="350"/>
      <c r="H31" s="350"/>
      <c r="I31" s="350"/>
    </row>
    <row r="32" spans="1:9" ht="13.5" customHeight="1" thickBot="1">
      <c r="A32" s="299"/>
      <c r="B32" s="307"/>
      <c r="C32" s="306"/>
      <c r="D32" s="305" t="s">
        <v>280</v>
      </c>
      <c r="E32" s="304"/>
      <c r="F32" s="349"/>
      <c r="G32" s="349"/>
      <c r="H32" s="349"/>
      <c r="I32" s="349"/>
    </row>
    <row r="33" spans="1:9" ht="13.5" customHeight="1" thickTop="1">
      <c r="A33" s="303" t="s">
        <v>281</v>
      </c>
      <c r="B33" s="572" t="s">
        <v>282</v>
      </c>
      <c r="C33" s="572"/>
      <c r="D33" s="572"/>
      <c r="E33" s="302"/>
      <c r="F33" s="348" t="s">
        <v>204</v>
      </c>
      <c r="G33" s="348" t="s">
        <v>63</v>
      </c>
      <c r="H33" s="348" t="s">
        <v>204</v>
      </c>
      <c r="I33" s="348" t="s">
        <v>63</v>
      </c>
    </row>
    <row r="34" spans="1:9" ht="13.5" customHeight="1">
      <c r="A34" s="299"/>
      <c r="B34" s="634" t="s">
        <v>283</v>
      </c>
      <c r="C34" s="634"/>
      <c r="D34" s="634"/>
      <c r="E34" s="301"/>
      <c r="F34" s="347" t="s">
        <v>284</v>
      </c>
      <c r="G34" s="347" t="s">
        <v>284</v>
      </c>
      <c r="H34" s="347" t="s">
        <v>284</v>
      </c>
      <c r="I34" s="347" t="s">
        <v>284</v>
      </c>
    </row>
    <row r="35" spans="1:9" ht="63.75" customHeight="1">
      <c r="A35" s="299"/>
      <c r="B35" s="574" t="s">
        <v>285</v>
      </c>
      <c r="C35" s="574"/>
      <c r="D35" s="574"/>
      <c r="E35" s="298"/>
      <c r="F35" s="297">
        <v>44644</v>
      </c>
      <c r="G35" s="297">
        <v>44644</v>
      </c>
      <c r="H35" s="297">
        <v>44644</v>
      </c>
      <c r="I35" s="297">
        <v>44644</v>
      </c>
    </row>
    <row r="36" spans="1:9" ht="11.25" thickBot="1">
      <c r="A36" s="296"/>
      <c r="B36" s="575" t="s">
        <v>286</v>
      </c>
      <c r="C36" s="575"/>
      <c r="D36" s="575"/>
      <c r="E36" s="295"/>
      <c r="F36" s="294"/>
      <c r="G36" s="294"/>
      <c r="H36" s="294"/>
      <c r="I36" s="294"/>
    </row>
    <row r="37" spans="1:9" ht="11.25" thickTop="1">
      <c r="A37" s="346"/>
    </row>
  </sheetData>
  <mergeCells count="27">
    <mergeCell ref="A2:B2"/>
    <mergeCell ref="C2:E2"/>
    <mergeCell ref="F2:M2"/>
    <mergeCell ref="B34:D34"/>
    <mergeCell ref="F7:M7"/>
    <mergeCell ref="C7:E7"/>
    <mergeCell ref="A7:B7"/>
    <mergeCell ref="A3:B3"/>
    <mergeCell ref="A4:B4"/>
    <mergeCell ref="C4:D4"/>
    <mergeCell ref="B35:D35"/>
    <mergeCell ref="B36:D36"/>
    <mergeCell ref="B33:D33"/>
    <mergeCell ref="C3:E3"/>
    <mergeCell ref="A6:B6"/>
    <mergeCell ref="A5:B5"/>
    <mergeCell ref="C5:V5"/>
    <mergeCell ref="N6:P6"/>
    <mergeCell ref="Q7:V7"/>
    <mergeCell ref="Q6:V6"/>
    <mergeCell ref="N2:V2"/>
    <mergeCell ref="N3:P3"/>
    <mergeCell ref="C6:E6"/>
    <mergeCell ref="F3:M3"/>
    <mergeCell ref="N4:V4"/>
    <mergeCell ref="F6:M6"/>
    <mergeCell ref="F4:M4"/>
  </mergeCells>
  <dataValidations count="3">
    <dataValidation type="list" allowBlank="1" showInputMessage="1" showErrorMessage="1" sqref="F10:I32" xr:uid="{00000000-0002-0000-0400-000002000000}">
      <formula1>"O, "</formula1>
    </dataValidation>
    <dataValidation type="list" allowBlank="1" showInputMessage="1" showErrorMessage="1" sqref="F34:I34" xr:uid="{00000000-0002-0000-0400-000001000000}">
      <formula1>"P,F, "</formula1>
    </dataValidation>
    <dataValidation type="list" allowBlank="1" showInputMessage="1" showErrorMessage="1" sqref="F33:I33" xr:uid="{00000000-0002-0000-0400-000000000000}">
      <formula1>"N,A,B, "</formula1>
    </dataValidation>
  </dataValidations>
  <pageMargins left="0.75" right="0.75" top="0.75" bottom="0.75" header="0.5" footer="0.5"/>
  <pageSetup paperSize="9" orientation="portrait" horizontalDpi="300" verticalDpi="300"/>
  <headerFooter alignWithMargins="0">
    <oddFooter>&amp;L&amp;"Tahoma,Regular"&amp;10 02ae-BM/PM/HDCV/FSOFT v2/1&amp;C&amp;"Tahoma,Regular"&amp;10Internal use&amp;R&amp;"Tahoma,Regular"&amp;10&amp;P/&amp;N</oddFooter>
  </headerFooter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7FD5-CE30-4B23-BBDD-F94DDA2C2364}">
  <dimension ref="A1:X37"/>
  <sheetViews>
    <sheetView workbookViewId="0"/>
  </sheetViews>
  <sheetFormatPr defaultColWidth="11" defaultRowHeight="10.5"/>
  <cols>
    <col min="1" max="1" width="8.125" style="435" customWidth="1"/>
    <col min="2" max="2" width="13.375" style="437" customWidth="1"/>
    <col min="3" max="3" width="10.875" style="435" customWidth="1"/>
    <col min="4" max="4" width="11.375" style="436" customWidth="1"/>
    <col min="5" max="5" width="1.875" style="435" hidden="1" customWidth="1"/>
    <col min="6" max="6" width="2.875" style="435" bestFit="1" customWidth="1"/>
    <col min="7" max="10" width="2.875" style="435" customWidth="1"/>
    <col min="11" max="12" width="2.875" style="435" bestFit="1" customWidth="1"/>
    <col min="13" max="21" width="2.875" style="435" customWidth="1"/>
    <col min="22" max="22" width="2.875" style="435" bestFit="1" customWidth="1"/>
    <col min="23" max="23" width="2.875" style="435" customWidth="1"/>
    <col min="24" max="16384" width="11" style="435"/>
  </cols>
  <sheetData>
    <row r="1" spans="1:24" ht="13.5" customHeight="1" thickBot="1">
      <c r="A1" s="481"/>
      <c r="B1" s="480"/>
    </row>
    <row r="2" spans="1:24" ht="13.5" customHeight="1">
      <c r="A2" s="750" t="s">
        <v>214</v>
      </c>
      <c r="B2" s="751"/>
      <c r="C2" s="752" t="s">
        <v>186</v>
      </c>
      <c r="D2" s="753"/>
      <c r="E2" s="754"/>
      <c r="F2" s="755" t="s">
        <v>97</v>
      </c>
      <c r="G2" s="756"/>
      <c r="H2" s="756"/>
      <c r="I2" s="756"/>
      <c r="J2" s="756"/>
      <c r="K2" s="756"/>
      <c r="L2" s="756"/>
      <c r="M2" s="756"/>
      <c r="N2" s="734" t="s">
        <v>185</v>
      </c>
      <c r="O2" s="735"/>
      <c r="P2" s="735"/>
      <c r="Q2" s="735"/>
      <c r="R2" s="735"/>
      <c r="S2" s="735"/>
      <c r="T2" s="735"/>
      <c r="U2" s="735"/>
      <c r="V2" s="736"/>
      <c r="X2" s="470"/>
    </row>
    <row r="3" spans="1:24" ht="13.5" customHeight="1">
      <c r="A3" s="746" t="s">
        <v>215</v>
      </c>
      <c r="B3" s="747"/>
      <c r="C3" s="744" t="s">
        <v>351</v>
      </c>
      <c r="D3" s="737"/>
      <c r="E3" s="745"/>
      <c r="F3" s="738" t="s">
        <v>216</v>
      </c>
      <c r="G3" s="739"/>
      <c r="H3" s="739"/>
      <c r="I3" s="739"/>
      <c r="J3" s="739"/>
      <c r="K3" s="739"/>
      <c r="L3" s="739"/>
      <c r="M3" s="740"/>
      <c r="N3" s="737" t="s">
        <v>351</v>
      </c>
      <c r="O3" s="737"/>
      <c r="P3" s="737"/>
      <c r="Q3" s="434"/>
      <c r="R3" s="434"/>
      <c r="S3" s="434"/>
      <c r="T3" s="434"/>
      <c r="U3" s="434"/>
      <c r="V3" s="433"/>
    </row>
    <row r="4" spans="1:24" ht="13.5" customHeight="1">
      <c r="A4" s="746" t="s">
        <v>217</v>
      </c>
      <c r="B4" s="747"/>
      <c r="C4" s="757">
        <v>100</v>
      </c>
      <c r="D4" s="758"/>
      <c r="E4" s="432"/>
      <c r="F4" s="738" t="s">
        <v>218</v>
      </c>
      <c r="G4" s="739"/>
      <c r="H4" s="739"/>
      <c r="I4" s="739"/>
      <c r="J4" s="739"/>
      <c r="K4" s="739"/>
      <c r="L4" s="739"/>
      <c r="M4" s="740"/>
      <c r="N4" s="741">
        <f xml:space="preserve"> IF(Functions!E6&lt;&gt;"N/A",SUM(C4*Functions!E6/1000,- Q7),"N/A")</f>
        <v>22</v>
      </c>
      <c r="O4" s="742"/>
      <c r="P4" s="742"/>
      <c r="Q4" s="742"/>
      <c r="R4" s="742"/>
      <c r="S4" s="742"/>
      <c r="T4" s="742"/>
      <c r="U4" s="742"/>
      <c r="V4" s="743"/>
      <c r="X4" s="470"/>
    </row>
    <row r="5" spans="1:24" ht="13.5" customHeight="1">
      <c r="A5" s="746" t="s">
        <v>219</v>
      </c>
      <c r="B5" s="747"/>
      <c r="C5" s="748" t="s">
        <v>459</v>
      </c>
      <c r="D5" s="748"/>
      <c r="E5" s="748"/>
      <c r="F5" s="749"/>
      <c r="G5" s="749"/>
      <c r="H5" s="749"/>
      <c r="I5" s="749"/>
      <c r="J5" s="749"/>
      <c r="K5" s="749"/>
      <c r="L5" s="749"/>
      <c r="M5" s="749"/>
      <c r="N5" s="748"/>
      <c r="O5" s="748"/>
      <c r="P5" s="748"/>
      <c r="Q5" s="748"/>
      <c r="R5" s="748"/>
      <c r="S5" s="748"/>
      <c r="T5" s="748"/>
      <c r="U5" s="748"/>
      <c r="V5" s="748"/>
    </row>
    <row r="6" spans="1:24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1"/>
      <c r="L6" s="561"/>
      <c r="M6" s="562"/>
      <c r="N6" s="561" t="s">
        <v>220</v>
      </c>
      <c r="O6" s="561"/>
      <c r="P6" s="561"/>
      <c r="Q6" s="563" t="s">
        <v>206</v>
      </c>
      <c r="R6" s="561"/>
      <c r="S6" s="561"/>
      <c r="T6" s="561"/>
      <c r="U6" s="561"/>
      <c r="V6" s="564"/>
      <c r="X6" s="470"/>
    </row>
    <row r="7" spans="1:24" ht="13.5" customHeight="1" thickBot="1">
      <c r="A7" s="565">
        <f>COUNTIF(F34:HS34,"P")</f>
        <v>4</v>
      </c>
      <c r="B7" s="566"/>
      <c r="C7" s="567">
        <f>COUNTIF(F34:HS34,"F")</f>
        <v>0</v>
      </c>
      <c r="D7" s="568"/>
      <c r="E7" s="566"/>
      <c r="F7" s="567">
        <f>SUM(Q7,- A7,- C7)</f>
        <v>0</v>
      </c>
      <c r="G7" s="568"/>
      <c r="H7" s="568"/>
      <c r="I7" s="568"/>
      <c r="J7" s="568"/>
      <c r="K7" s="568"/>
      <c r="L7" s="568"/>
      <c r="M7" s="569"/>
      <c r="N7" s="340">
        <f>COUNTIF(E33:HS33,"N")</f>
        <v>1</v>
      </c>
      <c r="O7" s="340">
        <f>COUNTIF(E33:HS33,"A")</f>
        <v>3</v>
      </c>
      <c r="P7" s="340">
        <f>COUNTIF(E33:HS33,"B")</f>
        <v>0</v>
      </c>
      <c r="Q7" s="570">
        <f>COUNTA(E9:HV9)</f>
        <v>4</v>
      </c>
      <c r="R7" s="568"/>
      <c r="S7" s="568"/>
      <c r="T7" s="568"/>
      <c r="U7" s="568"/>
      <c r="V7" s="571"/>
      <c r="W7" s="479"/>
    </row>
    <row r="8" spans="1:24" ht="11.25" thickBot="1"/>
    <row r="9" spans="1:24" ht="46.5" customHeight="1" thickTop="1" thickBot="1">
      <c r="A9" s="363"/>
      <c r="B9" s="478"/>
      <c r="C9" s="476"/>
      <c r="D9" s="477"/>
      <c r="E9" s="476"/>
      <c r="F9" s="475" t="s">
        <v>221</v>
      </c>
      <c r="G9" s="475" t="s">
        <v>222</v>
      </c>
      <c r="H9" s="475" t="s">
        <v>223</v>
      </c>
      <c r="I9" s="475" t="s">
        <v>224</v>
      </c>
      <c r="W9" s="474"/>
      <c r="X9" s="470"/>
    </row>
    <row r="10" spans="1:24" ht="13.5" customHeight="1">
      <c r="A10" s="332" t="s">
        <v>238</v>
      </c>
      <c r="B10" s="473" t="s">
        <v>288</v>
      </c>
      <c r="C10" s="472"/>
      <c r="D10" s="381"/>
      <c r="E10" s="471"/>
      <c r="F10" s="458"/>
      <c r="G10" s="458"/>
      <c r="H10" s="458"/>
      <c r="I10" s="458"/>
    </row>
    <row r="11" spans="1:24" ht="13.5" customHeight="1">
      <c r="A11" s="324"/>
      <c r="B11" s="469"/>
      <c r="C11" s="468"/>
      <c r="D11" s="355" t="s">
        <v>462</v>
      </c>
      <c r="E11" s="471"/>
      <c r="F11" s="452"/>
      <c r="G11" s="452"/>
      <c r="H11" s="452"/>
      <c r="I11" s="452"/>
      <c r="X11" s="470"/>
    </row>
    <row r="12" spans="1:24" ht="13.5" customHeight="1">
      <c r="A12" s="324"/>
      <c r="B12" s="329" t="s">
        <v>290</v>
      </c>
      <c r="C12" s="328"/>
      <c r="D12" s="327"/>
      <c r="E12" s="471"/>
      <c r="F12" s="452"/>
      <c r="G12" s="452"/>
      <c r="H12" s="452"/>
      <c r="I12" s="452"/>
      <c r="X12" s="470"/>
    </row>
    <row r="13" spans="1:24" ht="13.5" customHeight="1">
      <c r="A13" s="324"/>
      <c r="B13" s="291"/>
      <c r="C13" s="328"/>
      <c r="D13" s="327" t="s">
        <v>291</v>
      </c>
      <c r="E13" s="471"/>
      <c r="F13" s="452" t="s">
        <v>243</v>
      </c>
      <c r="G13" s="452"/>
      <c r="H13" s="452"/>
      <c r="I13" s="452"/>
      <c r="X13" s="470"/>
    </row>
    <row r="14" spans="1:24" ht="13.5" customHeight="1">
      <c r="A14" s="324"/>
      <c r="B14" s="329"/>
      <c r="C14" s="328"/>
      <c r="D14" s="327" t="s">
        <v>292</v>
      </c>
      <c r="E14" s="471"/>
      <c r="F14" s="452"/>
      <c r="G14" s="452" t="s">
        <v>243</v>
      </c>
      <c r="H14" s="452"/>
      <c r="I14" s="452" t="s">
        <v>243</v>
      </c>
      <c r="X14" s="470"/>
    </row>
    <row r="15" spans="1:24" ht="13.5" customHeight="1">
      <c r="A15" s="324"/>
      <c r="B15" s="329"/>
      <c r="C15" s="328"/>
      <c r="D15" s="327" t="s">
        <v>293</v>
      </c>
      <c r="E15" s="471"/>
      <c r="F15" s="452"/>
      <c r="G15" s="452"/>
      <c r="H15" s="452" t="s">
        <v>243</v>
      </c>
      <c r="I15" s="452"/>
      <c r="X15" s="470"/>
    </row>
    <row r="16" spans="1:24" ht="13.5" customHeight="1">
      <c r="A16" s="324"/>
      <c r="B16" s="469" t="s">
        <v>463</v>
      </c>
      <c r="C16" s="468"/>
      <c r="D16" s="355"/>
      <c r="E16" s="467"/>
      <c r="F16" s="452"/>
      <c r="G16" s="452"/>
      <c r="H16" s="452"/>
      <c r="I16" s="452"/>
    </row>
    <row r="17" spans="1:9" ht="13.5" customHeight="1">
      <c r="A17" s="324"/>
      <c r="B17" s="469"/>
      <c r="C17" s="468"/>
      <c r="D17" s="290" t="s">
        <v>460</v>
      </c>
      <c r="E17" s="467"/>
      <c r="F17" s="452" t="s">
        <v>243</v>
      </c>
      <c r="G17" s="452"/>
      <c r="H17" s="452"/>
      <c r="I17" s="452" t="s">
        <v>243</v>
      </c>
    </row>
    <row r="18" spans="1:9" ht="13.5" customHeight="1">
      <c r="A18" s="324"/>
      <c r="B18" s="469"/>
      <c r="C18" s="468"/>
      <c r="D18" s="355" t="s">
        <v>464</v>
      </c>
      <c r="E18" s="467"/>
      <c r="F18" s="452"/>
      <c r="G18" s="452" t="s">
        <v>243</v>
      </c>
      <c r="H18" s="452"/>
      <c r="I18" s="452"/>
    </row>
    <row r="19" spans="1:9" ht="13.5" customHeight="1">
      <c r="A19" s="324"/>
      <c r="B19" s="469"/>
      <c r="C19" s="468"/>
      <c r="D19" s="355" t="s">
        <v>244</v>
      </c>
      <c r="E19" s="467"/>
      <c r="F19" s="452"/>
      <c r="G19" s="452"/>
      <c r="H19" s="452" t="s">
        <v>243</v>
      </c>
      <c r="I19" s="452"/>
    </row>
    <row r="20" spans="1:9" ht="13.5" customHeight="1" thickBot="1">
      <c r="A20" s="324"/>
      <c r="B20" s="466"/>
      <c r="C20" s="465"/>
      <c r="D20" s="464"/>
      <c r="E20" s="463"/>
      <c r="F20" s="462"/>
      <c r="G20" s="462"/>
      <c r="H20" s="462"/>
      <c r="I20" s="462"/>
    </row>
    <row r="21" spans="1:9" ht="13.5" customHeight="1" thickTop="1">
      <c r="A21" s="332" t="s">
        <v>270</v>
      </c>
      <c r="B21" s="461" t="s">
        <v>315</v>
      </c>
      <c r="C21" s="460"/>
      <c r="D21" s="381"/>
      <c r="E21" s="459"/>
      <c r="F21" s="458"/>
      <c r="G21" s="458"/>
      <c r="H21" s="458"/>
      <c r="I21" s="458"/>
    </row>
    <row r="22" spans="1:9" ht="13.5" customHeight="1">
      <c r="A22" s="324"/>
      <c r="B22" s="455"/>
      <c r="C22" s="457"/>
      <c r="D22" s="355" t="s">
        <v>465</v>
      </c>
      <c r="E22" s="456"/>
      <c r="F22" s="452"/>
      <c r="G22" s="452"/>
      <c r="H22" s="452"/>
      <c r="I22" s="452"/>
    </row>
    <row r="23" spans="1:9" ht="13.5" customHeight="1">
      <c r="A23" s="324"/>
      <c r="B23" s="455"/>
      <c r="C23" s="454"/>
      <c r="D23" s="355" t="s">
        <v>466</v>
      </c>
      <c r="E23" s="453"/>
      <c r="F23" s="452"/>
      <c r="G23" s="452"/>
      <c r="H23" s="452"/>
      <c r="I23" s="452"/>
    </row>
    <row r="24" spans="1:9" ht="13.5" customHeight="1">
      <c r="A24" s="324"/>
      <c r="B24" s="455" t="s">
        <v>318</v>
      </c>
      <c r="C24" s="454"/>
      <c r="D24" s="355"/>
      <c r="E24" s="453"/>
      <c r="F24" s="452"/>
      <c r="G24" s="452"/>
      <c r="H24" s="452"/>
      <c r="I24" s="452"/>
    </row>
    <row r="25" spans="1:9" ht="13.5" customHeight="1">
      <c r="A25" s="324"/>
      <c r="B25" s="455"/>
      <c r="C25" s="454"/>
      <c r="D25" s="355" t="s">
        <v>319</v>
      </c>
      <c r="E25" s="453"/>
      <c r="F25" s="452"/>
      <c r="G25" s="452"/>
      <c r="H25" s="452"/>
      <c r="I25" s="452"/>
    </row>
    <row r="26" spans="1:9" ht="13.5" customHeight="1">
      <c r="A26" s="324"/>
      <c r="B26" s="455" t="s">
        <v>320</v>
      </c>
      <c r="C26" s="454"/>
      <c r="D26" s="355"/>
      <c r="E26" s="453"/>
      <c r="F26" s="452"/>
      <c r="G26" s="452"/>
      <c r="H26" s="452"/>
      <c r="I26" s="452"/>
    </row>
    <row r="27" spans="1:9" ht="13.5" customHeight="1">
      <c r="A27" s="324"/>
      <c r="B27" s="455"/>
      <c r="C27" s="454"/>
      <c r="D27" s="355" t="s">
        <v>275</v>
      </c>
      <c r="E27" s="453"/>
      <c r="F27" s="452"/>
      <c r="G27" s="452"/>
      <c r="H27" s="452"/>
      <c r="I27" s="452" t="s">
        <v>243</v>
      </c>
    </row>
    <row r="28" spans="1:9" ht="13.5" customHeight="1">
      <c r="A28" s="324"/>
      <c r="B28" s="455"/>
      <c r="C28" s="454"/>
      <c r="D28" s="366" t="s">
        <v>276</v>
      </c>
      <c r="E28" s="453"/>
      <c r="F28" s="452"/>
      <c r="G28" s="452"/>
      <c r="H28" s="452" t="s">
        <v>243</v>
      </c>
      <c r="I28" s="452"/>
    </row>
    <row r="29" spans="1:9" ht="13.5" customHeight="1">
      <c r="A29" s="324"/>
      <c r="B29" s="455"/>
      <c r="C29" s="454"/>
      <c r="D29" s="355" t="s">
        <v>277</v>
      </c>
      <c r="E29" s="453"/>
      <c r="F29" s="452"/>
      <c r="G29" s="452" t="s">
        <v>243</v>
      </c>
      <c r="H29" s="452"/>
      <c r="I29" s="452"/>
    </row>
    <row r="30" spans="1:9" ht="13.5" customHeight="1">
      <c r="A30" s="324"/>
      <c r="B30" s="455"/>
      <c r="C30" s="454"/>
      <c r="D30" s="355" t="s">
        <v>278</v>
      </c>
      <c r="E30" s="453"/>
      <c r="F30" s="452"/>
      <c r="G30" s="452"/>
      <c r="H30" s="452"/>
      <c r="I30" s="452"/>
    </row>
    <row r="31" spans="1:9" ht="13.5" customHeight="1">
      <c r="A31" s="324"/>
      <c r="B31" s="455"/>
      <c r="C31" s="454"/>
      <c r="D31" s="366" t="s">
        <v>279</v>
      </c>
      <c r="E31" s="453"/>
      <c r="F31" s="452" t="s">
        <v>243</v>
      </c>
      <c r="G31" s="452"/>
      <c r="H31" s="452"/>
      <c r="I31" s="452"/>
    </row>
    <row r="32" spans="1:9" ht="13.5" customHeight="1" thickBot="1">
      <c r="A32" s="324"/>
      <c r="B32" s="451"/>
      <c r="C32" s="450"/>
      <c r="D32" s="355" t="s">
        <v>280</v>
      </c>
      <c r="E32" s="449"/>
      <c r="F32" s="448"/>
      <c r="G32" s="448"/>
      <c r="H32" s="448"/>
      <c r="I32" s="448"/>
    </row>
    <row r="33" spans="1:9" ht="13.5" customHeight="1" thickTop="1">
      <c r="A33" s="332" t="s">
        <v>281</v>
      </c>
      <c r="B33" s="759" t="s">
        <v>282</v>
      </c>
      <c r="C33" s="759"/>
      <c r="D33" s="759"/>
      <c r="E33" s="447"/>
      <c r="F33" s="446" t="s">
        <v>63</v>
      </c>
      <c r="G33" s="446" t="s">
        <v>63</v>
      </c>
      <c r="H33" s="446" t="s">
        <v>63</v>
      </c>
      <c r="I33" s="446" t="s">
        <v>204</v>
      </c>
    </row>
    <row r="34" spans="1:9" ht="13.5" customHeight="1">
      <c r="A34" s="324"/>
      <c r="B34" s="634" t="s">
        <v>283</v>
      </c>
      <c r="C34" s="634"/>
      <c r="D34" s="634"/>
      <c r="E34" s="445"/>
      <c r="F34" s="444" t="s">
        <v>284</v>
      </c>
      <c r="G34" s="444" t="s">
        <v>284</v>
      </c>
      <c r="H34" s="444" t="s">
        <v>284</v>
      </c>
      <c r="I34" s="444" t="s">
        <v>284</v>
      </c>
    </row>
    <row r="35" spans="1:9" ht="60" customHeight="1">
      <c r="A35" s="324"/>
      <c r="B35" s="634" t="s">
        <v>285</v>
      </c>
      <c r="C35" s="634"/>
      <c r="D35" s="634"/>
      <c r="E35" s="443"/>
      <c r="F35" s="297">
        <v>44644</v>
      </c>
      <c r="G35" s="297">
        <v>44644</v>
      </c>
      <c r="H35" s="297">
        <v>44644</v>
      </c>
      <c r="I35" s="297">
        <v>44644</v>
      </c>
    </row>
    <row r="36" spans="1:9" ht="11.25" thickBot="1">
      <c r="A36" s="441"/>
      <c r="B36" s="760" t="s">
        <v>286</v>
      </c>
      <c r="C36" s="760"/>
      <c r="D36" s="760"/>
      <c r="E36" s="440"/>
      <c r="F36" s="439"/>
      <c r="G36" s="439"/>
      <c r="H36" s="439"/>
      <c r="I36" s="439"/>
    </row>
    <row r="37" spans="1:9" ht="11.25" thickTop="1">
      <c r="A37" s="438"/>
    </row>
  </sheetData>
  <mergeCells count="27">
    <mergeCell ref="B33:D33"/>
    <mergeCell ref="B34:D34"/>
    <mergeCell ref="B35:D35"/>
    <mergeCell ref="B36:D36"/>
    <mergeCell ref="A6:B6"/>
    <mergeCell ref="C6:E6"/>
    <mergeCell ref="F6:M6"/>
    <mergeCell ref="N6:P6"/>
    <mergeCell ref="Q6:V6"/>
    <mergeCell ref="A7:B7"/>
    <mergeCell ref="C7:E7"/>
    <mergeCell ref="F7:M7"/>
    <mergeCell ref="Q7:V7"/>
    <mergeCell ref="A4:B4"/>
    <mergeCell ref="C4:D4"/>
    <mergeCell ref="F4:M4"/>
    <mergeCell ref="N4:V4"/>
    <mergeCell ref="A5:B5"/>
    <mergeCell ref="C5:V5"/>
    <mergeCell ref="A2:B2"/>
    <mergeCell ref="C2:E2"/>
    <mergeCell ref="F2:M2"/>
    <mergeCell ref="N2:V2"/>
    <mergeCell ref="A3:B3"/>
    <mergeCell ref="C3:E3"/>
    <mergeCell ref="F3:M3"/>
    <mergeCell ref="N3:P3"/>
  </mergeCells>
  <dataValidations count="3">
    <dataValidation type="list" allowBlank="1" showInputMessage="1" showErrorMessage="1" sqref="F10:I32" xr:uid="{52C7D1C6-D90C-4C3D-87AA-1E744775CBA7}">
      <formula1>"O, "</formula1>
    </dataValidation>
    <dataValidation type="list" allowBlank="1" showInputMessage="1" showErrorMessage="1" sqref="F34:I34" xr:uid="{A1D24740-15BE-4DCE-B079-0FCA71A1218C}">
      <formula1>"P,F, "</formula1>
    </dataValidation>
    <dataValidation type="list" allowBlank="1" showInputMessage="1" showErrorMessage="1" sqref="F33:I33" xr:uid="{6656CD6C-D556-4151-823A-221FAF8E4189}">
      <formula1>"N,A,B, "</formula1>
    </dataValidation>
  </dataValidations>
  <pageMargins left="0.7" right="0.7" top="0.75" bottom="0.75" header="0.3" footer="0.3"/>
  <legacy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A700-9797-4837-AC6C-F9B7719F2F07}">
  <dimension ref="A1:V48"/>
  <sheetViews>
    <sheetView workbookViewId="0">
      <pane ySplit="9" topLeftCell="A10" activePane="bottomLeft" state="frozen"/>
      <selection activeCell="V14" sqref="V14"/>
      <selection pane="bottomLeft" activeCell="A10" sqref="A10"/>
    </sheetView>
  </sheetViews>
  <sheetFormatPr defaultColWidth="11" defaultRowHeight="13.5" customHeight="1"/>
  <cols>
    <col min="1" max="1" width="8.125" style="435" customWidth="1"/>
    <col min="2" max="2" width="13.375" style="437" customWidth="1"/>
    <col min="3" max="3" width="10.875" style="435" customWidth="1"/>
    <col min="4" max="4" width="11.375" style="436" customWidth="1"/>
    <col min="5" max="5" width="1.875" style="435" hidden="1" customWidth="1"/>
    <col min="6" max="7" width="2.875" style="435" bestFit="1" customWidth="1"/>
    <col min="8" max="8" width="2.875" style="435" customWidth="1"/>
    <col min="9" max="10" width="2.875" style="435" bestFit="1" customWidth="1"/>
    <col min="11" max="19" width="2.875" style="435" customWidth="1"/>
    <col min="20" max="20" width="2.875" style="435" bestFit="1" customWidth="1"/>
    <col min="21" max="21" width="2.875" style="435" customWidth="1"/>
    <col min="22" max="16384" width="11" style="435"/>
  </cols>
  <sheetData>
    <row r="1" spans="1:22" ht="22.5" customHeight="1" thickBot="1">
      <c r="D1" s="495"/>
    </row>
    <row r="2" spans="1:22" ht="15" customHeight="1">
      <c r="A2" s="761" t="s">
        <v>214</v>
      </c>
      <c r="B2" s="762"/>
      <c r="C2" s="765" t="s">
        <v>188</v>
      </c>
      <c r="D2" s="653"/>
      <c r="E2" s="494"/>
      <c r="F2" s="762" t="s">
        <v>97</v>
      </c>
      <c r="G2" s="762"/>
      <c r="H2" s="762"/>
      <c r="I2" s="762"/>
      <c r="J2" s="762"/>
      <c r="K2" s="762"/>
      <c r="L2" s="763" t="s">
        <v>187</v>
      </c>
      <c r="M2" s="763"/>
      <c r="N2" s="763"/>
      <c r="O2" s="763"/>
      <c r="P2" s="763"/>
      <c r="Q2" s="763"/>
      <c r="R2" s="763"/>
      <c r="S2" s="763"/>
      <c r="T2" s="764"/>
    </row>
    <row r="3" spans="1:22" ht="13.5" customHeight="1">
      <c r="A3" s="769" t="s">
        <v>215</v>
      </c>
      <c r="B3" s="770"/>
      <c r="C3" s="744" t="s">
        <v>351</v>
      </c>
      <c r="D3" s="737"/>
      <c r="E3" s="745"/>
      <c r="F3" s="766" t="s">
        <v>216</v>
      </c>
      <c r="G3" s="767"/>
      <c r="H3" s="767"/>
      <c r="I3" s="767"/>
      <c r="J3" s="767"/>
      <c r="K3" s="768"/>
      <c r="L3" s="737" t="s">
        <v>351</v>
      </c>
      <c r="M3" s="737"/>
      <c r="N3" s="737"/>
      <c r="O3" s="434"/>
      <c r="P3" s="434"/>
      <c r="Q3" s="434"/>
      <c r="R3" s="434"/>
      <c r="S3" s="434"/>
      <c r="T3" s="433"/>
    </row>
    <row r="4" spans="1:22" ht="13.5" customHeight="1">
      <c r="A4" s="746" t="s">
        <v>217</v>
      </c>
      <c r="B4" s="747"/>
      <c r="C4" s="757">
        <v>300</v>
      </c>
      <c r="D4" s="758"/>
      <c r="E4" s="432"/>
      <c r="F4" s="738" t="s">
        <v>218</v>
      </c>
      <c r="G4" s="739"/>
      <c r="H4" s="739"/>
      <c r="I4" s="739"/>
      <c r="J4" s="739"/>
      <c r="K4" s="740"/>
      <c r="L4" s="741">
        <f xml:space="preserve"> IF(Functions!E6&lt;&gt;"N/A",SUM(C4*Functions!E6/1000,- O7),"N/A")</f>
        <v>71</v>
      </c>
      <c r="M4" s="742"/>
      <c r="N4" s="742"/>
      <c r="O4" s="742"/>
      <c r="P4" s="742"/>
      <c r="Q4" s="742"/>
      <c r="R4" s="742"/>
      <c r="S4" s="742"/>
      <c r="T4" s="743"/>
      <c r="V4" s="470"/>
    </row>
    <row r="5" spans="1:22" ht="13.5" customHeight="1">
      <c r="A5" s="746" t="s">
        <v>219</v>
      </c>
      <c r="B5" s="747"/>
      <c r="C5" s="748" t="s">
        <v>459</v>
      </c>
      <c r="D5" s="748"/>
      <c r="E5" s="748"/>
      <c r="F5" s="749"/>
      <c r="G5" s="749"/>
      <c r="H5" s="749"/>
      <c r="I5" s="749"/>
      <c r="J5" s="749"/>
      <c r="K5" s="749"/>
      <c r="L5" s="748"/>
      <c r="M5" s="748"/>
      <c r="N5" s="748"/>
      <c r="O5" s="748"/>
      <c r="P5" s="748"/>
      <c r="Q5" s="748"/>
      <c r="R5" s="748"/>
      <c r="S5" s="748"/>
      <c r="T5" s="748"/>
    </row>
    <row r="6" spans="1:22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2"/>
      <c r="L6" s="561" t="s">
        <v>220</v>
      </c>
      <c r="M6" s="561"/>
      <c r="N6" s="561"/>
      <c r="O6" s="563" t="s">
        <v>206</v>
      </c>
      <c r="P6" s="561"/>
      <c r="Q6" s="561"/>
      <c r="R6" s="561"/>
      <c r="S6" s="561"/>
      <c r="T6" s="564"/>
      <c r="V6" s="470"/>
    </row>
    <row r="7" spans="1:22" ht="13.5" customHeight="1" thickBot="1">
      <c r="A7" s="565">
        <f>COUNTIF(F45:HQ45,"P")</f>
        <v>7</v>
      </c>
      <c r="B7" s="566"/>
      <c r="C7" s="567">
        <f>COUNTIF(F45:HQ45,"F")</f>
        <v>0</v>
      </c>
      <c r="D7" s="568"/>
      <c r="E7" s="566"/>
      <c r="F7" s="567">
        <f>SUM(O7,- A7,- C7)</f>
        <v>0</v>
      </c>
      <c r="G7" s="568"/>
      <c r="H7" s="568"/>
      <c r="I7" s="568"/>
      <c r="J7" s="568"/>
      <c r="K7" s="569"/>
      <c r="L7" s="340">
        <f>COUNTIF(E44:HQ44,"N")</f>
        <v>1</v>
      </c>
      <c r="M7" s="340">
        <f>COUNTIF(E44:HQ44,"A")</f>
        <v>6</v>
      </c>
      <c r="N7" s="340">
        <f>COUNTIF(E44:HQ44,"B")</f>
        <v>0</v>
      </c>
      <c r="O7" s="570">
        <f>COUNTA(E9:HT9)</f>
        <v>7</v>
      </c>
      <c r="P7" s="568"/>
      <c r="Q7" s="568"/>
      <c r="R7" s="568"/>
      <c r="S7" s="568"/>
      <c r="T7" s="571"/>
      <c r="U7" s="479"/>
    </row>
    <row r="8" spans="1:22" ht="11.25" thickBot="1"/>
    <row r="9" spans="1:22" ht="44.25" thickTop="1" thickBot="1">
      <c r="A9" s="493"/>
      <c r="B9" s="492"/>
      <c r="C9" s="490"/>
      <c r="D9" s="491"/>
      <c r="E9" s="490"/>
      <c r="F9" s="489" t="s">
        <v>221</v>
      </c>
      <c r="G9" s="489" t="s">
        <v>222</v>
      </c>
      <c r="H9" s="489" t="s">
        <v>223</v>
      </c>
      <c r="I9" s="489" t="s">
        <v>224</v>
      </c>
      <c r="J9" s="489" t="s">
        <v>225</v>
      </c>
      <c r="K9" s="489" t="s">
        <v>226</v>
      </c>
      <c r="L9" s="489" t="s">
        <v>227</v>
      </c>
      <c r="U9" s="474"/>
      <c r="V9" s="470"/>
    </row>
    <row r="10" spans="1:22" ht="13.5" customHeight="1">
      <c r="A10" s="332" t="s">
        <v>238</v>
      </c>
      <c r="B10" s="469" t="s">
        <v>239</v>
      </c>
      <c r="C10" s="468"/>
      <c r="D10" s="355"/>
      <c r="E10" s="488"/>
      <c r="F10" s="483"/>
      <c r="G10" s="483"/>
      <c r="H10" s="483"/>
      <c r="I10" s="483"/>
      <c r="J10" s="483"/>
      <c r="K10" s="483"/>
      <c r="L10" s="483"/>
    </row>
    <row r="11" spans="1:22" ht="13.5" customHeight="1">
      <c r="A11" s="324"/>
      <c r="B11" s="469"/>
      <c r="C11" s="468"/>
      <c r="D11" s="355" t="s">
        <v>289</v>
      </c>
      <c r="E11" s="471"/>
      <c r="F11" s="483"/>
      <c r="G11" s="483"/>
      <c r="H11" s="483"/>
      <c r="I11" s="483"/>
      <c r="J11" s="483"/>
      <c r="K11" s="483"/>
      <c r="L11" s="483"/>
      <c r="V11" s="470"/>
    </row>
    <row r="12" spans="1:22" ht="13.5" customHeight="1">
      <c r="A12" s="324"/>
      <c r="B12" s="329" t="s">
        <v>290</v>
      </c>
      <c r="C12" s="328"/>
      <c r="D12" s="327"/>
      <c r="E12" s="471"/>
      <c r="F12" s="483"/>
      <c r="G12" s="483"/>
      <c r="H12" s="483"/>
      <c r="I12" s="483"/>
      <c r="J12" s="483"/>
      <c r="K12" s="483"/>
      <c r="L12" s="483"/>
      <c r="V12" s="470"/>
    </row>
    <row r="13" spans="1:22" ht="13.5" customHeight="1">
      <c r="A13" s="324"/>
      <c r="B13" s="291"/>
      <c r="C13" s="328"/>
      <c r="D13" s="327" t="s">
        <v>291</v>
      </c>
      <c r="E13" s="471"/>
      <c r="F13" s="452" t="s">
        <v>243</v>
      </c>
      <c r="G13" s="452" t="s">
        <v>243</v>
      </c>
      <c r="H13" s="452" t="s">
        <v>243</v>
      </c>
      <c r="I13" s="452" t="s">
        <v>243</v>
      </c>
      <c r="J13" s="452" t="s">
        <v>243</v>
      </c>
      <c r="K13" s="452" t="s">
        <v>243</v>
      </c>
      <c r="L13" s="452" t="s">
        <v>243</v>
      </c>
      <c r="V13" s="470"/>
    </row>
    <row r="14" spans="1:22" ht="13.5" customHeight="1">
      <c r="A14" s="324"/>
      <c r="B14" s="329"/>
      <c r="C14" s="328"/>
      <c r="D14" s="327" t="s">
        <v>292</v>
      </c>
      <c r="E14" s="471"/>
      <c r="F14" s="483"/>
      <c r="G14" s="483"/>
      <c r="H14" s="483"/>
      <c r="I14" s="483"/>
      <c r="J14" s="483"/>
      <c r="K14" s="483"/>
      <c r="L14" s="483"/>
      <c r="V14" s="470"/>
    </row>
    <row r="15" spans="1:22" ht="13.5" customHeight="1">
      <c r="A15" s="324"/>
      <c r="B15" s="329"/>
      <c r="C15" s="328"/>
      <c r="D15" s="327" t="s">
        <v>293</v>
      </c>
      <c r="E15" s="471"/>
      <c r="F15" s="483"/>
      <c r="G15" s="483"/>
      <c r="H15" s="483"/>
      <c r="I15" s="483"/>
      <c r="J15" s="483"/>
      <c r="K15" s="483"/>
      <c r="L15" s="483"/>
      <c r="V15" s="470"/>
    </row>
    <row r="16" spans="1:22" ht="13.5" customHeight="1">
      <c r="A16" s="324"/>
      <c r="B16" s="469"/>
      <c r="C16" s="468"/>
      <c r="D16" s="355"/>
      <c r="E16" s="471"/>
      <c r="F16" s="483"/>
      <c r="G16" s="483"/>
      <c r="H16" s="483"/>
      <c r="I16" s="483"/>
      <c r="J16" s="483"/>
      <c r="K16" s="483"/>
      <c r="L16" s="483"/>
      <c r="V16" s="470"/>
    </row>
    <row r="17" spans="1:22" ht="13.5" customHeight="1">
      <c r="A17" s="324"/>
      <c r="B17" s="469" t="s">
        <v>463</v>
      </c>
      <c r="C17" s="468"/>
      <c r="D17" s="355"/>
      <c r="E17" s="471"/>
      <c r="F17" s="483"/>
      <c r="G17" s="483"/>
      <c r="H17" s="483"/>
      <c r="I17" s="483"/>
      <c r="J17" s="483"/>
      <c r="K17" s="483"/>
      <c r="L17" s="483"/>
      <c r="V17" s="470"/>
    </row>
    <row r="18" spans="1:22" ht="13.5" customHeight="1">
      <c r="A18" s="324"/>
      <c r="B18" s="469"/>
      <c r="C18" s="468"/>
      <c r="D18" s="355" t="s">
        <v>467</v>
      </c>
      <c r="E18" s="471"/>
      <c r="F18" s="452" t="s">
        <v>243</v>
      </c>
      <c r="G18" s="452" t="s">
        <v>243</v>
      </c>
      <c r="H18" s="452" t="s">
        <v>243</v>
      </c>
      <c r="I18" s="452" t="s">
        <v>243</v>
      </c>
      <c r="J18" s="452"/>
      <c r="K18" s="452" t="s">
        <v>243</v>
      </c>
      <c r="L18" s="452" t="s">
        <v>243</v>
      </c>
      <c r="V18" s="470"/>
    </row>
    <row r="19" spans="1:22" ht="13.5" customHeight="1">
      <c r="A19" s="324"/>
      <c r="B19" s="469"/>
      <c r="C19" s="468"/>
      <c r="D19" s="355" t="s">
        <v>244</v>
      </c>
      <c r="E19" s="471"/>
      <c r="F19" s="483"/>
      <c r="G19" s="483"/>
      <c r="H19" s="483"/>
      <c r="I19" s="483"/>
      <c r="J19" s="452" t="s">
        <v>243</v>
      </c>
      <c r="K19" s="483"/>
      <c r="L19" s="452"/>
      <c r="V19" s="470"/>
    </row>
    <row r="20" spans="1:22" ht="13.5" customHeight="1">
      <c r="A20" s="324"/>
      <c r="B20" s="469" t="s">
        <v>395</v>
      </c>
      <c r="C20" s="468"/>
      <c r="D20" s="355"/>
      <c r="E20" s="471"/>
      <c r="F20" s="483"/>
      <c r="G20" s="483"/>
      <c r="H20" s="483"/>
      <c r="I20" s="483"/>
      <c r="J20" s="483"/>
      <c r="K20" s="483"/>
      <c r="L20" s="483"/>
      <c r="V20" s="470"/>
    </row>
    <row r="21" spans="1:22" ht="13.5" customHeight="1">
      <c r="A21" s="324"/>
      <c r="B21" s="469"/>
      <c r="C21" s="468"/>
      <c r="D21" s="355" t="s">
        <v>417</v>
      </c>
      <c r="E21" s="471"/>
      <c r="F21" s="452" t="s">
        <v>243</v>
      </c>
      <c r="G21" s="483"/>
      <c r="H21" s="483"/>
      <c r="I21" s="452" t="s">
        <v>243</v>
      </c>
      <c r="J21" s="452" t="s">
        <v>243</v>
      </c>
      <c r="K21" s="483"/>
      <c r="L21" s="452" t="s">
        <v>243</v>
      </c>
      <c r="V21" s="470"/>
    </row>
    <row r="22" spans="1:22" ht="13.5" customHeight="1">
      <c r="A22" s="324"/>
      <c r="B22" s="469"/>
      <c r="C22" s="468"/>
      <c r="D22" s="355" t="s">
        <v>418</v>
      </c>
      <c r="E22" s="471"/>
      <c r="F22" s="483"/>
      <c r="G22" s="452" t="s">
        <v>243</v>
      </c>
      <c r="H22" s="452"/>
      <c r="I22" s="483"/>
      <c r="J22" s="483"/>
      <c r="K22" s="483"/>
      <c r="L22" s="483"/>
      <c r="V22" s="470"/>
    </row>
    <row r="23" spans="1:22" ht="13.5" customHeight="1">
      <c r="A23" s="324"/>
      <c r="B23" s="469"/>
      <c r="C23" s="468"/>
      <c r="D23" s="355" t="s">
        <v>244</v>
      </c>
      <c r="E23" s="471"/>
      <c r="F23" s="483"/>
      <c r="G23" s="483"/>
      <c r="H23" s="483"/>
      <c r="I23" s="483"/>
      <c r="J23" s="483"/>
      <c r="K23" s="452" t="s">
        <v>243</v>
      </c>
      <c r="L23" s="483"/>
      <c r="V23" s="470"/>
    </row>
    <row r="24" spans="1:22" ht="13.5" customHeight="1">
      <c r="A24" s="324"/>
      <c r="B24" s="469" t="s">
        <v>468</v>
      </c>
      <c r="C24" s="468"/>
      <c r="D24" s="355"/>
      <c r="E24" s="471"/>
      <c r="F24" s="483"/>
      <c r="G24" s="483"/>
      <c r="H24" s="483"/>
      <c r="I24" s="483"/>
      <c r="J24" s="483"/>
      <c r="K24" s="483"/>
      <c r="L24" s="483"/>
      <c r="V24" s="470"/>
    </row>
    <row r="25" spans="1:22" ht="13.5" customHeight="1">
      <c r="A25" s="324"/>
      <c r="B25" s="469"/>
      <c r="C25" s="468"/>
      <c r="D25" s="355" t="s">
        <v>417</v>
      </c>
      <c r="E25" s="471"/>
      <c r="F25" s="452" t="s">
        <v>243</v>
      </c>
      <c r="G25" s="452" t="s">
        <v>243</v>
      </c>
      <c r="H25" s="452" t="s">
        <v>243</v>
      </c>
      <c r="I25" s="483"/>
      <c r="J25" s="452" t="s">
        <v>243</v>
      </c>
      <c r="K25" s="483"/>
      <c r="L25" s="452" t="s">
        <v>243</v>
      </c>
      <c r="V25" s="470"/>
    </row>
    <row r="26" spans="1:22" ht="13.5" customHeight="1">
      <c r="A26" s="324"/>
      <c r="B26" s="469"/>
      <c r="C26" s="468"/>
      <c r="D26" s="355" t="s">
        <v>418</v>
      </c>
      <c r="E26" s="471"/>
      <c r="F26" s="483"/>
      <c r="G26" s="452"/>
      <c r="H26" s="452"/>
      <c r="I26" s="452" t="s">
        <v>243</v>
      </c>
      <c r="J26" s="452"/>
      <c r="K26" s="483"/>
      <c r="L26" s="483"/>
      <c r="V26" s="470"/>
    </row>
    <row r="27" spans="1:22" ht="13.5" customHeight="1">
      <c r="A27" s="324"/>
      <c r="B27" s="469"/>
      <c r="C27" s="468"/>
      <c r="D27" s="355" t="s">
        <v>244</v>
      </c>
      <c r="E27" s="471"/>
      <c r="F27" s="483"/>
      <c r="G27" s="483"/>
      <c r="H27" s="483"/>
      <c r="I27" s="483"/>
      <c r="J27" s="483"/>
      <c r="K27" s="452" t="s">
        <v>243</v>
      </c>
      <c r="L27" s="483"/>
      <c r="V27" s="470"/>
    </row>
    <row r="28" spans="1:22" ht="13.5" customHeight="1">
      <c r="A28" s="324"/>
      <c r="B28" s="469" t="s">
        <v>469</v>
      </c>
      <c r="C28" s="468"/>
      <c r="D28" s="355"/>
      <c r="E28" s="471"/>
      <c r="F28" s="483"/>
      <c r="G28" s="483"/>
      <c r="H28" s="483"/>
      <c r="I28" s="483"/>
      <c r="J28" s="483"/>
      <c r="K28" s="483"/>
      <c r="L28" s="483"/>
      <c r="V28" s="470"/>
    </row>
    <row r="29" spans="1:22" ht="13.5" customHeight="1">
      <c r="A29" s="324"/>
      <c r="B29" s="469"/>
      <c r="C29" s="468"/>
      <c r="D29" s="487" t="s">
        <v>470</v>
      </c>
      <c r="F29" s="452" t="s">
        <v>243</v>
      </c>
      <c r="G29" s="452" t="s">
        <v>243</v>
      </c>
      <c r="H29" s="452" t="s">
        <v>243</v>
      </c>
      <c r="I29" s="452" t="s">
        <v>243</v>
      </c>
      <c r="J29" s="452" t="s">
        <v>243</v>
      </c>
      <c r="K29" s="452" t="s">
        <v>243</v>
      </c>
      <c r="L29" s="452"/>
      <c r="V29" s="470"/>
    </row>
    <row r="30" spans="1:22" ht="13.5" customHeight="1">
      <c r="A30" s="324"/>
      <c r="B30" s="469"/>
      <c r="C30" s="468"/>
      <c r="D30" s="355" t="s">
        <v>244</v>
      </c>
      <c r="F30" s="483"/>
      <c r="G30" s="483"/>
      <c r="H30" s="483"/>
      <c r="I30" s="483"/>
      <c r="J30" s="483"/>
      <c r="K30" s="483"/>
      <c r="L30" s="452" t="s">
        <v>243</v>
      </c>
      <c r="V30" s="470"/>
    </row>
    <row r="31" spans="1:22" ht="13.5" customHeight="1" thickBot="1">
      <c r="A31" s="324"/>
      <c r="B31" s="466"/>
      <c r="C31" s="465"/>
      <c r="D31" s="464"/>
      <c r="E31" s="463"/>
      <c r="F31" s="486"/>
      <c r="G31" s="486"/>
      <c r="H31" s="486"/>
      <c r="I31" s="486"/>
      <c r="J31" s="486"/>
      <c r="K31" s="486"/>
      <c r="L31" s="486"/>
    </row>
    <row r="32" spans="1:22" ht="13.5" customHeight="1" thickTop="1">
      <c r="A32" s="332" t="s">
        <v>270</v>
      </c>
      <c r="B32" s="461" t="s">
        <v>271</v>
      </c>
      <c r="C32" s="460"/>
      <c r="D32" s="381"/>
      <c r="E32" s="459"/>
      <c r="F32" s="485"/>
      <c r="G32" s="485"/>
      <c r="H32" s="485"/>
      <c r="I32" s="485"/>
      <c r="J32" s="485"/>
      <c r="K32" s="485"/>
      <c r="L32" s="485"/>
    </row>
    <row r="33" spans="1:12" ht="13.5" customHeight="1">
      <c r="A33" s="324"/>
      <c r="B33" s="461"/>
      <c r="C33" s="460"/>
      <c r="D33" s="355" t="s">
        <v>471</v>
      </c>
      <c r="E33" s="459"/>
      <c r="F33" s="458" t="s">
        <v>243</v>
      </c>
      <c r="G33" s="458"/>
      <c r="H33" s="458"/>
      <c r="I33" s="458"/>
      <c r="J33" s="458"/>
      <c r="K33" s="452"/>
      <c r="L33" s="452"/>
    </row>
    <row r="34" spans="1:12" ht="13.5" customHeight="1">
      <c r="A34" s="324"/>
      <c r="B34" s="461"/>
      <c r="C34" s="460"/>
      <c r="D34" s="355" t="s">
        <v>260</v>
      </c>
      <c r="E34" s="459"/>
      <c r="F34" s="458"/>
      <c r="G34" s="452" t="s">
        <v>243</v>
      </c>
      <c r="H34" s="452" t="s">
        <v>243</v>
      </c>
      <c r="I34" s="458" t="s">
        <v>243</v>
      </c>
      <c r="J34" s="458" t="s">
        <v>243</v>
      </c>
      <c r="K34" s="458" t="s">
        <v>243</v>
      </c>
      <c r="L34" s="458" t="s">
        <v>243</v>
      </c>
    </row>
    <row r="35" spans="1:12" ht="13.5" customHeight="1">
      <c r="A35" s="324"/>
      <c r="B35" s="455" t="s">
        <v>273</v>
      </c>
      <c r="C35" s="484"/>
      <c r="D35" s="355"/>
      <c r="E35" s="453"/>
      <c r="F35" s="483"/>
      <c r="G35" s="483"/>
      <c r="H35" s="483"/>
      <c r="I35" s="483"/>
      <c r="J35" s="483"/>
      <c r="K35" s="483"/>
      <c r="L35" s="483"/>
    </row>
    <row r="36" spans="1:12" ht="13.5" customHeight="1">
      <c r="A36" s="324"/>
      <c r="B36" s="455"/>
      <c r="C36" s="484"/>
      <c r="D36" s="355"/>
      <c r="E36" s="453"/>
      <c r="F36" s="483"/>
      <c r="G36" s="483"/>
      <c r="H36" s="483"/>
      <c r="I36" s="483"/>
      <c r="J36" s="483"/>
      <c r="K36" s="483"/>
      <c r="L36" s="483"/>
    </row>
    <row r="37" spans="1:12" ht="13.5" customHeight="1">
      <c r="A37" s="324"/>
      <c r="B37" s="455" t="s">
        <v>274</v>
      </c>
      <c r="C37" s="484"/>
      <c r="D37" s="355"/>
      <c r="E37" s="453"/>
      <c r="F37" s="483"/>
      <c r="G37" s="483"/>
      <c r="H37" s="483"/>
      <c r="I37" s="483"/>
      <c r="J37" s="483"/>
      <c r="K37" s="483"/>
      <c r="L37" s="483"/>
    </row>
    <row r="38" spans="1:12" ht="13.5" customHeight="1">
      <c r="A38" s="324"/>
      <c r="B38" s="455"/>
      <c r="C38" s="484"/>
      <c r="D38" s="355" t="s">
        <v>275</v>
      </c>
      <c r="E38" s="453"/>
      <c r="F38" s="452" t="s">
        <v>243</v>
      </c>
      <c r="G38" s="483"/>
      <c r="H38" s="483"/>
      <c r="I38" s="452"/>
      <c r="J38" s="483"/>
      <c r="K38" s="452"/>
      <c r="L38" s="452"/>
    </row>
    <row r="39" spans="1:12" ht="13.5" customHeight="1">
      <c r="A39" s="324"/>
      <c r="B39" s="455"/>
      <c r="C39" s="484"/>
      <c r="D39" s="366" t="s">
        <v>276</v>
      </c>
      <c r="E39" s="453"/>
      <c r="F39" s="483"/>
      <c r="G39" s="452" t="s">
        <v>243</v>
      </c>
      <c r="H39" s="452" t="s">
        <v>243</v>
      </c>
      <c r="I39" s="452" t="s">
        <v>243</v>
      </c>
      <c r="J39" s="452" t="s">
        <v>243</v>
      </c>
      <c r="K39" s="452" t="s">
        <v>243</v>
      </c>
      <c r="L39" s="452" t="s">
        <v>243</v>
      </c>
    </row>
    <row r="40" spans="1:12" ht="13.5" customHeight="1">
      <c r="A40" s="324"/>
      <c r="B40" s="455"/>
      <c r="C40" s="484"/>
      <c r="D40" s="355" t="s">
        <v>277</v>
      </c>
      <c r="E40" s="453"/>
      <c r="F40" s="483"/>
      <c r="G40" s="483"/>
      <c r="H40" s="483"/>
      <c r="I40" s="483"/>
      <c r="J40" s="483"/>
      <c r="K40" s="483"/>
      <c r="L40" s="483"/>
    </row>
    <row r="41" spans="1:12" ht="13.5" customHeight="1">
      <c r="A41" s="324"/>
      <c r="B41" s="455"/>
      <c r="D41" s="355" t="s">
        <v>278</v>
      </c>
      <c r="E41" s="453"/>
      <c r="F41" s="483"/>
      <c r="G41" s="483"/>
      <c r="H41" s="483"/>
      <c r="I41" s="483"/>
      <c r="J41" s="483"/>
      <c r="K41" s="483"/>
      <c r="L41" s="483"/>
    </row>
    <row r="42" spans="1:12" ht="13.5" customHeight="1">
      <c r="A42" s="324"/>
      <c r="B42" s="455"/>
      <c r="C42" s="484"/>
      <c r="D42" s="366" t="s">
        <v>279</v>
      </c>
      <c r="E42" s="453"/>
      <c r="F42" s="483"/>
      <c r="G42" s="483"/>
      <c r="H42" s="483"/>
      <c r="I42" s="483"/>
      <c r="J42" s="483"/>
      <c r="K42" s="483"/>
      <c r="L42" s="483"/>
    </row>
    <row r="43" spans="1:12" ht="13.5" customHeight="1" thickBot="1">
      <c r="A43" s="324"/>
      <c r="B43" s="451"/>
      <c r="C43" s="450"/>
      <c r="D43" s="355" t="s">
        <v>280</v>
      </c>
      <c r="E43" s="449"/>
      <c r="F43" s="482"/>
      <c r="G43" s="452"/>
      <c r="H43" s="452"/>
      <c r="I43" s="482"/>
      <c r="J43" s="452"/>
      <c r="K43" s="482"/>
      <c r="L43" s="482"/>
    </row>
    <row r="44" spans="1:12" ht="13.5" customHeight="1" thickTop="1">
      <c r="A44" s="332" t="s">
        <v>281</v>
      </c>
      <c r="B44" s="759" t="s">
        <v>282</v>
      </c>
      <c r="C44" s="759"/>
      <c r="D44" s="759"/>
      <c r="E44" s="447"/>
      <c r="F44" s="446" t="s">
        <v>204</v>
      </c>
      <c r="G44" s="446" t="s">
        <v>63</v>
      </c>
      <c r="H44" s="446" t="s">
        <v>63</v>
      </c>
      <c r="I44" s="446" t="s">
        <v>63</v>
      </c>
      <c r="J44" s="446" t="s">
        <v>63</v>
      </c>
      <c r="K44" s="446" t="s">
        <v>63</v>
      </c>
      <c r="L44" s="446" t="s">
        <v>63</v>
      </c>
    </row>
    <row r="45" spans="1:12" ht="13.5" customHeight="1">
      <c r="A45" s="324"/>
      <c r="B45" s="634" t="s">
        <v>283</v>
      </c>
      <c r="C45" s="634"/>
      <c r="D45" s="634"/>
      <c r="E45" s="445"/>
      <c r="F45" s="444" t="s">
        <v>284</v>
      </c>
      <c r="G45" s="444" t="s">
        <v>284</v>
      </c>
      <c r="H45" s="444" t="s">
        <v>284</v>
      </c>
      <c r="I45" s="444" t="s">
        <v>284</v>
      </c>
      <c r="J45" s="444" t="s">
        <v>284</v>
      </c>
      <c r="K45" s="444" t="s">
        <v>284</v>
      </c>
      <c r="L45" s="444" t="s">
        <v>284</v>
      </c>
    </row>
    <row r="46" spans="1:12" ht="61.5" customHeight="1">
      <c r="A46" s="324"/>
      <c r="B46" s="634" t="s">
        <v>285</v>
      </c>
      <c r="C46" s="634"/>
      <c r="D46" s="634"/>
      <c r="E46" s="443"/>
      <c r="F46" s="442">
        <v>44639</v>
      </c>
      <c r="G46" s="442">
        <v>44639</v>
      </c>
      <c r="H46" s="442">
        <v>44639</v>
      </c>
      <c r="I46" s="442">
        <v>44639</v>
      </c>
      <c r="J46" s="442">
        <v>44639</v>
      </c>
      <c r="K46" s="442">
        <v>44639</v>
      </c>
      <c r="L46" s="442">
        <v>44639</v>
      </c>
    </row>
    <row r="47" spans="1:12" ht="11.25" thickBot="1">
      <c r="A47" s="441"/>
      <c r="B47" s="760" t="s">
        <v>286</v>
      </c>
      <c r="C47" s="760"/>
      <c r="D47" s="760"/>
      <c r="E47" s="440"/>
      <c r="F47" s="439"/>
      <c r="G47" s="439"/>
      <c r="H47" s="439"/>
      <c r="I47" s="439"/>
      <c r="J47" s="439"/>
      <c r="K47" s="439"/>
      <c r="L47" s="439"/>
    </row>
    <row r="48" spans="1:12" ht="11.25" thickTop="1">
      <c r="A48" s="437"/>
      <c r="B48" s="435"/>
      <c r="C48" s="436"/>
      <c r="D48" s="435"/>
    </row>
  </sheetData>
  <mergeCells count="27">
    <mergeCell ref="A2:B2"/>
    <mergeCell ref="O7:T7"/>
    <mergeCell ref="F2:K2"/>
    <mergeCell ref="L2:T2"/>
    <mergeCell ref="C2:D2"/>
    <mergeCell ref="O6:T6"/>
    <mergeCell ref="L3:N3"/>
    <mergeCell ref="C6:E6"/>
    <mergeCell ref="F3:K3"/>
    <mergeCell ref="L4:T4"/>
    <mergeCell ref="F4:K4"/>
    <mergeCell ref="L6:N6"/>
    <mergeCell ref="F7:K7"/>
    <mergeCell ref="C7:E7"/>
    <mergeCell ref="C3:E3"/>
    <mergeCell ref="A3:B3"/>
    <mergeCell ref="A4:B4"/>
    <mergeCell ref="C4:D4"/>
    <mergeCell ref="A6:B6"/>
    <mergeCell ref="B47:D47"/>
    <mergeCell ref="B44:D44"/>
    <mergeCell ref="B46:D46"/>
    <mergeCell ref="B45:D45"/>
    <mergeCell ref="A5:B5"/>
    <mergeCell ref="C5:T5"/>
    <mergeCell ref="A7:B7"/>
    <mergeCell ref="F6:K6"/>
  </mergeCells>
  <dataValidations count="3">
    <dataValidation type="list" allowBlank="1" showInputMessage="1" showErrorMessage="1" sqref="F45:L45" xr:uid="{00000000-0002-0000-0500-000001000000}">
      <formula1>"P,F, "</formula1>
    </dataValidation>
    <dataValidation type="list" allowBlank="1" showInputMessage="1" showErrorMessage="1" sqref="F44:L44" xr:uid="{00000000-0002-0000-0500-000000000000}">
      <formula1>"N,A,B, "</formula1>
    </dataValidation>
    <dataValidation type="list" allowBlank="1" showInputMessage="1" showErrorMessage="1" sqref="F10:L43" xr:uid="{00000000-0002-0000-0500-000002000000}">
      <formula1>"O,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E4C6-F99A-48BD-A675-F41243E3A17A}">
  <dimension ref="A1:V45"/>
  <sheetViews>
    <sheetView workbookViewId="0">
      <pane ySplit="9" topLeftCell="A10" activePane="bottomLeft" state="frozen"/>
      <selection activeCell="V14" sqref="V14"/>
      <selection pane="bottomLeft" activeCell="A10" sqref="A10"/>
    </sheetView>
  </sheetViews>
  <sheetFormatPr defaultColWidth="11" defaultRowHeight="13.5" customHeight="1"/>
  <cols>
    <col min="1" max="1" width="6.875" style="109" customWidth="1"/>
    <col min="2" max="2" width="13.375" style="113" customWidth="1"/>
    <col min="3" max="3" width="10.875" style="109" customWidth="1"/>
    <col min="4" max="4" width="11.375" style="110" customWidth="1"/>
    <col min="5" max="5" width="1.875" style="109" hidden="1" customWidth="1"/>
    <col min="6" max="7" width="2.875" style="109" bestFit="1" customWidth="1"/>
    <col min="8" max="8" width="2.875" style="109" customWidth="1"/>
    <col min="9" max="10" width="2.875" style="109" bestFit="1" customWidth="1"/>
    <col min="11" max="19" width="2.875" style="109" customWidth="1"/>
    <col min="20" max="20" width="2.875" style="109" bestFit="1" customWidth="1"/>
    <col min="21" max="21" width="2.875" style="109" customWidth="1"/>
    <col min="22" max="16384" width="11" style="109"/>
  </cols>
  <sheetData>
    <row r="1" spans="1:22" ht="13.5" customHeight="1" thickBot="1"/>
    <row r="2" spans="1:22" ht="13.5" customHeight="1">
      <c r="A2" s="534" t="s">
        <v>214</v>
      </c>
      <c r="B2" s="535"/>
      <c r="C2" s="536" t="s">
        <v>190</v>
      </c>
      <c r="D2" s="653"/>
      <c r="F2" s="535" t="s">
        <v>97</v>
      </c>
      <c r="G2" s="535"/>
      <c r="H2" s="535"/>
      <c r="I2" s="535"/>
      <c r="J2" s="535"/>
      <c r="K2" s="535"/>
      <c r="L2" s="771" t="s">
        <v>189</v>
      </c>
      <c r="M2" s="772"/>
      <c r="N2" s="772"/>
      <c r="O2" s="772"/>
      <c r="P2" s="772"/>
      <c r="Q2" s="772"/>
      <c r="R2" s="772"/>
      <c r="S2" s="772"/>
      <c r="T2" s="773"/>
    </row>
    <row r="3" spans="1:22" ht="13.5" customHeight="1">
      <c r="A3" s="683" t="s">
        <v>215</v>
      </c>
      <c r="B3" s="684"/>
      <c r="C3" s="687" t="s">
        <v>351</v>
      </c>
      <c r="D3" s="670"/>
      <c r="E3" s="688"/>
      <c r="F3" s="665" t="s">
        <v>216</v>
      </c>
      <c r="G3" s="666"/>
      <c r="H3" s="666"/>
      <c r="I3" s="666"/>
      <c r="J3" s="666"/>
      <c r="K3" s="667"/>
      <c r="L3" s="670" t="s">
        <v>351</v>
      </c>
      <c r="M3" s="670"/>
      <c r="N3" s="670"/>
      <c r="O3" s="204"/>
      <c r="P3" s="204"/>
      <c r="Q3" s="204"/>
      <c r="R3" s="204"/>
      <c r="S3" s="204"/>
      <c r="T3" s="205"/>
    </row>
    <row r="4" spans="1:22" ht="13.5" customHeight="1">
      <c r="A4" s="683" t="s">
        <v>217</v>
      </c>
      <c r="B4" s="684"/>
      <c r="C4" s="674">
        <v>300</v>
      </c>
      <c r="D4" s="675"/>
      <c r="E4" s="206"/>
      <c r="F4" s="665" t="s">
        <v>218</v>
      </c>
      <c r="G4" s="666"/>
      <c r="H4" s="666"/>
      <c r="I4" s="666"/>
      <c r="J4" s="666"/>
      <c r="K4" s="667"/>
      <c r="L4" s="671">
        <f xml:space="preserve"> IF(Functions!E6&lt;&gt;"N/A",SUM(C4*Functions!E6/1000,- O7),"N/A")</f>
        <v>72</v>
      </c>
      <c r="M4" s="672"/>
      <c r="N4" s="672"/>
      <c r="O4" s="672"/>
      <c r="P4" s="672"/>
      <c r="Q4" s="672"/>
      <c r="R4" s="672"/>
      <c r="S4" s="672"/>
      <c r="T4" s="673"/>
      <c r="V4" s="111"/>
    </row>
    <row r="5" spans="1:22" ht="13.5" customHeight="1">
      <c r="A5" s="683" t="s">
        <v>219</v>
      </c>
      <c r="B5" s="684"/>
      <c r="C5" s="691" t="s">
        <v>459</v>
      </c>
      <c r="D5" s="691"/>
      <c r="E5" s="691"/>
      <c r="F5" s="692"/>
      <c r="G5" s="692"/>
      <c r="H5" s="692"/>
      <c r="I5" s="692"/>
      <c r="J5" s="692"/>
      <c r="K5" s="692"/>
      <c r="L5" s="691"/>
      <c r="M5" s="691"/>
      <c r="N5" s="691"/>
      <c r="O5" s="691"/>
      <c r="P5" s="691"/>
      <c r="Q5" s="691"/>
      <c r="R5" s="691"/>
      <c r="S5" s="691"/>
      <c r="T5" s="691"/>
    </row>
    <row r="6" spans="1:22" ht="13.5" customHeight="1">
      <c r="A6" s="689" t="s">
        <v>201</v>
      </c>
      <c r="B6" s="690"/>
      <c r="C6" s="662" t="s">
        <v>202</v>
      </c>
      <c r="D6" s="663"/>
      <c r="E6" s="682"/>
      <c r="F6" s="662" t="s">
        <v>203</v>
      </c>
      <c r="G6" s="663"/>
      <c r="H6" s="663"/>
      <c r="I6" s="663"/>
      <c r="J6" s="663"/>
      <c r="K6" s="664"/>
      <c r="L6" s="663" t="s">
        <v>220</v>
      </c>
      <c r="M6" s="663"/>
      <c r="N6" s="663"/>
      <c r="O6" s="668" t="s">
        <v>206</v>
      </c>
      <c r="P6" s="663"/>
      <c r="Q6" s="663"/>
      <c r="R6" s="663"/>
      <c r="S6" s="663"/>
      <c r="T6" s="669"/>
      <c r="V6" s="111"/>
    </row>
    <row r="7" spans="1:22" ht="13.5" customHeight="1" thickBot="1">
      <c r="A7" s="681">
        <f>COUNTIF(F42:HQ42,"P")</f>
        <v>6</v>
      </c>
      <c r="B7" s="680"/>
      <c r="C7" s="678">
        <f>COUNTIF(F42:HQ42,"F")</f>
        <v>0</v>
      </c>
      <c r="D7" s="679"/>
      <c r="E7" s="680"/>
      <c r="F7" s="678">
        <f>SUM(O7,- A7,- C7)</f>
        <v>0</v>
      </c>
      <c r="G7" s="679"/>
      <c r="H7" s="679"/>
      <c r="I7" s="679"/>
      <c r="J7" s="679"/>
      <c r="K7" s="695"/>
      <c r="L7" s="207">
        <f>COUNTIF(E41:HQ41,"N")</f>
        <v>1</v>
      </c>
      <c r="M7" s="207">
        <f>COUNTIF(E41:HQ41,"A")</f>
        <v>5</v>
      </c>
      <c r="N7" s="207">
        <f>COUNTIF(E41:HQ41,"B")</f>
        <v>0</v>
      </c>
      <c r="O7" s="693">
        <f>COUNTA(E9:HT9)</f>
        <v>6</v>
      </c>
      <c r="P7" s="679"/>
      <c r="Q7" s="679"/>
      <c r="R7" s="679"/>
      <c r="S7" s="679"/>
      <c r="T7" s="694"/>
      <c r="U7" s="112"/>
    </row>
    <row r="8" spans="1:22" ht="11.25" thickBot="1"/>
    <row r="9" spans="1:22" ht="46.5" customHeight="1" thickTop="1" thickBot="1">
      <c r="A9" s="212"/>
      <c r="B9" s="213"/>
      <c r="C9" s="214"/>
      <c r="D9" s="215"/>
      <c r="E9" s="214"/>
      <c r="F9" s="216" t="s">
        <v>221</v>
      </c>
      <c r="G9" s="216" t="s">
        <v>222</v>
      </c>
      <c r="H9" s="216" t="s">
        <v>223</v>
      </c>
      <c r="I9" s="216" t="s">
        <v>224</v>
      </c>
      <c r="J9" s="216" t="s">
        <v>225</v>
      </c>
      <c r="K9" s="216" t="s">
        <v>226</v>
      </c>
      <c r="U9" s="114"/>
      <c r="V9" s="111"/>
    </row>
    <row r="10" spans="1:22" ht="13.5" customHeight="1">
      <c r="A10" s="217" t="s">
        <v>238</v>
      </c>
      <c r="B10" s="115" t="s">
        <v>288</v>
      </c>
      <c r="C10" s="116"/>
      <c r="D10" s="117"/>
      <c r="E10" s="118"/>
      <c r="F10" s="119"/>
      <c r="G10" s="119"/>
      <c r="H10" s="119"/>
      <c r="I10" s="119"/>
      <c r="J10" s="119"/>
      <c r="K10" s="119"/>
    </row>
    <row r="11" spans="1:22" ht="13.5" customHeight="1">
      <c r="A11" s="218"/>
      <c r="B11" s="115"/>
      <c r="C11" s="116"/>
      <c r="D11" s="117" t="s">
        <v>462</v>
      </c>
      <c r="E11" s="120"/>
      <c r="F11" s="119"/>
      <c r="G11" s="119"/>
      <c r="H11" s="119"/>
      <c r="I11" s="119"/>
      <c r="J11" s="119"/>
      <c r="K11" s="119"/>
      <c r="V11" s="111"/>
    </row>
    <row r="12" spans="1:22" ht="13.5" customHeight="1">
      <c r="A12" s="218"/>
      <c r="B12" s="329" t="s">
        <v>290</v>
      </c>
      <c r="C12" s="328"/>
      <c r="D12" s="327"/>
      <c r="E12" s="120"/>
      <c r="F12" s="119"/>
      <c r="G12" s="119"/>
      <c r="H12" s="119"/>
      <c r="I12" s="119"/>
      <c r="J12" s="119"/>
      <c r="K12" s="119"/>
      <c r="V12" s="111"/>
    </row>
    <row r="13" spans="1:22" ht="13.5" customHeight="1">
      <c r="A13" s="218"/>
      <c r="B13" s="291"/>
      <c r="C13" s="328"/>
      <c r="D13" s="327" t="s">
        <v>291</v>
      </c>
      <c r="E13" s="120"/>
      <c r="F13" s="452" t="s">
        <v>243</v>
      </c>
      <c r="G13" s="452" t="s">
        <v>243</v>
      </c>
      <c r="H13" s="452" t="s">
        <v>243</v>
      </c>
      <c r="I13" s="452" t="s">
        <v>243</v>
      </c>
      <c r="J13" s="452" t="s">
        <v>243</v>
      </c>
      <c r="K13" s="452" t="s">
        <v>243</v>
      </c>
      <c r="V13" s="111"/>
    </row>
    <row r="14" spans="1:22" ht="13.5" customHeight="1">
      <c r="A14" s="218"/>
      <c r="B14" s="329"/>
      <c r="C14" s="328"/>
      <c r="D14" s="327" t="s">
        <v>292</v>
      </c>
      <c r="E14" s="120"/>
      <c r="F14" s="119"/>
      <c r="G14" s="119"/>
      <c r="H14" s="119"/>
      <c r="I14" s="119"/>
      <c r="J14" s="119"/>
      <c r="K14" s="119"/>
      <c r="V14" s="111"/>
    </row>
    <row r="15" spans="1:22" ht="13.5" customHeight="1">
      <c r="A15" s="218"/>
      <c r="B15" s="329"/>
      <c r="C15" s="328"/>
      <c r="D15" s="327" t="s">
        <v>293</v>
      </c>
      <c r="E15" s="120"/>
      <c r="F15" s="119"/>
      <c r="G15" s="119"/>
      <c r="H15" s="119"/>
      <c r="I15" s="119"/>
      <c r="J15" s="119"/>
      <c r="K15" s="119"/>
      <c r="V15" s="111"/>
    </row>
    <row r="16" spans="1:22" ht="13.5" customHeight="1">
      <c r="A16" s="218"/>
      <c r="B16" s="115" t="s">
        <v>336</v>
      </c>
      <c r="C16" s="116"/>
      <c r="D16" s="117"/>
      <c r="E16" s="120"/>
      <c r="F16" s="119"/>
      <c r="G16" s="119"/>
      <c r="H16" s="119"/>
      <c r="I16" s="119"/>
      <c r="J16" s="119"/>
      <c r="K16" s="119"/>
    </row>
    <row r="17" spans="1:11" ht="13.5" customHeight="1">
      <c r="A17" s="218"/>
      <c r="B17" s="115"/>
      <c r="C17" s="116"/>
      <c r="D17" s="503" t="s">
        <v>472</v>
      </c>
      <c r="E17" s="120"/>
      <c r="F17" s="452" t="s">
        <v>243</v>
      </c>
      <c r="G17" s="452" t="s">
        <v>243</v>
      </c>
      <c r="H17" s="452" t="s">
        <v>243</v>
      </c>
      <c r="I17" s="452" t="s">
        <v>243</v>
      </c>
      <c r="J17" s="452" t="s">
        <v>243</v>
      </c>
      <c r="K17" s="119"/>
    </row>
    <row r="18" spans="1:11" ht="13.5" customHeight="1">
      <c r="A18" s="218"/>
      <c r="B18" s="115"/>
      <c r="C18" s="116"/>
      <c r="D18" s="503" t="s">
        <v>244</v>
      </c>
      <c r="E18" s="120"/>
      <c r="F18" s="119"/>
      <c r="G18" s="452"/>
      <c r="H18" s="452"/>
      <c r="I18" s="452"/>
      <c r="J18" s="452"/>
      <c r="K18" s="452" t="s">
        <v>243</v>
      </c>
    </row>
    <row r="19" spans="1:11" ht="13.5" customHeight="1">
      <c r="A19" s="218"/>
      <c r="B19" s="115" t="s">
        <v>473</v>
      </c>
      <c r="C19" s="116"/>
      <c r="D19" s="117"/>
      <c r="E19" s="121"/>
      <c r="F19" s="119"/>
      <c r="G19" s="119"/>
      <c r="H19" s="119"/>
      <c r="I19" s="119"/>
      <c r="J19" s="119"/>
      <c r="K19" s="119"/>
    </row>
    <row r="20" spans="1:11" ht="13.5" customHeight="1">
      <c r="A20" s="218"/>
      <c r="B20" s="115"/>
      <c r="C20" s="116"/>
      <c r="D20" s="117" t="s">
        <v>474</v>
      </c>
      <c r="E20" s="121"/>
      <c r="F20" s="452" t="s">
        <v>243</v>
      </c>
      <c r="G20" s="119"/>
      <c r="H20" s="119"/>
      <c r="I20" s="119"/>
      <c r="J20" s="119"/>
      <c r="K20" s="452" t="s">
        <v>243</v>
      </c>
    </row>
    <row r="21" spans="1:11" ht="13.5" customHeight="1">
      <c r="A21" s="218"/>
      <c r="B21" s="115"/>
      <c r="C21" s="116"/>
      <c r="D21" s="117" t="s">
        <v>475</v>
      </c>
      <c r="E21" s="121"/>
      <c r="F21" s="452"/>
      <c r="G21" s="452" t="s">
        <v>243</v>
      </c>
      <c r="H21" s="119"/>
      <c r="I21" s="119"/>
      <c r="J21" s="119"/>
      <c r="K21" s="119"/>
    </row>
    <row r="22" spans="1:11" ht="13.5" customHeight="1">
      <c r="A22" s="218"/>
      <c r="B22" s="115"/>
      <c r="C22" s="116"/>
      <c r="D22" s="117" t="s">
        <v>476</v>
      </c>
      <c r="E22" s="121"/>
      <c r="F22" s="452"/>
      <c r="G22" s="119"/>
      <c r="H22" s="452" t="s">
        <v>243</v>
      </c>
      <c r="I22" s="119"/>
      <c r="J22" s="119"/>
      <c r="K22" s="119"/>
    </row>
    <row r="23" spans="1:11" ht="13.5" customHeight="1">
      <c r="A23" s="218"/>
      <c r="B23" s="115"/>
      <c r="C23" s="116"/>
      <c r="D23" s="117" t="s">
        <v>477</v>
      </c>
      <c r="E23" s="121"/>
      <c r="F23" s="452"/>
      <c r="G23" s="119"/>
      <c r="H23" s="119"/>
      <c r="I23" s="452" t="s">
        <v>243</v>
      </c>
      <c r="J23" s="119"/>
      <c r="K23" s="119"/>
    </row>
    <row r="24" spans="1:11" ht="13.5" customHeight="1">
      <c r="A24" s="218"/>
      <c r="B24" s="115"/>
      <c r="C24" s="116"/>
      <c r="D24" s="117" t="s">
        <v>478</v>
      </c>
      <c r="E24" s="121"/>
      <c r="F24" s="119"/>
      <c r="G24" s="452"/>
      <c r="H24" s="452"/>
      <c r="I24" s="452"/>
      <c r="J24" s="452" t="s">
        <v>243</v>
      </c>
      <c r="K24" s="452"/>
    </row>
    <row r="25" spans="1:11" ht="13.5" customHeight="1" thickBot="1">
      <c r="A25" s="218"/>
      <c r="B25" s="502"/>
      <c r="C25" s="501"/>
      <c r="D25" s="500"/>
      <c r="E25" s="499"/>
      <c r="F25" s="498"/>
      <c r="G25" s="498"/>
      <c r="H25" s="498"/>
      <c r="I25" s="498"/>
      <c r="J25" s="498"/>
      <c r="K25" s="498"/>
    </row>
    <row r="26" spans="1:11" ht="13.5" customHeight="1" thickTop="1">
      <c r="A26" s="219" t="s">
        <v>270</v>
      </c>
      <c r="B26" s="122" t="s">
        <v>315</v>
      </c>
      <c r="C26" s="123"/>
      <c r="D26" s="124"/>
      <c r="E26" s="125"/>
      <c r="F26" s="497"/>
      <c r="G26" s="497"/>
      <c r="H26" s="497"/>
      <c r="I26" s="497"/>
      <c r="J26" s="497"/>
      <c r="K26" s="497"/>
    </row>
    <row r="27" spans="1:11" ht="13.5" customHeight="1">
      <c r="A27" s="220"/>
      <c r="B27" s="122"/>
      <c r="C27" s="123"/>
      <c r="D27" s="124" t="s">
        <v>479</v>
      </c>
      <c r="E27" s="125"/>
      <c r="F27" s="452" t="s">
        <v>243</v>
      </c>
      <c r="G27" s="497"/>
      <c r="H27" s="497"/>
      <c r="I27" s="452" t="s">
        <v>243</v>
      </c>
      <c r="J27" s="452" t="s">
        <v>243</v>
      </c>
      <c r="K27" s="497"/>
    </row>
    <row r="28" spans="1:11" ht="13.5" customHeight="1">
      <c r="A28" s="220"/>
      <c r="B28" s="122"/>
      <c r="C28" s="123"/>
      <c r="D28" s="124" t="s">
        <v>480</v>
      </c>
      <c r="E28" s="125"/>
      <c r="F28" s="458"/>
      <c r="G28" s="452"/>
      <c r="H28" s="497"/>
      <c r="I28" s="497"/>
      <c r="J28" s="497"/>
      <c r="K28" s="497"/>
    </row>
    <row r="29" spans="1:11" ht="13.5" customHeight="1">
      <c r="A29" s="220"/>
      <c r="B29" s="122"/>
      <c r="C29" s="123"/>
      <c r="D29" s="110" t="s">
        <v>481</v>
      </c>
      <c r="E29" s="125"/>
      <c r="F29" s="458"/>
      <c r="G29" s="452"/>
      <c r="H29" s="497"/>
      <c r="I29" s="497"/>
      <c r="J29" s="497"/>
      <c r="K29" s="497"/>
    </row>
    <row r="30" spans="1:11" ht="13.5" customHeight="1">
      <c r="A30" s="220"/>
      <c r="B30" s="122"/>
      <c r="C30" s="123"/>
      <c r="D30" s="355" t="s">
        <v>482</v>
      </c>
      <c r="E30" s="125"/>
      <c r="F30" s="497"/>
      <c r="G30" s="452"/>
      <c r="H30" s="452" t="s">
        <v>243</v>
      </c>
      <c r="I30" s="497"/>
      <c r="J30" s="497"/>
      <c r="K30" s="452" t="s">
        <v>243</v>
      </c>
    </row>
    <row r="31" spans="1:11" ht="13.5" customHeight="1">
      <c r="A31" s="220"/>
      <c r="B31" s="126" t="s">
        <v>318</v>
      </c>
      <c r="C31" s="127"/>
      <c r="D31" s="128"/>
      <c r="E31" s="129"/>
      <c r="F31" s="119"/>
      <c r="G31" s="119"/>
      <c r="H31" s="119"/>
      <c r="I31" s="119"/>
      <c r="J31" s="119"/>
      <c r="K31" s="119"/>
    </row>
    <row r="32" spans="1:11" ht="13.5" customHeight="1">
      <c r="A32" s="220"/>
      <c r="B32" s="126"/>
      <c r="C32" s="127"/>
      <c r="D32" s="128"/>
      <c r="E32" s="129"/>
      <c r="F32" s="119"/>
      <c r="G32" s="119"/>
      <c r="H32" s="119"/>
      <c r="I32" s="119"/>
      <c r="J32" s="119"/>
      <c r="K32" s="119"/>
    </row>
    <row r="33" spans="1:11" ht="13.5" customHeight="1">
      <c r="A33" s="220"/>
      <c r="B33" s="126"/>
      <c r="C33" s="130"/>
      <c r="D33" s="128"/>
      <c r="E33" s="131"/>
      <c r="F33" s="119"/>
      <c r="G33" s="119"/>
      <c r="H33" s="119"/>
      <c r="I33" s="119"/>
      <c r="J33" s="119"/>
      <c r="K33" s="119"/>
    </row>
    <row r="34" spans="1:11" ht="13.5" customHeight="1">
      <c r="A34" s="220"/>
      <c r="B34" s="126" t="s">
        <v>320</v>
      </c>
      <c r="C34" s="130"/>
      <c r="D34" s="128"/>
      <c r="E34" s="131"/>
      <c r="F34" s="119"/>
      <c r="G34" s="119"/>
      <c r="H34" s="119"/>
      <c r="I34" s="119"/>
      <c r="J34" s="119"/>
      <c r="K34" s="119"/>
    </row>
    <row r="35" spans="1:11" ht="13.5" customHeight="1">
      <c r="A35" s="220"/>
      <c r="B35" s="126"/>
      <c r="C35" s="130"/>
      <c r="D35" s="305" t="s">
        <v>275</v>
      </c>
      <c r="E35" s="131"/>
      <c r="F35" s="119"/>
      <c r="G35" s="452" t="s">
        <v>243</v>
      </c>
      <c r="H35" s="452"/>
      <c r="I35" s="119"/>
      <c r="J35" s="119"/>
      <c r="K35" s="119"/>
    </row>
    <row r="36" spans="1:11" ht="13.5" customHeight="1">
      <c r="A36" s="220"/>
      <c r="B36" s="126"/>
      <c r="C36" s="130"/>
      <c r="D36" s="366" t="s">
        <v>276</v>
      </c>
      <c r="E36" s="131"/>
      <c r="F36" s="452" t="s">
        <v>243</v>
      </c>
      <c r="G36" s="452"/>
      <c r="H36" s="452" t="s">
        <v>243</v>
      </c>
      <c r="I36" s="452" t="s">
        <v>243</v>
      </c>
      <c r="J36" s="452" t="s">
        <v>243</v>
      </c>
      <c r="K36" s="452" t="s">
        <v>243</v>
      </c>
    </row>
    <row r="37" spans="1:11" ht="13.5" customHeight="1">
      <c r="A37" s="220"/>
      <c r="B37" s="126"/>
      <c r="C37" s="130"/>
      <c r="D37" s="355" t="s">
        <v>277</v>
      </c>
      <c r="E37" s="131"/>
      <c r="F37" s="119"/>
      <c r="G37" s="119"/>
      <c r="H37" s="119"/>
      <c r="I37" s="119"/>
      <c r="J37" s="119"/>
      <c r="K37" s="119"/>
    </row>
    <row r="38" spans="1:11" ht="13.5" customHeight="1">
      <c r="A38" s="220"/>
      <c r="B38" s="126"/>
      <c r="C38" s="130"/>
      <c r="D38" s="355" t="s">
        <v>278</v>
      </c>
      <c r="E38" s="131"/>
      <c r="F38" s="119"/>
      <c r="G38" s="119"/>
      <c r="H38" s="119"/>
      <c r="I38" s="119"/>
      <c r="J38" s="119"/>
      <c r="K38" s="119"/>
    </row>
    <row r="39" spans="1:11" ht="13.5" customHeight="1">
      <c r="A39" s="220"/>
      <c r="B39" s="126"/>
      <c r="C39" s="130"/>
      <c r="D39" s="366" t="s">
        <v>279</v>
      </c>
      <c r="E39" s="131"/>
      <c r="F39" s="119"/>
      <c r="G39" s="119"/>
      <c r="H39" s="119"/>
      <c r="I39" s="119"/>
      <c r="J39" s="119"/>
      <c r="K39" s="119"/>
    </row>
    <row r="40" spans="1:11" ht="13.5" customHeight="1" thickBot="1">
      <c r="A40" s="220"/>
      <c r="B40" s="208"/>
      <c r="C40" s="209"/>
      <c r="D40" s="355" t="s">
        <v>280</v>
      </c>
      <c r="E40" s="210"/>
      <c r="F40" s="496"/>
      <c r="G40" s="496"/>
      <c r="H40" s="496"/>
      <c r="I40" s="496"/>
      <c r="J40" s="496"/>
      <c r="K40" s="496"/>
    </row>
    <row r="41" spans="1:11" ht="13.5" customHeight="1" thickTop="1">
      <c r="A41" s="219" t="s">
        <v>281</v>
      </c>
      <c r="B41" s="686" t="s">
        <v>282</v>
      </c>
      <c r="C41" s="686"/>
      <c r="D41" s="686"/>
      <c r="E41" s="211"/>
      <c r="F41" s="348" t="s">
        <v>63</v>
      </c>
      <c r="G41" s="348" t="s">
        <v>204</v>
      </c>
      <c r="H41" s="348" t="s">
        <v>63</v>
      </c>
      <c r="I41" s="348" t="s">
        <v>63</v>
      </c>
      <c r="J41" s="348" t="s">
        <v>63</v>
      </c>
      <c r="K41" s="348" t="s">
        <v>63</v>
      </c>
    </row>
    <row r="42" spans="1:11" ht="13.5" customHeight="1">
      <c r="A42" s="221"/>
      <c r="B42" s="676" t="s">
        <v>283</v>
      </c>
      <c r="C42" s="676"/>
      <c r="D42" s="676"/>
      <c r="E42" s="132"/>
      <c r="F42" s="347" t="s">
        <v>284</v>
      </c>
      <c r="G42" s="347" t="s">
        <v>284</v>
      </c>
      <c r="H42" s="347" t="s">
        <v>284</v>
      </c>
      <c r="I42" s="347" t="s">
        <v>284</v>
      </c>
      <c r="J42" s="347" t="s">
        <v>284</v>
      </c>
      <c r="K42" s="347" t="s">
        <v>284</v>
      </c>
    </row>
    <row r="43" spans="1:11" ht="91.5" customHeight="1">
      <c r="A43" s="221"/>
      <c r="B43" s="677" t="s">
        <v>285</v>
      </c>
      <c r="C43" s="677"/>
      <c r="D43" s="677"/>
      <c r="E43" s="133"/>
      <c r="F43" s="134">
        <v>44640</v>
      </c>
      <c r="G43" s="134">
        <v>44640</v>
      </c>
      <c r="H43" s="134">
        <v>44640</v>
      </c>
      <c r="I43" s="134">
        <v>44640</v>
      </c>
      <c r="J43" s="134">
        <v>44640</v>
      </c>
      <c r="K43" s="134">
        <v>44640</v>
      </c>
    </row>
    <row r="44" spans="1:11" ht="11.25" thickBot="1">
      <c r="A44" s="222"/>
      <c r="B44" s="685" t="s">
        <v>286</v>
      </c>
      <c r="C44" s="685"/>
      <c r="D44" s="685"/>
      <c r="E44" s="223"/>
      <c r="F44" s="224"/>
      <c r="G44" s="224"/>
      <c r="H44" s="224"/>
      <c r="I44" s="224"/>
      <c r="J44" s="224"/>
      <c r="K44" s="224"/>
    </row>
    <row r="45" spans="1:11" ht="11.25" thickTop="1">
      <c r="A45" s="113"/>
      <c r="B45" s="109"/>
      <c r="C45" s="110"/>
      <c r="D45" s="109"/>
    </row>
  </sheetData>
  <mergeCells count="27">
    <mergeCell ref="L2:T2"/>
    <mergeCell ref="C2:D2"/>
    <mergeCell ref="F6:K6"/>
    <mergeCell ref="F4:K4"/>
    <mergeCell ref="O6:T6"/>
    <mergeCell ref="L3:N3"/>
    <mergeCell ref="L4:T4"/>
    <mergeCell ref="C4:D4"/>
    <mergeCell ref="A2:B2"/>
    <mergeCell ref="F2:K2"/>
    <mergeCell ref="B42:D42"/>
    <mergeCell ref="B43:D43"/>
    <mergeCell ref="C7:E7"/>
    <mergeCell ref="A7:B7"/>
    <mergeCell ref="C6:E6"/>
    <mergeCell ref="F3:K3"/>
    <mergeCell ref="A3:B3"/>
    <mergeCell ref="A4:B4"/>
    <mergeCell ref="B44:D44"/>
    <mergeCell ref="B41:D41"/>
    <mergeCell ref="C3:E3"/>
    <mergeCell ref="A6:B6"/>
    <mergeCell ref="A5:B5"/>
    <mergeCell ref="C5:T5"/>
    <mergeCell ref="L6:N6"/>
    <mergeCell ref="O7:T7"/>
    <mergeCell ref="F7:K7"/>
  </mergeCells>
  <dataValidations count="3">
    <dataValidation type="list" allowBlank="1" showInputMessage="1" showErrorMessage="1" sqref="F10:K40" xr:uid="{00000000-0002-0000-0600-000002000000}">
      <formula1>"O, "</formula1>
    </dataValidation>
    <dataValidation type="list" allowBlank="1" showInputMessage="1" showErrorMessage="1" sqref="F42:K42" xr:uid="{00000000-0002-0000-0600-000001000000}">
      <formula1>"P,F, "</formula1>
    </dataValidation>
    <dataValidation type="list" allowBlank="1" showInputMessage="1" showErrorMessage="1" sqref="F41:K41" xr:uid="{00000000-0002-0000-0600-000000000000}">
      <formula1>"N,A,B, "</formula1>
    </dataValidation>
  </dataValidations>
  <pageMargins left="0.75" right="0.75" top="0.75" bottom="0.75" header="0.5" footer="0.5"/>
  <pageSetup paperSize="9" orientation="portrait" horizontalDpi="300" verticalDpi="300" r:id="rId1"/>
  <headerFooter alignWithMargins="0">
    <oddFooter>&amp;L&amp;"Tahoma,Regular"&amp;10 02ae-BM/PM/HDCV/FSOFT v2/1&amp;C&amp;"Tahoma,Regular"&amp;10Internal use&amp;R&amp;"Tahoma,Regular"&amp;10&amp;P/&amp;N</oddFooter>
  </headerFooter>
  <legacy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7023-9ACD-4E2D-9CD7-D33EDFFD3976}">
  <dimension ref="A1:V50"/>
  <sheetViews>
    <sheetView workbookViewId="0"/>
  </sheetViews>
  <sheetFormatPr defaultColWidth="11" defaultRowHeight="10.5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7" width="2.875" style="291" bestFit="1" customWidth="1"/>
    <col min="8" max="8" width="2.875" style="291" customWidth="1"/>
    <col min="9" max="10" width="2.875" style="291" bestFit="1" customWidth="1"/>
    <col min="11" max="19" width="2.875" style="291" customWidth="1"/>
    <col min="20" max="20" width="2.875" style="291" bestFit="1" customWidth="1"/>
    <col min="21" max="21" width="2.875" style="291" customWidth="1"/>
    <col min="22" max="16384" width="11" style="291"/>
  </cols>
  <sheetData>
    <row r="1" spans="1:22" ht="13.5" customHeight="1" thickBot="1">
      <c r="A1" s="365"/>
      <c r="B1" s="364"/>
    </row>
    <row r="2" spans="1:22" ht="13.5" customHeight="1">
      <c r="A2" s="623" t="s">
        <v>214</v>
      </c>
      <c r="B2" s="624"/>
      <c r="C2" s="625" t="s">
        <v>192</v>
      </c>
      <c r="D2" s="626"/>
      <c r="E2" s="627"/>
      <c r="F2" s="628" t="s">
        <v>97</v>
      </c>
      <c r="G2" s="629"/>
      <c r="H2" s="629"/>
      <c r="I2" s="629"/>
      <c r="J2" s="629"/>
      <c r="K2" s="629"/>
      <c r="L2" s="630" t="s">
        <v>191</v>
      </c>
      <c r="M2" s="631"/>
      <c r="N2" s="631"/>
      <c r="O2" s="631"/>
      <c r="P2" s="631"/>
      <c r="Q2" s="631"/>
      <c r="R2" s="631"/>
      <c r="S2" s="631"/>
      <c r="T2" s="632"/>
      <c r="V2" s="325"/>
    </row>
    <row r="3" spans="1:22" ht="13.5" customHeight="1">
      <c r="A3" s="548" t="s">
        <v>215</v>
      </c>
      <c r="B3" s="549"/>
      <c r="C3" s="542" t="s">
        <v>351</v>
      </c>
      <c r="D3" s="543"/>
      <c r="E3" s="544"/>
      <c r="F3" s="552" t="s">
        <v>216</v>
      </c>
      <c r="G3" s="553"/>
      <c r="H3" s="553"/>
      <c r="I3" s="553"/>
      <c r="J3" s="553"/>
      <c r="K3" s="554"/>
      <c r="L3" s="543" t="s">
        <v>351</v>
      </c>
      <c r="M3" s="543"/>
      <c r="N3" s="543"/>
      <c r="O3" s="343"/>
      <c r="P3" s="343"/>
      <c r="Q3" s="343"/>
      <c r="R3" s="343"/>
      <c r="S3" s="343"/>
      <c r="T3" s="342"/>
    </row>
    <row r="4" spans="1:22" ht="13.5" customHeight="1">
      <c r="A4" s="548" t="s">
        <v>217</v>
      </c>
      <c r="B4" s="549"/>
      <c r="C4" s="550">
        <v>100</v>
      </c>
      <c r="D4" s="551"/>
      <c r="E4" s="341"/>
      <c r="F4" s="552" t="s">
        <v>218</v>
      </c>
      <c r="G4" s="553"/>
      <c r="H4" s="553"/>
      <c r="I4" s="553"/>
      <c r="J4" s="553"/>
      <c r="K4" s="554"/>
      <c r="L4" s="555">
        <f xml:space="preserve"> IF(Functions!E6&lt;&gt;"N/A",SUM(C4*Functions!E6/1000,- O7),"N/A")</f>
        <v>19</v>
      </c>
      <c r="M4" s="556"/>
      <c r="N4" s="556"/>
      <c r="O4" s="556"/>
      <c r="P4" s="556"/>
      <c r="Q4" s="556"/>
      <c r="R4" s="556"/>
      <c r="S4" s="556"/>
      <c r="T4" s="557"/>
      <c r="V4" s="325"/>
    </row>
    <row r="5" spans="1:22" ht="13.5" customHeight="1">
      <c r="A5" s="548" t="s">
        <v>219</v>
      </c>
      <c r="B5" s="549"/>
      <c r="C5" s="558" t="s">
        <v>459</v>
      </c>
      <c r="D5" s="558"/>
      <c r="E5" s="558"/>
      <c r="F5" s="559"/>
      <c r="G5" s="559"/>
      <c r="H5" s="559"/>
      <c r="I5" s="559"/>
      <c r="J5" s="559"/>
      <c r="K5" s="559"/>
      <c r="L5" s="558"/>
      <c r="M5" s="558"/>
      <c r="N5" s="558"/>
      <c r="O5" s="558"/>
      <c r="P5" s="558"/>
      <c r="Q5" s="558"/>
      <c r="R5" s="558"/>
      <c r="S5" s="558"/>
      <c r="T5" s="558"/>
    </row>
    <row r="6" spans="1:22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2"/>
      <c r="L6" s="561" t="s">
        <v>220</v>
      </c>
      <c r="M6" s="561"/>
      <c r="N6" s="561"/>
      <c r="O6" s="563" t="s">
        <v>206</v>
      </c>
      <c r="P6" s="561"/>
      <c r="Q6" s="561"/>
      <c r="R6" s="561"/>
      <c r="S6" s="561"/>
      <c r="T6" s="564"/>
      <c r="V6" s="325"/>
    </row>
    <row r="7" spans="1:22" ht="13.5" customHeight="1" thickBot="1">
      <c r="A7" s="565">
        <v>7</v>
      </c>
      <c r="B7" s="566"/>
      <c r="C7" s="567">
        <f>COUNTIF(F41:HQ41,"F")</f>
        <v>0</v>
      </c>
      <c r="D7" s="568"/>
      <c r="E7" s="566"/>
      <c r="F7" s="567">
        <f>SUM(O7,- A7,- C7)</f>
        <v>0</v>
      </c>
      <c r="G7" s="568"/>
      <c r="H7" s="568"/>
      <c r="I7" s="568"/>
      <c r="J7" s="568"/>
      <c r="K7" s="569"/>
      <c r="L7" s="340">
        <v>1</v>
      </c>
      <c r="M7" s="340">
        <v>6</v>
      </c>
      <c r="N7" s="340">
        <f>COUNTIF(E40:HQ40,"B")</f>
        <v>0</v>
      </c>
      <c r="O7" s="570">
        <f>COUNTA(E9:HT9)</f>
        <v>7</v>
      </c>
      <c r="P7" s="568"/>
      <c r="Q7" s="568"/>
      <c r="R7" s="568"/>
      <c r="S7" s="568"/>
      <c r="T7" s="571"/>
      <c r="U7" s="339"/>
    </row>
    <row r="8" spans="1:22" ht="11.25" thickBot="1"/>
    <row r="9" spans="1:22" ht="46.5" customHeight="1" thickTop="1" thickBot="1">
      <c r="A9" s="493"/>
      <c r="B9" s="492"/>
      <c r="C9" s="490"/>
      <c r="D9" s="491"/>
      <c r="E9" s="490"/>
      <c r="F9" s="489" t="s">
        <v>221</v>
      </c>
      <c r="G9" s="489" t="s">
        <v>222</v>
      </c>
      <c r="H9" s="489" t="s">
        <v>223</v>
      </c>
      <c r="I9" s="489" t="s">
        <v>224</v>
      </c>
      <c r="J9" s="489" t="s">
        <v>225</v>
      </c>
      <c r="K9" s="489" t="s">
        <v>226</v>
      </c>
      <c r="L9" s="489" t="s">
        <v>227</v>
      </c>
      <c r="U9" s="333"/>
      <c r="V9" s="325"/>
    </row>
    <row r="10" spans="1:22" ht="13.5" customHeight="1">
      <c r="A10" s="332" t="s">
        <v>238</v>
      </c>
      <c r="B10" s="469" t="s">
        <v>239</v>
      </c>
      <c r="C10" s="468"/>
      <c r="D10" s="355"/>
      <c r="E10" s="488"/>
      <c r="F10" s="483"/>
      <c r="G10" s="483"/>
      <c r="H10" s="483"/>
      <c r="I10" s="483"/>
      <c r="J10" s="483"/>
      <c r="K10" s="483"/>
      <c r="L10" s="483"/>
    </row>
    <row r="11" spans="1:22" ht="13.5" customHeight="1">
      <c r="A11" s="324"/>
      <c r="B11" s="469"/>
      <c r="C11" s="468"/>
      <c r="D11" s="355" t="s">
        <v>289</v>
      </c>
      <c r="E11" s="471"/>
      <c r="F11" s="483"/>
      <c r="G11" s="483"/>
      <c r="H11" s="483"/>
      <c r="I11" s="483"/>
      <c r="J11" s="483"/>
      <c r="K11" s="483"/>
      <c r="L11" s="483"/>
      <c r="V11" s="325"/>
    </row>
    <row r="12" spans="1:22" ht="13.5" customHeight="1">
      <c r="A12" s="324"/>
      <c r="B12" s="329" t="s">
        <v>290</v>
      </c>
      <c r="C12" s="328"/>
      <c r="D12" s="327"/>
      <c r="E12" s="471"/>
      <c r="F12" s="483"/>
      <c r="G12" s="483"/>
      <c r="H12" s="483"/>
      <c r="I12" s="483"/>
      <c r="J12" s="483"/>
      <c r="K12" s="483"/>
      <c r="L12" s="483"/>
    </row>
    <row r="13" spans="1:22" ht="13.5" customHeight="1">
      <c r="A13" s="324"/>
      <c r="B13" s="291"/>
      <c r="C13" s="328"/>
      <c r="D13" s="327" t="s">
        <v>291</v>
      </c>
      <c r="E13" s="471"/>
      <c r="F13" s="452"/>
      <c r="G13" s="452"/>
      <c r="H13" s="452"/>
      <c r="I13" s="452"/>
      <c r="J13" s="452"/>
      <c r="K13" s="452"/>
      <c r="L13" s="452"/>
    </row>
    <row r="14" spans="1:22" ht="13.5" customHeight="1">
      <c r="A14" s="324"/>
      <c r="B14" s="329"/>
      <c r="C14" s="328"/>
      <c r="D14" s="327" t="s">
        <v>292</v>
      </c>
      <c r="E14" s="471"/>
      <c r="F14" s="452" t="s">
        <v>243</v>
      </c>
      <c r="G14" s="452" t="s">
        <v>243</v>
      </c>
      <c r="H14" s="452" t="s">
        <v>243</v>
      </c>
      <c r="I14" s="452" t="s">
        <v>243</v>
      </c>
      <c r="J14" s="452" t="s">
        <v>243</v>
      </c>
      <c r="K14" s="452" t="s">
        <v>243</v>
      </c>
      <c r="L14" s="452" t="s">
        <v>243</v>
      </c>
    </row>
    <row r="15" spans="1:22" ht="13.5" customHeight="1">
      <c r="A15" s="324"/>
      <c r="B15" s="329"/>
      <c r="C15" s="328"/>
      <c r="D15" s="327" t="s">
        <v>293</v>
      </c>
      <c r="E15" s="471"/>
      <c r="F15" s="483"/>
      <c r="G15" s="483"/>
      <c r="H15" s="483"/>
      <c r="I15" s="483"/>
      <c r="J15" s="483"/>
      <c r="K15" s="483"/>
      <c r="L15" s="483"/>
    </row>
    <row r="16" spans="1:22" ht="13.5" customHeight="1">
      <c r="A16" s="324"/>
      <c r="B16" s="469"/>
      <c r="C16" s="468"/>
      <c r="D16" s="355"/>
      <c r="E16" s="471"/>
      <c r="F16" s="483"/>
      <c r="G16" s="483"/>
      <c r="H16" s="483"/>
      <c r="I16" s="483"/>
      <c r="J16" s="483"/>
      <c r="K16" s="483"/>
      <c r="L16" s="483"/>
    </row>
    <row r="17" spans="1:12" ht="13.5" customHeight="1">
      <c r="A17" s="324"/>
      <c r="B17" s="469" t="s">
        <v>463</v>
      </c>
      <c r="C17" s="468"/>
      <c r="D17" s="355"/>
      <c r="E17" s="471"/>
      <c r="F17" s="483"/>
      <c r="G17" s="483"/>
      <c r="H17" s="483"/>
      <c r="I17" s="483"/>
      <c r="J17" s="483"/>
      <c r="K17" s="483"/>
      <c r="L17" s="483"/>
    </row>
    <row r="18" spans="1:12" ht="13.5" customHeight="1">
      <c r="A18" s="324"/>
      <c r="B18" s="469"/>
      <c r="C18" s="468"/>
      <c r="D18" s="355" t="s">
        <v>467</v>
      </c>
      <c r="E18" s="471"/>
      <c r="F18" s="452" t="s">
        <v>243</v>
      </c>
      <c r="G18" s="452" t="s">
        <v>243</v>
      </c>
      <c r="H18" s="452" t="s">
        <v>243</v>
      </c>
      <c r="I18" s="452" t="s">
        <v>243</v>
      </c>
      <c r="J18" s="452"/>
      <c r="K18" s="452" t="s">
        <v>243</v>
      </c>
      <c r="L18" s="452" t="s">
        <v>243</v>
      </c>
    </row>
    <row r="19" spans="1:12" ht="13.5" customHeight="1">
      <c r="A19" s="324"/>
      <c r="B19" s="469"/>
      <c r="C19" s="468"/>
      <c r="D19" s="355" t="s">
        <v>244</v>
      </c>
      <c r="E19" s="471"/>
      <c r="F19" s="483"/>
      <c r="G19" s="483"/>
      <c r="H19" s="483"/>
      <c r="I19" s="483"/>
      <c r="J19" s="452" t="s">
        <v>243</v>
      </c>
      <c r="K19" s="483"/>
      <c r="L19" s="452"/>
    </row>
    <row r="20" spans="1:12" ht="13.5" customHeight="1">
      <c r="A20" s="324"/>
      <c r="B20" s="469" t="s">
        <v>395</v>
      </c>
      <c r="C20" s="468"/>
      <c r="D20" s="355"/>
      <c r="E20" s="471"/>
      <c r="F20" s="483"/>
      <c r="G20" s="483"/>
      <c r="H20" s="483"/>
      <c r="I20" s="483"/>
      <c r="J20" s="483"/>
      <c r="K20" s="483"/>
      <c r="L20" s="483"/>
    </row>
    <row r="21" spans="1:12" ht="13.5" customHeight="1">
      <c r="A21" s="324"/>
      <c r="B21" s="469"/>
      <c r="C21" s="468"/>
      <c r="D21" s="355">
        <v>1</v>
      </c>
      <c r="E21" s="471"/>
      <c r="F21" s="452" t="s">
        <v>243</v>
      </c>
      <c r="G21" s="483"/>
      <c r="H21" s="483"/>
      <c r="I21" s="452" t="s">
        <v>243</v>
      </c>
      <c r="J21" s="452" t="s">
        <v>243</v>
      </c>
      <c r="K21" s="483"/>
      <c r="L21" s="452" t="s">
        <v>243</v>
      </c>
    </row>
    <row r="22" spans="1:12" ht="13.5" customHeight="1">
      <c r="A22" s="324"/>
      <c r="B22" s="469"/>
      <c r="C22" s="468"/>
      <c r="D22" s="355">
        <v>-1</v>
      </c>
      <c r="E22" s="471"/>
      <c r="F22" s="483"/>
      <c r="G22" s="452" t="s">
        <v>243</v>
      </c>
      <c r="H22" s="452"/>
      <c r="I22" s="483"/>
      <c r="J22" s="483"/>
      <c r="K22" s="483"/>
      <c r="L22" s="483"/>
    </row>
    <row r="23" spans="1:12" ht="13.5" customHeight="1">
      <c r="A23" s="324"/>
      <c r="B23" s="469"/>
      <c r="C23" s="468"/>
      <c r="D23" s="355">
        <v>0</v>
      </c>
      <c r="E23" s="471"/>
      <c r="F23" s="483"/>
      <c r="G23" s="483"/>
      <c r="H23" s="452" t="s">
        <v>243</v>
      </c>
      <c r="I23" s="452"/>
      <c r="J23" s="483"/>
      <c r="K23" s="483"/>
      <c r="L23" s="483"/>
    </row>
    <row r="24" spans="1:12" ht="13.5" customHeight="1">
      <c r="A24" s="324"/>
      <c r="B24" s="469"/>
      <c r="C24" s="468"/>
      <c r="D24" s="355" t="s">
        <v>244</v>
      </c>
      <c r="E24" s="471"/>
      <c r="F24" s="483"/>
      <c r="G24" s="483"/>
      <c r="H24" s="483"/>
      <c r="I24" s="483"/>
      <c r="J24" s="483"/>
      <c r="K24" s="452" t="s">
        <v>243</v>
      </c>
      <c r="L24" s="483"/>
    </row>
    <row r="25" spans="1:12" ht="13.5" customHeight="1">
      <c r="A25" s="324"/>
      <c r="B25" s="469" t="s">
        <v>468</v>
      </c>
      <c r="C25" s="468"/>
      <c r="D25" s="355"/>
      <c r="E25" s="471"/>
      <c r="F25" s="483"/>
      <c r="G25" s="483"/>
      <c r="H25" s="483"/>
      <c r="I25" s="483"/>
      <c r="J25" s="483"/>
      <c r="K25" s="483"/>
      <c r="L25" s="483"/>
    </row>
    <row r="26" spans="1:12" ht="13.5" customHeight="1">
      <c r="A26" s="324"/>
      <c r="B26" s="469"/>
      <c r="C26" s="468"/>
      <c r="D26" s="355">
        <v>1</v>
      </c>
      <c r="E26" s="471"/>
      <c r="F26" s="452" t="s">
        <v>243</v>
      </c>
      <c r="G26" s="452" t="s">
        <v>243</v>
      </c>
      <c r="H26" s="452" t="s">
        <v>243</v>
      </c>
      <c r="I26" s="483"/>
      <c r="J26" s="452" t="s">
        <v>243</v>
      </c>
      <c r="K26" s="483"/>
      <c r="L26" s="452" t="s">
        <v>243</v>
      </c>
    </row>
    <row r="27" spans="1:12" ht="13.5" customHeight="1">
      <c r="A27" s="324"/>
      <c r="B27" s="469"/>
      <c r="C27" s="468"/>
      <c r="D27" s="355">
        <v>-1</v>
      </c>
      <c r="E27" s="471"/>
      <c r="F27" s="483"/>
      <c r="G27" s="452"/>
      <c r="H27" s="452"/>
      <c r="I27" s="452" t="s">
        <v>243</v>
      </c>
      <c r="J27" s="452"/>
      <c r="K27" s="483"/>
      <c r="L27" s="483"/>
    </row>
    <row r="28" spans="1:12" ht="13.5" customHeight="1">
      <c r="A28" s="324"/>
      <c r="B28" s="469"/>
      <c r="C28" s="468"/>
      <c r="D28" s="355">
        <v>0</v>
      </c>
      <c r="E28" s="471"/>
      <c r="F28" s="483"/>
      <c r="G28" s="483"/>
      <c r="H28" s="483"/>
      <c r="I28" s="452"/>
      <c r="J28" s="483"/>
      <c r="K28" s="483"/>
      <c r="L28" s="483"/>
    </row>
    <row r="29" spans="1:12" ht="13.5" customHeight="1">
      <c r="A29" s="324"/>
      <c r="B29" s="469"/>
      <c r="C29" s="468"/>
      <c r="D29" s="355" t="s">
        <v>244</v>
      </c>
      <c r="E29" s="471"/>
      <c r="F29" s="483"/>
      <c r="G29" s="483"/>
      <c r="H29" s="483"/>
      <c r="I29" s="483"/>
      <c r="J29" s="483"/>
      <c r="K29" s="452" t="s">
        <v>243</v>
      </c>
      <c r="L29" s="483"/>
    </row>
    <row r="30" spans="1:12" ht="13.5" customHeight="1">
      <c r="A30" s="324"/>
      <c r="B30" s="469" t="s">
        <v>469</v>
      </c>
      <c r="C30" s="468"/>
      <c r="D30" s="355"/>
      <c r="E30" s="471"/>
      <c r="F30" s="483"/>
      <c r="G30" s="483"/>
      <c r="H30" s="483"/>
      <c r="I30" s="483"/>
      <c r="J30" s="483"/>
      <c r="K30" s="483"/>
      <c r="L30" s="483"/>
    </row>
    <row r="31" spans="1:12" ht="13.5" customHeight="1">
      <c r="A31" s="324"/>
      <c r="B31" s="469"/>
      <c r="C31" s="468"/>
      <c r="D31" s="487" t="s">
        <v>470</v>
      </c>
      <c r="E31" s="435"/>
      <c r="F31" s="452" t="s">
        <v>243</v>
      </c>
      <c r="G31" s="452" t="s">
        <v>243</v>
      </c>
      <c r="H31" s="452" t="s">
        <v>243</v>
      </c>
      <c r="I31" s="452" t="s">
        <v>243</v>
      </c>
      <c r="J31" s="452" t="s">
        <v>243</v>
      </c>
      <c r="K31" s="452" t="s">
        <v>243</v>
      </c>
      <c r="L31" s="452"/>
    </row>
    <row r="32" spans="1:12" ht="13.5" customHeight="1">
      <c r="A32" s="324"/>
      <c r="B32" s="469"/>
      <c r="C32" s="468"/>
      <c r="D32" s="355" t="s">
        <v>244</v>
      </c>
      <c r="E32" s="435"/>
      <c r="F32" s="483"/>
      <c r="G32" s="483"/>
      <c r="H32" s="483"/>
      <c r="I32" s="483"/>
      <c r="J32" s="483"/>
      <c r="K32" s="483"/>
      <c r="L32" s="452" t="s">
        <v>243</v>
      </c>
    </row>
    <row r="33" spans="1:12" ht="13.5" customHeight="1" thickBot="1">
      <c r="A33" s="324"/>
      <c r="B33" s="466"/>
      <c r="C33" s="465"/>
      <c r="D33" s="464"/>
      <c r="E33" s="463"/>
      <c r="F33" s="486"/>
      <c r="G33" s="486"/>
      <c r="H33" s="486"/>
      <c r="I33" s="486"/>
      <c r="J33" s="486"/>
      <c r="K33" s="486"/>
      <c r="L33" s="486"/>
    </row>
    <row r="34" spans="1:12" ht="13.5" customHeight="1" thickTop="1">
      <c r="A34" s="332" t="s">
        <v>270</v>
      </c>
      <c r="B34" s="461" t="s">
        <v>271</v>
      </c>
      <c r="C34" s="460"/>
      <c r="D34" s="381"/>
      <c r="E34" s="459"/>
      <c r="F34" s="485"/>
      <c r="G34" s="485"/>
      <c r="H34" s="485"/>
      <c r="I34" s="485"/>
      <c r="J34" s="485"/>
      <c r="K34" s="485"/>
      <c r="L34" s="485"/>
    </row>
    <row r="35" spans="1:12" ht="13.5" customHeight="1">
      <c r="A35" s="324"/>
      <c r="B35" s="461"/>
      <c r="C35" s="460"/>
      <c r="D35" s="355" t="s">
        <v>482</v>
      </c>
      <c r="E35" s="459"/>
      <c r="F35" s="485"/>
      <c r="G35" s="485"/>
      <c r="H35" s="485"/>
      <c r="I35" s="485"/>
      <c r="J35" s="485"/>
      <c r="K35" s="452" t="s">
        <v>243</v>
      </c>
      <c r="L35" s="452" t="s">
        <v>243</v>
      </c>
    </row>
    <row r="36" spans="1:12" ht="13.5" customHeight="1">
      <c r="A36" s="324"/>
      <c r="B36" s="461"/>
      <c r="C36" s="460"/>
      <c r="D36" s="355" t="s">
        <v>483</v>
      </c>
      <c r="E36" s="459"/>
      <c r="F36" s="485"/>
      <c r="G36" s="452" t="s">
        <v>243</v>
      </c>
      <c r="H36" s="452" t="s">
        <v>243</v>
      </c>
      <c r="I36" s="485"/>
      <c r="J36" s="485"/>
      <c r="K36" s="485"/>
      <c r="L36" s="485"/>
    </row>
    <row r="37" spans="1:12" ht="13.5" customHeight="1">
      <c r="A37" s="324"/>
      <c r="B37" s="455" t="s">
        <v>273</v>
      </c>
      <c r="C37" s="484"/>
      <c r="D37" s="355"/>
      <c r="E37" s="453"/>
      <c r="F37" s="483"/>
      <c r="G37" s="483"/>
      <c r="H37" s="483"/>
      <c r="I37" s="483"/>
      <c r="J37" s="483"/>
      <c r="K37" s="483"/>
      <c r="L37" s="483"/>
    </row>
    <row r="38" spans="1:12" ht="13.5" customHeight="1">
      <c r="A38" s="324"/>
      <c r="B38" s="455"/>
      <c r="C38" s="484"/>
      <c r="D38" s="355"/>
      <c r="E38" s="453"/>
      <c r="F38" s="483"/>
      <c r="G38" s="483"/>
      <c r="H38" s="483"/>
      <c r="I38" s="483"/>
      <c r="J38" s="483"/>
      <c r="K38" s="483"/>
      <c r="L38" s="483"/>
    </row>
    <row r="39" spans="1:12" ht="13.5" customHeight="1">
      <c r="A39" s="324"/>
      <c r="B39" s="455" t="s">
        <v>274</v>
      </c>
      <c r="C39" s="484"/>
      <c r="D39" s="355"/>
      <c r="E39" s="453"/>
      <c r="F39" s="483"/>
      <c r="G39" s="483"/>
      <c r="H39" s="483"/>
      <c r="I39" s="483"/>
      <c r="J39" s="483"/>
      <c r="K39" s="483"/>
      <c r="L39" s="483"/>
    </row>
    <row r="40" spans="1:12" ht="13.5" customHeight="1">
      <c r="A40" s="324"/>
      <c r="B40" s="455"/>
      <c r="C40" s="484"/>
      <c r="D40" s="355" t="s">
        <v>275</v>
      </c>
      <c r="E40" s="453"/>
      <c r="F40" s="452" t="s">
        <v>243</v>
      </c>
      <c r="G40" s="483"/>
      <c r="H40" s="483"/>
      <c r="I40" s="452"/>
      <c r="J40" s="483"/>
      <c r="K40" s="452"/>
      <c r="L40" s="452"/>
    </row>
    <row r="41" spans="1:12" ht="13.5" customHeight="1">
      <c r="A41" s="324"/>
      <c r="B41" s="455"/>
      <c r="C41" s="484"/>
      <c r="D41" s="366" t="s">
        <v>276</v>
      </c>
      <c r="E41" s="453"/>
      <c r="F41" s="483"/>
      <c r="G41" s="452" t="s">
        <v>243</v>
      </c>
      <c r="H41" s="452" t="s">
        <v>243</v>
      </c>
      <c r="I41" s="452" t="s">
        <v>243</v>
      </c>
      <c r="J41" s="452" t="s">
        <v>243</v>
      </c>
      <c r="K41" s="452" t="s">
        <v>243</v>
      </c>
      <c r="L41" s="452" t="s">
        <v>243</v>
      </c>
    </row>
    <row r="42" spans="1:12" ht="13.5" customHeight="1">
      <c r="A42" s="324"/>
      <c r="B42" s="455"/>
      <c r="C42" s="484"/>
      <c r="D42" s="355" t="s">
        <v>277</v>
      </c>
      <c r="E42" s="453"/>
      <c r="F42" s="483"/>
      <c r="G42" s="483"/>
      <c r="H42" s="483"/>
      <c r="I42" s="483"/>
      <c r="J42" s="483"/>
      <c r="K42" s="483"/>
      <c r="L42" s="483"/>
    </row>
    <row r="43" spans="1:12" ht="16.5">
      <c r="A43" s="324"/>
      <c r="B43" s="455"/>
      <c r="C43" s="435"/>
      <c r="D43" s="355" t="s">
        <v>278</v>
      </c>
      <c r="E43" s="453"/>
      <c r="F43" s="483"/>
      <c r="G43" s="483"/>
      <c r="H43" s="483"/>
      <c r="I43" s="483"/>
      <c r="J43" s="483"/>
      <c r="K43" s="483"/>
      <c r="L43" s="483"/>
    </row>
    <row r="44" spans="1:12" ht="16.5">
      <c r="A44" s="324"/>
      <c r="B44" s="455"/>
      <c r="C44" s="484"/>
      <c r="D44" s="366" t="s">
        <v>279</v>
      </c>
      <c r="E44" s="453"/>
      <c r="F44" s="483"/>
      <c r="G44" s="483"/>
      <c r="H44" s="483"/>
      <c r="I44" s="483"/>
      <c r="J44" s="483"/>
      <c r="K44" s="483"/>
      <c r="L44" s="483"/>
    </row>
    <row r="45" spans="1:12" ht="17.25" thickBot="1">
      <c r="A45" s="324"/>
      <c r="B45" s="451"/>
      <c r="C45" s="450"/>
      <c r="D45" s="355" t="s">
        <v>280</v>
      </c>
      <c r="E45" s="449"/>
      <c r="F45" s="482"/>
      <c r="G45" s="452"/>
      <c r="H45" s="452"/>
      <c r="I45" s="482"/>
      <c r="J45" s="452"/>
      <c r="K45" s="482"/>
      <c r="L45" s="482"/>
    </row>
    <row r="46" spans="1:12" ht="11.25" thickTop="1">
      <c r="A46" s="332" t="s">
        <v>281</v>
      </c>
      <c r="B46" s="759" t="s">
        <v>282</v>
      </c>
      <c r="C46" s="759"/>
      <c r="D46" s="759"/>
      <c r="E46" s="447"/>
      <c r="F46" s="446" t="s">
        <v>204</v>
      </c>
      <c r="G46" s="446" t="s">
        <v>63</v>
      </c>
      <c r="H46" s="446" t="s">
        <v>63</v>
      </c>
      <c r="I46" s="446" t="s">
        <v>63</v>
      </c>
      <c r="J46" s="446" t="s">
        <v>63</v>
      </c>
      <c r="K46" s="446" t="s">
        <v>63</v>
      </c>
      <c r="L46" s="446" t="s">
        <v>63</v>
      </c>
    </row>
    <row r="47" spans="1:12">
      <c r="A47" s="324"/>
      <c r="B47" s="634" t="s">
        <v>283</v>
      </c>
      <c r="C47" s="634"/>
      <c r="D47" s="634"/>
      <c r="E47" s="445"/>
      <c r="F47" s="444" t="s">
        <v>284</v>
      </c>
      <c r="G47" s="444" t="s">
        <v>284</v>
      </c>
      <c r="H47" s="444" t="s">
        <v>284</v>
      </c>
      <c r="I47" s="444" t="s">
        <v>284</v>
      </c>
      <c r="J47" s="444" t="s">
        <v>284</v>
      </c>
      <c r="K47" s="444" t="s">
        <v>284</v>
      </c>
      <c r="L47" s="444" t="s">
        <v>284</v>
      </c>
    </row>
    <row r="48" spans="1:12" ht="68.25" customHeight="1">
      <c r="A48" s="324"/>
      <c r="B48" s="634" t="s">
        <v>285</v>
      </c>
      <c r="C48" s="634"/>
      <c r="D48" s="634"/>
      <c r="E48" s="443"/>
      <c r="F48" s="442">
        <v>44641</v>
      </c>
      <c r="G48" s="442">
        <v>44641</v>
      </c>
      <c r="H48" s="442">
        <v>44641</v>
      </c>
      <c r="I48" s="442">
        <v>44641</v>
      </c>
      <c r="J48" s="442">
        <v>44641</v>
      </c>
      <c r="K48" s="442">
        <v>44641</v>
      </c>
      <c r="L48" s="442">
        <v>44641</v>
      </c>
    </row>
    <row r="49" spans="1:12" ht="11.25" thickBot="1">
      <c r="A49" s="441"/>
      <c r="B49" s="760" t="s">
        <v>286</v>
      </c>
      <c r="C49" s="760"/>
      <c r="D49" s="760"/>
      <c r="E49" s="440"/>
      <c r="F49" s="439"/>
      <c r="G49" s="439"/>
      <c r="H49" s="439"/>
      <c r="I49" s="439"/>
      <c r="J49" s="439"/>
      <c r="K49" s="439"/>
      <c r="L49" s="439"/>
    </row>
    <row r="50" spans="1:12" ht="11.25" thickTop="1"/>
  </sheetData>
  <mergeCells count="27">
    <mergeCell ref="A2:B2"/>
    <mergeCell ref="C2:E2"/>
    <mergeCell ref="F2:K2"/>
    <mergeCell ref="L2:T2"/>
    <mergeCell ref="A3:B3"/>
    <mergeCell ref="C3:E3"/>
    <mergeCell ref="F3:K3"/>
    <mergeCell ref="L3:N3"/>
    <mergeCell ref="A4:B4"/>
    <mergeCell ref="C4:D4"/>
    <mergeCell ref="F4:K4"/>
    <mergeCell ref="L4:T4"/>
    <mergeCell ref="A5:B5"/>
    <mergeCell ref="C5:T5"/>
    <mergeCell ref="F6:K6"/>
    <mergeCell ref="L6:N6"/>
    <mergeCell ref="O6:T6"/>
    <mergeCell ref="A7:B7"/>
    <mergeCell ref="C7:E7"/>
    <mergeCell ref="F7:K7"/>
    <mergeCell ref="O7:T7"/>
    <mergeCell ref="B46:D46"/>
    <mergeCell ref="B47:D47"/>
    <mergeCell ref="B48:D48"/>
    <mergeCell ref="B49:D49"/>
    <mergeCell ref="A6:B6"/>
    <mergeCell ref="C6:E6"/>
  </mergeCells>
  <dataValidations count="3">
    <dataValidation type="list" allowBlank="1" showInputMessage="1" showErrorMessage="1" sqref="F10:L45" xr:uid="{2394BCE7-F24C-49AF-9DC2-BCC8CF2ADA1B}">
      <formula1>"O, "</formula1>
    </dataValidation>
    <dataValidation type="list" allowBlank="1" showInputMessage="1" showErrorMessage="1" sqref="F46:L46" xr:uid="{529E3CD8-A62F-4D90-BBB9-DD8B9D0E2235}">
      <formula1>"N,A,B, "</formula1>
    </dataValidation>
    <dataValidation type="list" allowBlank="1" showInputMessage="1" showErrorMessage="1" sqref="F47:L47" xr:uid="{42C57B20-1B73-4A55-9EEF-B5D11CC303CE}">
      <formula1>"P,F, "</formula1>
    </dataValidation>
  </dataValidations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F8A1-A4C4-4A49-AB6F-77ABF7A9F7DA}">
  <dimension ref="A1:V36"/>
  <sheetViews>
    <sheetView workbookViewId="0"/>
  </sheetViews>
  <sheetFormatPr defaultColWidth="11" defaultRowHeight="10.5"/>
  <cols>
    <col min="1" max="1" width="8.125" style="291" customWidth="1"/>
    <col min="2" max="2" width="13.375" style="293" customWidth="1"/>
    <col min="3" max="3" width="10.875" style="291" customWidth="1"/>
    <col min="4" max="4" width="11.375" style="292" customWidth="1"/>
    <col min="5" max="5" width="1.875" style="291" hidden="1" customWidth="1"/>
    <col min="6" max="6" width="2.75" style="291" customWidth="1"/>
    <col min="7" max="7" width="3.125" style="291" customWidth="1"/>
    <col min="8" max="8" width="2.875" style="291" customWidth="1"/>
    <col min="9" max="10" width="2.875" style="291" bestFit="1" customWidth="1"/>
    <col min="11" max="19" width="2.875" style="291" customWidth="1"/>
    <col min="20" max="20" width="2.875" style="291" bestFit="1" customWidth="1"/>
    <col min="21" max="21" width="2.875" style="291" customWidth="1"/>
    <col min="22" max="16384" width="11" style="291"/>
  </cols>
  <sheetData>
    <row r="1" spans="1:22" ht="13.5" customHeight="1" thickBot="1">
      <c r="A1" s="365"/>
      <c r="B1" s="364"/>
    </row>
    <row r="2" spans="1:22" ht="13.5" customHeight="1">
      <c r="A2" s="623" t="s">
        <v>214</v>
      </c>
      <c r="B2" s="624"/>
      <c r="C2" s="625" t="s">
        <v>194</v>
      </c>
      <c r="D2" s="626"/>
      <c r="E2" s="627"/>
      <c r="F2" s="628" t="s">
        <v>97</v>
      </c>
      <c r="G2" s="629"/>
      <c r="H2" s="629"/>
      <c r="I2" s="629"/>
      <c r="J2" s="629"/>
      <c r="K2" s="629"/>
      <c r="L2" s="630" t="s">
        <v>193</v>
      </c>
      <c r="M2" s="631"/>
      <c r="N2" s="631"/>
      <c r="O2" s="631"/>
      <c r="P2" s="631"/>
      <c r="Q2" s="631"/>
      <c r="R2" s="631"/>
      <c r="S2" s="631"/>
      <c r="T2" s="632"/>
      <c r="V2" s="325"/>
    </row>
    <row r="3" spans="1:22" ht="13.5" customHeight="1">
      <c r="A3" s="548" t="s">
        <v>215</v>
      </c>
      <c r="B3" s="549"/>
      <c r="C3" s="542" t="s">
        <v>381</v>
      </c>
      <c r="D3" s="543"/>
      <c r="E3" s="544"/>
      <c r="F3" s="552" t="s">
        <v>216</v>
      </c>
      <c r="G3" s="553"/>
      <c r="H3" s="553"/>
      <c r="I3" s="553"/>
      <c r="J3" s="553"/>
      <c r="K3" s="554"/>
      <c r="L3" s="543" t="s">
        <v>351</v>
      </c>
      <c r="M3" s="543"/>
      <c r="N3" s="543"/>
      <c r="O3" s="343"/>
      <c r="P3" s="343"/>
      <c r="Q3" s="343"/>
      <c r="R3" s="343"/>
      <c r="S3" s="343"/>
      <c r="T3" s="342"/>
    </row>
    <row r="4" spans="1:22" ht="13.5" customHeight="1">
      <c r="A4" s="548" t="s">
        <v>217</v>
      </c>
      <c r="B4" s="549"/>
      <c r="C4" s="550">
        <v>100</v>
      </c>
      <c r="D4" s="551"/>
      <c r="E4" s="341"/>
      <c r="F4" s="552" t="s">
        <v>218</v>
      </c>
      <c r="G4" s="553"/>
      <c r="H4" s="553"/>
      <c r="I4" s="553"/>
      <c r="J4" s="553"/>
      <c r="K4" s="554"/>
      <c r="L4" s="555">
        <f xml:space="preserve"> IF(Functions!E6&lt;&gt;"N/A",SUM(C4*Functions!E6/1000,- O7),"N/A")</f>
        <v>20</v>
      </c>
      <c r="M4" s="556"/>
      <c r="N4" s="556"/>
      <c r="O4" s="556"/>
      <c r="P4" s="556"/>
      <c r="Q4" s="556"/>
      <c r="R4" s="556"/>
      <c r="S4" s="556"/>
      <c r="T4" s="557"/>
      <c r="V4" s="325"/>
    </row>
    <row r="5" spans="1:22" ht="13.5" customHeight="1">
      <c r="A5" s="548" t="s">
        <v>219</v>
      </c>
      <c r="B5" s="549"/>
      <c r="C5" s="558" t="s">
        <v>459</v>
      </c>
      <c r="D5" s="558"/>
      <c r="E5" s="558"/>
      <c r="F5" s="559"/>
      <c r="G5" s="559"/>
      <c r="H5" s="559"/>
      <c r="I5" s="559"/>
      <c r="J5" s="559"/>
      <c r="K5" s="559"/>
      <c r="L5" s="558"/>
      <c r="M5" s="558"/>
      <c r="N5" s="558"/>
      <c r="O5" s="558"/>
      <c r="P5" s="558"/>
      <c r="Q5" s="558"/>
      <c r="R5" s="558"/>
      <c r="S5" s="558"/>
      <c r="T5" s="558"/>
    </row>
    <row r="6" spans="1:22" ht="13.5" customHeight="1">
      <c r="A6" s="576" t="s">
        <v>201</v>
      </c>
      <c r="B6" s="577"/>
      <c r="C6" s="560" t="s">
        <v>202</v>
      </c>
      <c r="D6" s="561"/>
      <c r="E6" s="578"/>
      <c r="F6" s="560" t="s">
        <v>203</v>
      </c>
      <c r="G6" s="561"/>
      <c r="H6" s="561"/>
      <c r="I6" s="561"/>
      <c r="J6" s="561"/>
      <c r="K6" s="562"/>
      <c r="L6" s="561" t="s">
        <v>220</v>
      </c>
      <c r="M6" s="561"/>
      <c r="N6" s="561"/>
      <c r="O6" s="563" t="s">
        <v>206</v>
      </c>
      <c r="P6" s="561"/>
      <c r="Q6" s="561"/>
      <c r="R6" s="561"/>
      <c r="S6" s="561"/>
      <c r="T6" s="564"/>
      <c r="V6" s="325"/>
    </row>
    <row r="7" spans="1:22" ht="13.5" customHeight="1" thickBot="1">
      <c r="A7" s="565">
        <f>COUNTIF(F33:HQ33,"P")</f>
        <v>6</v>
      </c>
      <c r="B7" s="566"/>
      <c r="C7" s="567">
        <f>COUNTIF(F33:HQ33,"F")</f>
        <v>0</v>
      </c>
      <c r="D7" s="568"/>
      <c r="E7" s="566"/>
      <c r="F7" s="567">
        <f>SUM(O7,- A7,- C7)</f>
        <v>0</v>
      </c>
      <c r="G7" s="568"/>
      <c r="H7" s="568"/>
      <c r="I7" s="568"/>
      <c r="J7" s="568"/>
      <c r="K7" s="569"/>
      <c r="L7" s="340">
        <f>COUNTIF(E32:HQ32,"N")</f>
        <v>2</v>
      </c>
      <c r="M7" s="340">
        <f>COUNTIF(E32:HQ32,"A")</f>
        <v>4</v>
      </c>
      <c r="N7" s="340">
        <f>COUNTIF(E32:HQ32,"B")</f>
        <v>0</v>
      </c>
      <c r="O7" s="570">
        <f>COUNTA(E9:HT9)</f>
        <v>6</v>
      </c>
      <c r="P7" s="568"/>
      <c r="Q7" s="568"/>
      <c r="R7" s="568"/>
      <c r="S7" s="568"/>
      <c r="T7" s="571"/>
      <c r="U7" s="339"/>
    </row>
    <row r="8" spans="1:22" ht="11.25" thickBot="1"/>
    <row r="9" spans="1:22" ht="46.5" customHeight="1" thickTop="1" thickBot="1">
      <c r="A9" s="363"/>
      <c r="B9" s="362"/>
      <c r="C9" s="360"/>
      <c r="D9" s="361"/>
      <c r="E9" s="360"/>
      <c r="F9" s="359" t="s">
        <v>221</v>
      </c>
      <c r="G9" s="359" t="s">
        <v>222</v>
      </c>
      <c r="H9" s="359" t="s">
        <v>223</v>
      </c>
      <c r="I9" s="359" t="s">
        <v>224</v>
      </c>
      <c r="J9" s="359" t="s">
        <v>225</v>
      </c>
      <c r="K9" s="359" t="s">
        <v>226</v>
      </c>
      <c r="U9" s="333"/>
      <c r="V9" s="325"/>
    </row>
    <row r="10" spans="1:22" ht="13.5" customHeight="1">
      <c r="A10" s="332" t="s">
        <v>238</v>
      </c>
      <c r="B10" s="358" t="s">
        <v>288</v>
      </c>
      <c r="C10" s="357"/>
      <c r="D10" s="356"/>
      <c r="E10" s="330"/>
      <c r="F10" s="352"/>
      <c r="G10" s="352"/>
      <c r="H10" s="352"/>
      <c r="I10" s="352"/>
      <c r="J10" s="352"/>
      <c r="K10" s="352"/>
    </row>
    <row r="11" spans="1:22" ht="13.5" customHeight="1">
      <c r="A11" s="324"/>
      <c r="B11" s="329"/>
      <c r="C11" s="328"/>
      <c r="D11" s="117" t="s">
        <v>462</v>
      </c>
      <c r="E11" s="330"/>
      <c r="F11" s="350"/>
      <c r="G11" s="350"/>
      <c r="H11" s="350"/>
      <c r="I11" s="350"/>
      <c r="J11" s="350"/>
      <c r="K11" s="350"/>
      <c r="V11" s="325"/>
    </row>
    <row r="12" spans="1:22" ht="13.5" customHeight="1">
      <c r="A12" s="324"/>
      <c r="B12" s="329" t="s">
        <v>463</v>
      </c>
      <c r="C12" s="328"/>
      <c r="D12" s="396"/>
      <c r="E12" s="330"/>
      <c r="F12" s="350"/>
      <c r="G12" s="350"/>
      <c r="H12" s="350"/>
      <c r="I12" s="350"/>
      <c r="J12" s="350"/>
      <c r="K12" s="350"/>
      <c r="V12" s="325"/>
    </row>
    <row r="13" spans="1:22" ht="13.5" customHeight="1">
      <c r="A13" s="324"/>
      <c r="B13" s="329"/>
      <c r="C13" s="328"/>
      <c r="D13" s="506" t="s">
        <v>484</v>
      </c>
      <c r="E13" s="330"/>
      <c r="F13" s="452" t="s">
        <v>243</v>
      </c>
      <c r="G13" s="452" t="s">
        <v>243</v>
      </c>
      <c r="H13" s="452" t="s">
        <v>243</v>
      </c>
      <c r="I13" s="452" t="s">
        <v>243</v>
      </c>
      <c r="J13" s="452" t="s">
        <v>243</v>
      </c>
      <c r="K13" s="119"/>
      <c r="V13" s="325"/>
    </row>
    <row r="14" spans="1:22" ht="13.5" customHeight="1">
      <c r="A14" s="324"/>
      <c r="B14" s="329"/>
      <c r="C14" s="328"/>
      <c r="D14" s="505" t="s">
        <v>260</v>
      </c>
      <c r="E14" s="330"/>
      <c r="F14" s="119"/>
      <c r="G14" s="452"/>
      <c r="H14" s="452"/>
      <c r="I14" s="452"/>
      <c r="J14" s="452"/>
      <c r="K14" s="452" t="s">
        <v>243</v>
      </c>
      <c r="V14" s="325"/>
    </row>
    <row r="15" spans="1:22" ht="13.5" customHeight="1">
      <c r="A15" s="324"/>
      <c r="B15" s="329" t="s">
        <v>473</v>
      </c>
      <c r="C15" s="328"/>
      <c r="D15" s="396"/>
      <c r="E15" s="330"/>
      <c r="F15" s="119"/>
      <c r="G15" s="119"/>
      <c r="H15" s="119"/>
      <c r="I15" s="119"/>
      <c r="J15" s="119"/>
      <c r="K15" s="119"/>
      <c r="V15" s="325"/>
    </row>
    <row r="16" spans="1:22" ht="13.5" customHeight="1">
      <c r="A16" s="324"/>
      <c r="B16" s="329"/>
      <c r="C16" s="328"/>
      <c r="D16" s="117" t="s">
        <v>474</v>
      </c>
      <c r="E16" s="330"/>
      <c r="F16" s="452" t="s">
        <v>243</v>
      </c>
      <c r="G16" s="119"/>
      <c r="H16" s="119"/>
      <c r="I16" s="119"/>
      <c r="J16" s="119"/>
      <c r="K16" s="452" t="s">
        <v>243</v>
      </c>
      <c r="V16" s="325"/>
    </row>
    <row r="17" spans="1:22" ht="13.5" customHeight="1">
      <c r="A17" s="324"/>
      <c r="B17" s="329"/>
      <c r="C17" s="328"/>
      <c r="D17" s="117" t="s">
        <v>475</v>
      </c>
      <c r="E17" s="330"/>
      <c r="F17" s="452"/>
      <c r="G17" s="452" t="s">
        <v>243</v>
      </c>
      <c r="H17" s="119"/>
      <c r="I17" s="119"/>
      <c r="J17" s="119"/>
      <c r="K17" s="119"/>
      <c r="V17" s="325"/>
    </row>
    <row r="18" spans="1:22" ht="13.5" customHeight="1">
      <c r="A18" s="324"/>
      <c r="B18" s="329"/>
      <c r="C18" s="328"/>
      <c r="D18" s="117" t="s">
        <v>476</v>
      </c>
      <c r="E18" s="330"/>
      <c r="F18" s="452"/>
      <c r="G18" s="119"/>
      <c r="H18" s="452" t="s">
        <v>243</v>
      </c>
      <c r="I18" s="119"/>
      <c r="J18" s="119"/>
      <c r="K18" s="119"/>
      <c r="V18" s="325"/>
    </row>
    <row r="19" spans="1:22" ht="13.5" customHeight="1">
      <c r="A19" s="324"/>
      <c r="B19" s="329"/>
      <c r="C19" s="328"/>
      <c r="D19" s="117" t="s">
        <v>477</v>
      </c>
      <c r="E19" s="354"/>
      <c r="F19" s="452"/>
      <c r="G19" s="119"/>
      <c r="H19" s="119"/>
      <c r="I19" s="452" t="s">
        <v>243</v>
      </c>
      <c r="J19" s="119"/>
      <c r="K19" s="119"/>
    </row>
    <row r="20" spans="1:22" ht="13.5" customHeight="1" thickBot="1">
      <c r="A20" s="324"/>
      <c r="B20" s="323"/>
      <c r="C20" s="322"/>
      <c r="D20" s="500" t="s">
        <v>478</v>
      </c>
      <c r="E20" s="320"/>
      <c r="F20" s="498"/>
      <c r="G20" s="462"/>
      <c r="H20" s="462"/>
      <c r="I20" s="462"/>
      <c r="J20" s="462" t="s">
        <v>243</v>
      </c>
      <c r="K20" s="462"/>
    </row>
    <row r="21" spans="1:22" ht="13.5" customHeight="1" thickTop="1">
      <c r="A21" s="303" t="s">
        <v>270</v>
      </c>
      <c r="B21" s="319" t="s">
        <v>315</v>
      </c>
      <c r="C21" s="318"/>
      <c r="D21" s="356"/>
      <c r="E21" s="316"/>
      <c r="F21" s="497"/>
      <c r="G21" s="497"/>
      <c r="H21" s="497"/>
      <c r="I21" s="497"/>
      <c r="J21" s="497"/>
      <c r="K21" s="497"/>
    </row>
    <row r="22" spans="1:22" ht="13.5" customHeight="1">
      <c r="A22" s="299"/>
      <c r="B22" s="312"/>
      <c r="C22" s="351"/>
      <c r="D22" s="327"/>
      <c r="E22" s="309"/>
      <c r="F22" s="452"/>
      <c r="G22" s="497"/>
      <c r="H22" s="497"/>
      <c r="I22" s="452"/>
      <c r="J22" s="452"/>
      <c r="K22" s="497"/>
    </row>
    <row r="23" spans="1:22" ht="13.5" customHeight="1">
      <c r="A23" s="299"/>
      <c r="B23" s="312" t="s">
        <v>318</v>
      </c>
      <c r="C23" s="351"/>
      <c r="D23" s="327"/>
      <c r="E23" s="309"/>
      <c r="F23" s="458"/>
      <c r="G23" s="452"/>
      <c r="H23" s="497"/>
      <c r="I23" s="497"/>
      <c r="J23" s="497"/>
      <c r="K23" s="497"/>
    </row>
    <row r="24" spans="1:22" ht="13.5" customHeight="1">
      <c r="A24" s="299"/>
      <c r="B24" s="312"/>
      <c r="C24" s="351"/>
      <c r="D24" s="327" t="s">
        <v>319</v>
      </c>
      <c r="E24" s="309"/>
      <c r="F24" s="497"/>
      <c r="G24" s="452"/>
      <c r="H24" s="452"/>
      <c r="I24" s="497"/>
      <c r="J24" s="497"/>
      <c r="K24" s="497"/>
    </row>
    <row r="25" spans="1:22" ht="13.5" customHeight="1">
      <c r="A25" s="299"/>
      <c r="B25" s="312" t="s">
        <v>320</v>
      </c>
      <c r="C25" s="351"/>
      <c r="D25" s="327"/>
      <c r="E25" s="309"/>
      <c r="F25" s="119"/>
      <c r="G25" s="119"/>
      <c r="H25" s="119"/>
      <c r="I25" s="119"/>
      <c r="J25" s="119"/>
      <c r="K25" s="119"/>
    </row>
    <row r="26" spans="1:22" ht="13.5" customHeight="1">
      <c r="A26" s="299"/>
      <c r="B26" s="312"/>
      <c r="C26" s="351"/>
      <c r="D26" s="305" t="s">
        <v>275</v>
      </c>
      <c r="E26" s="309"/>
      <c r="F26" s="452" t="s">
        <v>243</v>
      </c>
      <c r="G26" s="452" t="s">
        <v>243</v>
      </c>
      <c r="H26" s="119"/>
      <c r="I26" s="119"/>
      <c r="J26" s="119"/>
      <c r="K26" s="119"/>
    </row>
    <row r="27" spans="1:22" ht="13.5" customHeight="1">
      <c r="A27" s="299"/>
      <c r="B27" s="312"/>
      <c r="C27" s="351"/>
      <c r="D27" s="310" t="s">
        <v>276</v>
      </c>
      <c r="E27" s="309"/>
      <c r="F27" s="119"/>
      <c r="G27" s="119"/>
      <c r="H27" s="398" t="s">
        <v>243</v>
      </c>
      <c r="I27" s="398" t="s">
        <v>243</v>
      </c>
      <c r="J27" s="398" t="s">
        <v>243</v>
      </c>
      <c r="K27" s="452" t="s">
        <v>243</v>
      </c>
    </row>
    <row r="28" spans="1:22" ht="13.5" customHeight="1">
      <c r="A28" s="299"/>
      <c r="B28" s="312"/>
      <c r="C28" s="351"/>
      <c r="D28" s="305" t="s">
        <v>277</v>
      </c>
      <c r="E28" s="309"/>
      <c r="F28" s="119"/>
      <c r="G28" s="119"/>
      <c r="H28" s="119"/>
      <c r="I28" s="119"/>
      <c r="J28" s="119"/>
      <c r="K28" s="119"/>
    </row>
    <row r="29" spans="1:22" ht="13.5" customHeight="1">
      <c r="A29" s="299"/>
      <c r="B29" s="312"/>
      <c r="C29" s="351"/>
      <c r="D29" s="305" t="s">
        <v>278</v>
      </c>
      <c r="E29" s="309"/>
      <c r="F29" s="119"/>
      <c r="G29" s="119"/>
      <c r="H29" s="452"/>
      <c r="I29" s="119"/>
      <c r="J29" s="119"/>
      <c r="K29" s="119"/>
    </row>
    <row r="30" spans="1:22" ht="13.5" customHeight="1">
      <c r="A30" s="299"/>
      <c r="B30" s="312"/>
      <c r="C30" s="351"/>
      <c r="D30" s="310" t="s">
        <v>279</v>
      </c>
      <c r="E30" s="309"/>
      <c r="F30" s="452"/>
      <c r="G30" s="452"/>
      <c r="H30" s="452"/>
      <c r="I30" s="452"/>
      <c r="J30" s="452"/>
      <c r="K30" s="452"/>
    </row>
    <row r="31" spans="1:22" ht="13.5" customHeight="1" thickBot="1">
      <c r="A31" s="299"/>
      <c r="B31" s="312"/>
      <c r="C31" s="351"/>
      <c r="D31" s="305" t="s">
        <v>280</v>
      </c>
      <c r="E31" s="309"/>
      <c r="F31" s="498"/>
      <c r="G31" s="498"/>
      <c r="H31" s="498"/>
      <c r="I31" s="498"/>
      <c r="J31" s="498"/>
      <c r="K31" s="498"/>
    </row>
    <row r="32" spans="1:22" ht="13.5" customHeight="1" thickTop="1">
      <c r="A32" s="303" t="s">
        <v>281</v>
      </c>
      <c r="B32" s="572" t="s">
        <v>282</v>
      </c>
      <c r="C32" s="572"/>
      <c r="D32" s="572"/>
      <c r="E32" s="302"/>
      <c r="F32" s="504" t="s">
        <v>204</v>
      </c>
      <c r="G32" s="504" t="s">
        <v>204</v>
      </c>
      <c r="H32" s="504" t="s">
        <v>63</v>
      </c>
      <c r="I32" s="504" t="s">
        <v>63</v>
      </c>
      <c r="J32" s="504" t="s">
        <v>63</v>
      </c>
      <c r="K32" s="504" t="s">
        <v>63</v>
      </c>
    </row>
    <row r="33" spans="1:12" ht="13.5" customHeight="1">
      <c r="A33" s="299"/>
      <c r="B33" s="573" t="s">
        <v>283</v>
      </c>
      <c r="C33" s="573"/>
      <c r="D33" s="573"/>
      <c r="E33" s="301"/>
      <c r="F33" s="347" t="s">
        <v>284</v>
      </c>
      <c r="G33" s="347" t="s">
        <v>284</v>
      </c>
      <c r="H33" s="347" t="s">
        <v>284</v>
      </c>
      <c r="I33" s="347" t="s">
        <v>284</v>
      </c>
      <c r="J33" s="347" t="s">
        <v>284</v>
      </c>
      <c r="K33" s="347" t="s">
        <v>284</v>
      </c>
    </row>
    <row r="34" spans="1:12" ht="84.75" customHeight="1">
      <c r="A34" s="299"/>
      <c r="B34" s="574" t="s">
        <v>285</v>
      </c>
      <c r="C34" s="574"/>
      <c r="D34" s="574"/>
      <c r="E34" s="298"/>
      <c r="F34" s="442">
        <v>44644</v>
      </c>
      <c r="G34" s="442">
        <v>44644</v>
      </c>
      <c r="H34" s="442">
        <v>44644</v>
      </c>
      <c r="I34" s="442">
        <v>44644</v>
      </c>
      <c r="J34" s="442">
        <v>44644</v>
      </c>
      <c r="K34" s="442">
        <v>44644</v>
      </c>
      <c r="L34" s="774"/>
    </row>
    <row r="35" spans="1:12" ht="11.25" thickBot="1">
      <c r="A35" s="296"/>
      <c r="B35" s="575" t="s">
        <v>286</v>
      </c>
      <c r="C35" s="575"/>
      <c r="D35" s="575"/>
      <c r="E35" s="295"/>
      <c r="F35" s="294"/>
      <c r="G35" s="294"/>
      <c r="H35" s="294"/>
      <c r="I35" s="294"/>
      <c r="J35" s="294"/>
      <c r="K35" s="294"/>
    </row>
    <row r="36" spans="1:12" ht="11.25" thickTop="1">
      <c r="A36" s="346"/>
    </row>
  </sheetData>
  <mergeCells count="27">
    <mergeCell ref="A2:B2"/>
    <mergeCell ref="C2:E2"/>
    <mergeCell ref="F2:K2"/>
    <mergeCell ref="L2:T2"/>
    <mergeCell ref="A3:B3"/>
    <mergeCell ref="C3:E3"/>
    <mergeCell ref="F3:K3"/>
    <mergeCell ref="L3:N3"/>
    <mergeCell ref="A4:B4"/>
    <mergeCell ref="C4:D4"/>
    <mergeCell ref="F4:K4"/>
    <mergeCell ref="L4:T4"/>
    <mergeCell ref="A5:B5"/>
    <mergeCell ref="C5:T5"/>
    <mergeCell ref="F6:K6"/>
    <mergeCell ref="L6:N6"/>
    <mergeCell ref="O6:T6"/>
    <mergeCell ref="A7:B7"/>
    <mergeCell ref="C7:E7"/>
    <mergeCell ref="F7:K7"/>
    <mergeCell ref="O7:T7"/>
    <mergeCell ref="B35:D35"/>
    <mergeCell ref="A6:B6"/>
    <mergeCell ref="C6:E6"/>
    <mergeCell ref="B32:D32"/>
    <mergeCell ref="B33:D33"/>
    <mergeCell ref="B34:D34"/>
  </mergeCells>
  <dataValidations count="3">
    <dataValidation type="list" allowBlank="1" showInputMessage="1" showErrorMessage="1" sqref="F10:K31" xr:uid="{00000000-0002-0000-0800-000002000000}">
      <formula1>"O, "</formula1>
    </dataValidation>
    <dataValidation type="list" allowBlank="1" showInputMessage="1" showErrorMessage="1" sqref="F32:K32" xr:uid="{D6E966BE-EFB1-4A33-A814-05039EB4E67F}">
      <formula1>"N,A,B, "</formula1>
    </dataValidation>
    <dataValidation type="list" allowBlank="1" showInputMessage="1" showErrorMessage="1" sqref="F33:K33" xr:uid="{D71813C4-B514-4C68-A3F3-E36478F14B16}">
      <formula1>"P,F, 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42</vt:i4>
      </vt:variant>
      <vt:variant>
        <vt:lpstr>Phạm vi Có tên</vt:lpstr>
      </vt:variant>
      <vt:variant>
        <vt:i4>24</vt:i4>
      </vt:variant>
    </vt:vector>
  </HeadingPairs>
  <TitlesOfParts>
    <vt:vector size="66" baseType="lpstr">
      <vt:lpstr>Guideline</vt:lpstr>
      <vt:lpstr>Cover</vt:lpstr>
      <vt:lpstr>Functions</vt:lpstr>
      <vt:lpstr>Statistics</vt:lpstr>
      <vt:lpstr>Search</vt:lpstr>
      <vt:lpstr>Add New Hostel</vt:lpstr>
      <vt:lpstr>Update Hostel</vt:lpstr>
      <vt:lpstr>Delete Hostel</vt:lpstr>
      <vt:lpstr>Add New Room</vt:lpstr>
      <vt:lpstr>Update Room</vt:lpstr>
      <vt:lpstr>Delete Room</vt:lpstr>
      <vt:lpstr>Get Filter</vt:lpstr>
      <vt:lpstr>Create Payment</vt:lpstr>
      <vt:lpstr>Execute Payment</vt:lpstr>
      <vt:lpstr>Add New Bill</vt:lpstr>
      <vt:lpstr>Update Bill</vt:lpstr>
      <vt:lpstr>Delete Bill</vt:lpstr>
      <vt:lpstr>Get Bill Detail</vt:lpstr>
      <vt:lpstr>Get Bill by Hostel Owner</vt:lpstr>
      <vt:lpstr>Get Bill by Renter</vt:lpstr>
      <vt:lpstr>Get Bill by Room ID</vt:lpstr>
      <vt:lpstr>Get Bill Item by Bill ID</vt:lpstr>
      <vt:lpstr>Send Remind Payment</vt:lpstr>
      <vt:lpstr>Get Favorite by Current User</vt:lpstr>
      <vt:lpstr>Add New Favorite</vt:lpstr>
      <vt:lpstr>Update Feedback</vt:lpstr>
      <vt:lpstr>Delete Favorite</vt:lpstr>
      <vt:lpstr>Get Feedback by Hostel ID</vt:lpstr>
      <vt:lpstr>Get Feedback by UserName</vt:lpstr>
      <vt:lpstr>Add New Feeback</vt:lpstr>
      <vt:lpstr>Delete Feeback</vt:lpstr>
      <vt:lpstr>Get Hostel Detail</vt:lpstr>
      <vt:lpstr>Get Room by Hostel ID</vt:lpstr>
      <vt:lpstr>Get Room Detail by Room ID</vt:lpstr>
      <vt:lpstr>Login</vt:lpstr>
      <vt:lpstr>Register</vt:lpstr>
      <vt:lpstr>Get Booked Room By UserId</vt:lpstr>
      <vt:lpstr>Cancel Request</vt:lpstr>
      <vt:lpstr>User Filter Request</vt:lpstr>
      <vt:lpstr>User Make Request</vt:lpstr>
      <vt:lpstr>Owner Filter Request</vt:lpstr>
      <vt:lpstr>Owner Review Request</vt:lpstr>
      <vt:lpstr>'Add New Bill'!Vùng_In</vt:lpstr>
      <vt:lpstr>'Add New Favorite'!Vùng_In</vt:lpstr>
      <vt:lpstr>'Create Payment'!Vùng_In</vt:lpstr>
      <vt:lpstr>'Delete Bill'!Vùng_In</vt:lpstr>
      <vt:lpstr>'Delete Favorite'!Vùng_In</vt:lpstr>
      <vt:lpstr>'Delete Hostel'!Vùng_In</vt:lpstr>
      <vt:lpstr>'Execute Payment'!Vùng_In</vt:lpstr>
      <vt:lpstr>Functions!Vùng_In</vt:lpstr>
      <vt:lpstr>'Get Bill by Hostel Owner'!Vùng_In</vt:lpstr>
      <vt:lpstr>'Get Bill by Renter'!Vùng_In</vt:lpstr>
      <vt:lpstr>'Get Bill by Room ID'!Vùng_In</vt:lpstr>
      <vt:lpstr>'Get Bill Detail'!Vùng_In</vt:lpstr>
      <vt:lpstr>'Get Bill Item by Bill ID'!Vùng_In</vt:lpstr>
      <vt:lpstr>'Get Booked Room By UserId'!Vùng_In</vt:lpstr>
      <vt:lpstr>'Get Favorite by Current User'!Vùng_In</vt:lpstr>
      <vt:lpstr>'Get Filter'!Vùng_In</vt:lpstr>
      <vt:lpstr>Guideline!Vùng_In</vt:lpstr>
      <vt:lpstr>Login!Vùng_In</vt:lpstr>
      <vt:lpstr>Search!Vùng_In</vt:lpstr>
      <vt:lpstr>'Send Remind Payment'!Vùng_In</vt:lpstr>
      <vt:lpstr>Statistics!Vùng_In</vt:lpstr>
      <vt:lpstr>'Update Bill'!Vùng_In</vt:lpstr>
      <vt:lpstr>'User Filter Request'!Vùng_In</vt:lpstr>
      <vt:lpstr>'User Make Request'!Vùng_In</vt:lpstr>
    </vt:vector>
  </TitlesOfParts>
  <Manager/>
  <Company>FPT-Software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Potoro Report 5</dc:title>
  <dc:subject/>
  <dc:creator>Đức Tín</dc:creator>
  <cp:keywords/>
  <dc:description/>
  <cp:lastModifiedBy>Tín Đức</cp:lastModifiedBy>
  <cp:revision/>
  <dcterms:created xsi:type="dcterms:W3CDTF">2007-10-09T09:39:48Z</dcterms:created>
  <dcterms:modified xsi:type="dcterms:W3CDTF">2022-04-19T15:41:14Z</dcterms:modified>
  <cp:category/>
  <cp:contentStatus/>
</cp:coreProperties>
</file>