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875"/>
  </bookViews>
  <sheets>
    <sheet name="Form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F42" i="1" l="1"/>
  <c r="F41" i="1"/>
  <c r="F39" i="1"/>
  <c r="F38" i="1"/>
  <c r="F36" i="1"/>
  <c r="F35" i="1"/>
  <c r="F34" i="1"/>
  <c r="F32" i="1"/>
  <c r="F30" i="1"/>
  <c r="F29" i="1"/>
  <c r="F28" i="1"/>
  <c r="F27" i="1"/>
  <c r="F26" i="1"/>
  <c r="F25" i="1"/>
  <c r="F24" i="1"/>
  <c r="F23" i="1"/>
  <c r="F22" i="1"/>
  <c r="F21" i="1"/>
  <c r="F18" i="1"/>
  <c r="F17" i="1"/>
  <c r="F15" i="1"/>
  <c r="F14" i="1"/>
  <c r="F13" i="1"/>
  <c r="F12" i="1"/>
</calcChain>
</file>

<file path=xl/sharedStrings.xml><?xml version="1.0" encoding="utf-8"?>
<sst xmlns="http://schemas.openxmlformats.org/spreadsheetml/2006/main" count="111" uniqueCount="105">
  <si>
    <t>School</t>
  </si>
  <si>
    <t>Class</t>
  </si>
  <si>
    <t>Becamex Business School</t>
  </si>
  <si>
    <t>IRN</t>
  </si>
  <si>
    <t>Full name</t>
  </si>
  <si>
    <t>Email</t>
  </si>
  <si>
    <t>Anh</t>
  </si>
  <si>
    <t>Hồng</t>
  </si>
  <si>
    <t>Linh</t>
  </si>
  <si>
    <t>Lê Hoàng</t>
  </si>
  <si>
    <t>My</t>
  </si>
  <si>
    <t>Trinh</t>
  </si>
  <si>
    <t>BUS 101</t>
  </si>
  <si>
    <t>Loan</t>
  </si>
  <si>
    <t>Ngọc</t>
  </si>
  <si>
    <t>Nguyên</t>
  </si>
  <si>
    <t>Tâm</t>
  </si>
  <si>
    <t>Thảo</t>
  </si>
  <si>
    <t>Trâm</t>
  </si>
  <si>
    <t>Vy</t>
  </si>
  <si>
    <t>BUS 101_Result</t>
  </si>
  <si>
    <t>Nguyễn Thị Vân</t>
  </si>
  <si>
    <t>anh.nguyen.bsba14@eiu.edu.vn</t>
  </si>
  <si>
    <t>Bùi Thị Ngọc</t>
  </si>
  <si>
    <t>anh.bui.bsba14@eiu.edu.vn</t>
  </si>
  <si>
    <t>Trần Phan Đình</t>
  </si>
  <si>
    <t>Chiến</t>
  </si>
  <si>
    <t>chien.tran.bsba14@eiu.edu.vn</t>
  </si>
  <si>
    <t xml:space="preserve">Điền </t>
  </si>
  <si>
    <t>dien.le.bsba14@eiu.edu.vn</t>
  </si>
  <si>
    <t>Lê Minh</t>
  </si>
  <si>
    <t>Đức</t>
  </si>
  <si>
    <t>duc.le.k3sba@eiu.edu.vn</t>
  </si>
  <si>
    <t>Nguyễn Thái</t>
  </si>
  <si>
    <t>hong.nguyen.bsba14@eiu.edu.vn</t>
  </si>
  <si>
    <t>Nguyễn Đặng Mai</t>
  </si>
  <si>
    <t>Khanh</t>
  </si>
  <si>
    <t>khanh.nguyen.bbs15@eiu.edu.vn</t>
  </si>
  <si>
    <t>Hà Thị Thùy</t>
  </si>
  <si>
    <t>linh.ha.bsba14@eiu.edu.vn</t>
  </si>
  <si>
    <t>Trần Khánh</t>
  </si>
  <si>
    <t>linh.tran.bbs15@eiu.edu.vn</t>
  </si>
  <si>
    <t>Trần Thị Phương</t>
  </si>
  <si>
    <t>loan.tran.bsba14@eiu.edu.vn</t>
  </si>
  <si>
    <t>Nguyễn Thị Bạch</t>
  </si>
  <si>
    <t>Mai</t>
  </si>
  <si>
    <t>mai.nguyen.bsba14@eiu.edu.vn</t>
  </si>
  <si>
    <t>Nguyễn Phạm Nhật</t>
  </si>
  <si>
    <t>Minh</t>
  </si>
  <si>
    <t>minh.nguyen.bsba14@eiu.edu.vn</t>
  </si>
  <si>
    <t>Nguyễn Phạm Hà</t>
  </si>
  <si>
    <t>my.nguyen.bsba14@eiu.edu.vn</t>
  </si>
  <si>
    <t>Phùng Gia</t>
  </si>
  <si>
    <t>ngoc.phung.bsba14@eiu.edu.vn</t>
  </si>
  <si>
    <t>Lê Nguyễn Kim</t>
  </si>
  <si>
    <t>nguyen.le.bsba14@eiu.edu.vn</t>
  </si>
  <si>
    <t>Đoàn Trọng</t>
  </si>
  <si>
    <t>Nhân</t>
  </si>
  <si>
    <t>nhan.doan.bsba14@eiu.edu.vn</t>
  </si>
  <si>
    <t>Trần Thị Kim</t>
  </si>
  <si>
    <t>Oanh</t>
  </si>
  <si>
    <t>oanh.tran.bsba14@eiu.edu.vn</t>
  </si>
  <si>
    <t>Bùi Thị Hoài</t>
  </si>
  <si>
    <t>Phương</t>
  </si>
  <si>
    <t>phuong.bui.bsba14@eiu.edu.vn</t>
  </si>
  <si>
    <t>Nguyễn Thanh</t>
  </si>
  <si>
    <t>phuong.nguyenthanh.bsba14@eiu.edu.vn</t>
  </si>
  <si>
    <t>Thái Thị Thanh</t>
  </si>
  <si>
    <t>tam.thai.bsba14@eiu.edu.vn</t>
  </si>
  <si>
    <t>Huỳnh Phương</t>
  </si>
  <si>
    <t>thao.huynh.k3sba1@eiu.edu.vn</t>
  </si>
  <si>
    <t>Vũ Tiến</t>
  </si>
  <si>
    <t>Thịnh</t>
  </si>
  <si>
    <t>thinh.vu.bsba14@eiu.edu.vn</t>
  </si>
  <si>
    <t>Phạm Thị</t>
  </si>
  <si>
    <t>Thu</t>
  </si>
  <si>
    <t>thu.pham.bsba14@eiu.edu.vn</t>
  </si>
  <si>
    <t>Bùi Đức</t>
  </si>
  <si>
    <t>Thuận</t>
  </si>
  <si>
    <t>thuan.bui.bsba14@eiu.edu.vn</t>
  </si>
  <si>
    <t>Bồ Thủy</t>
  </si>
  <si>
    <t>Tiên</t>
  </si>
  <si>
    <t>tien.bo.bsba14@eiu.edu.vn</t>
  </si>
  <si>
    <t>Nguyễn Thị Huyền</t>
  </si>
  <si>
    <t>tram.nguyen.bsba14@eiu.edu.vn</t>
  </si>
  <si>
    <t>Nguyễn Thị Phương</t>
  </si>
  <si>
    <t>trinh.nguyen.k3sba4@eiu.edu.vn</t>
  </si>
  <si>
    <t>Phạm Thị Thảo</t>
  </si>
  <si>
    <t>trinh.pham.bsba13@eiu.edu.vn</t>
  </si>
  <si>
    <t>Hà Tuyết</t>
  </si>
  <si>
    <t>trinh.ha.bsba14@eiu.edu.vn</t>
  </si>
  <si>
    <t>Trần Hoàng Minh</t>
  </si>
  <si>
    <t>Tuấn</t>
  </si>
  <si>
    <t>tuan.tran.bsba14@eiu.edu,vn</t>
  </si>
  <si>
    <t>Nguyễn Trần Thảo</t>
  </si>
  <si>
    <t>vy.nguyentranthao.bbs15@eiu.edu.vn</t>
  </si>
  <si>
    <t>Nguyến</t>
  </si>
  <si>
    <t>Nguyễn</t>
  </si>
  <si>
    <t>Hoang Thi</t>
  </si>
  <si>
    <t>Yen</t>
  </si>
  <si>
    <t>yen.hoang.bbs15@eiu.edu.vn</t>
  </si>
  <si>
    <t>Homework
2-point scale</t>
  </si>
  <si>
    <t>Test
20-point scale</t>
  </si>
  <si>
    <t>Instructor</t>
  </si>
  <si>
    <t>Tra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</si>
</sst>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3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1" xfId="3" applyBorder="1" applyAlignment="1" applyProtection="1"/>
    <xf numFmtId="0" fontId="5" fillId="0" borderId="2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en.hoang.bbs15@eiu.edu.vn" TargetMode="External"/><Relationship Id="rId3" Type="http://schemas.openxmlformats.org/officeDocument/2006/relationships/hyperlink" Target="mailto:linh.ha.bsba14@eiu.edu.vn" TargetMode="External"/><Relationship Id="rId7" Type="http://schemas.openxmlformats.org/officeDocument/2006/relationships/hyperlink" Target="mailto:vy.nguyentranthao.bbs15@eiu.edu.vn" TargetMode="External"/><Relationship Id="rId2" Type="http://schemas.openxmlformats.org/officeDocument/2006/relationships/hyperlink" Target="mailto:dien.le.bsba14@eiu.edu.vn" TargetMode="External"/><Relationship Id="rId1" Type="http://schemas.openxmlformats.org/officeDocument/2006/relationships/hyperlink" Target="mailto:anh.nguyen.bsba14@eiu.edu.vn" TargetMode="External"/><Relationship Id="rId6" Type="http://schemas.openxmlformats.org/officeDocument/2006/relationships/hyperlink" Target="mailto:tuan.tran.bsba14@eiu.edu,vn" TargetMode="External"/><Relationship Id="rId5" Type="http://schemas.openxmlformats.org/officeDocument/2006/relationships/hyperlink" Target="mailto:trinh.pham.bsba13@eiu.edu.vn" TargetMode="External"/><Relationship Id="rId4" Type="http://schemas.openxmlformats.org/officeDocument/2006/relationships/hyperlink" Target="mailto:mai.nguyen.bsba14@eiu.edu.vn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F5" sqref="F5"/>
    </sheetView>
  </sheetViews>
  <sheetFormatPr defaultRowHeight="15" x14ac:dyDescent="0.25"/>
  <cols>
    <col min="1" max="1" width="21.42578125" style="1" customWidth="1"/>
    <col min="2" max="2" width="21" customWidth="1"/>
    <col min="3" max="3" width="9.5703125" customWidth="1"/>
    <col min="4" max="4" width="38.28515625" customWidth="1"/>
    <col min="5" max="5" width="15.28515625" style="7" customWidth="1"/>
    <col min="6" max="6" width="18" style="7" customWidth="1"/>
  </cols>
  <sheetData>
    <row r="1" spans="1:6" ht="18.75" x14ac:dyDescent="0.3">
      <c r="A1" s="2" t="s">
        <v>20</v>
      </c>
    </row>
    <row r="2" spans="1:6" ht="18.75" x14ac:dyDescent="0.3">
      <c r="A2" s="2" t="s">
        <v>20</v>
      </c>
    </row>
    <row r="4" spans="1:6" s="4" customFormat="1" ht="16.5" x14ac:dyDescent="0.25">
      <c r="A4" s="5" t="s">
        <v>0</v>
      </c>
      <c r="B4" s="6" t="s">
        <v>2</v>
      </c>
      <c r="E4" s="8"/>
      <c r="F4" s="8"/>
    </row>
    <row r="5" spans="1:6" s="4" customFormat="1" ht="16.5" x14ac:dyDescent="0.25">
      <c r="A5" s="5" t="s">
        <v>1</v>
      </c>
      <c r="B5" s="6" t="s">
        <v>12</v>
      </c>
      <c r="E5" s="8"/>
      <c r="F5" s="8"/>
    </row>
    <row r="6" spans="1:6" s="4" customFormat="1" ht="16.5" x14ac:dyDescent="0.25">
      <c r="A6" s="5" t="s">
        <v>103</v>
      </c>
      <c r="B6" s="6" t="s">
        <v>104</v>
      </c>
      <c r="E6" s="8"/>
      <c r="F6" s="8"/>
    </row>
    <row r="9" spans="1:6" s="3" customFormat="1" ht="16.5" customHeight="1" x14ac:dyDescent="0.25">
      <c r="A9" s="10" t="s">
        <v>3</v>
      </c>
      <c r="B9" s="12" t="s">
        <v>4</v>
      </c>
      <c r="C9" s="13"/>
      <c r="D9" s="10" t="s">
        <v>5</v>
      </c>
      <c r="E9" s="23" t="s">
        <v>101</v>
      </c>
      <c r="F9" s="25" t="s">
        <v>102</v>
      </c>
    </row>
    <row r="10" spans="1:6" s="3" customFormat="1" ht="18.75" customHeight="1" x14ac:dyDescent="0.25">
      <c r="A10" s="11"/>
      <c r="B10" s="14"/>
      <c r="C10" s="15"/>
      <c r="D10" s="11"/>
      <c r="E10" s="24"/>
      <c r="F10" s="26"/>
    </row>
    <row r="11" spans="1:6" s="3" customFormat="1" x14ac:dyDescent="0.25">
      <c r="A11" s="16">
        <v>1432300060</v>
      </c>
      <c r="B11" s="17" t="s">
        <v>21</v>
      </c>
      <c r="C11" s="17" t="s">
        <v>6</v>
      </c>
      <c r="D11" s="18" t="s">
        <v>22</v>
      </c>
      <c r="E11" s="27">
        <v>2</v>
      </c>
      <c r="F11" s="27">
        <v>7</v>
      </c>
    </row>
    <row r="12" spans="1:6" s="3" customFormat="1" x14ac:dyDescent="0.25">
      <c r="A12" s="16">
        <v>1432300214</v>
      </c>
      <c r="B12" s="17" t="s">
        <v>23</v>
      </c>
      <c r="C12" s="17" t="s">
        <v>6</v>
      </c>
      <c r="D12" s="19" t="s">
        <v>24</v>
      </c>
      <c r="E12" s="27">
        <v>0</v>
      </c>
      <c r="F12" s="27">
        <f>2.5+2+1+0.5</f>
        <v>6</v>
      </c>
    </row>
    <row r="13" spans="1:6" s="3" customFormat="1" x14ac:dyDescent="0.25">
      <c r="A13" s="16">
        <v>1432300078</v>
      </c>
      <c r="B13" s="17" t="s">
        <v>25</v>
      </c>
      <c r="C13" s="17" t="s">
        <v>26</v>
      </c>
      <c r="D13" s="19" t="s">
        <v>27</v>
      </c>
      <c r="E13" s="27">
        <v>2</v>
      </c>
      <c r="F13" s="27">
        <f>2.5+2.5+2+4.5</f>
        <v>11.5</v>
      </c>
    </row>
    <row r="14" spans="1:6" s="3" customFormat="1" x14ac:dyDescent="0.25">
      <c r="A14" s="16">
        <v>1432300015</v>
      </c>
      <c r="B14" s="17" t="s">
        <v>9</v>
      </c>
      <c r="C14" s="17" t="s">
        <v>28</v>
      </c>
      <c r="D14" s="18" t="s">
        <v>29</v>
      </c>
      <c r="E14" s="27">
        <v>2</v>
      </c>
      <c r="F14" s="27">
        <f>2.5+2+2.5+3</f>
        <v>10</v>
      </c>
    </row>
    <row r="15" spans="1:6" s="3" customFormat="1" x14ac:dyDescent="0.25">
      <c r="A15" s="16">
        <v>1332300355</v>
      </c>
      <c r="B15" s="17" t="s">
        <v>30</v>
      </c>
      <c r="C15" s="17" t="s">
        <v>31</v>
      </c>
      <c r="D15" s="19" t="s">
        <v>32</v>
      </c>
      <c r="E15" s="27">
        <v>2</v>
      </c>
      <c r="F15" s="27">
        <f>3.5+2+1.5+3+1.5</f>
        <v>11.5</v>
      </c>
    </row>
    <row r="16" spans="1:6" s="3" customFormat="1" x14ac:dyDescent="0.25">
      <c r="A16" s="16">
        <v>1432300040</v>
      </c>
      <c r="B16" s="17" t="s">
        <v>33</v>
      </c>
      <c r="C16" s="17" t="s">
        <v>7</v>
      </c>
      <c r="D16" s="19" t="s">
        <v>34</v>
      </c>
      <c r="E16" s="27">
        <v>2</v>
      </c>
      <c r="F16" s="27">
        <v>11</v>
      </c>
    </row>
    <row r="17" spans="1:9" s="3" customFormat="1" x14ac:dyDescent="0.25">
      <c r="A17" s="16">
        <v>1532300100</v>
      </c>
      <c r="B17" s="17" t="s">
        <v>35</v>
      </c>
      <c r="C17" s="17" t="s">
        <v>36</v>
      </c>
      <c r="D17" s="19" t="s">
        <v>37</v>
      </c>
      <c r="E17" s="27">
        <v>2</v>
      </c>
      <c r="F17" s="27">
        <f>4+3.5+1.5</f>
        <v>9</v>
      </c>
    </row>
    <row r="18" spans="1:9" s="3" customFormat="1" x14ac:dyDescent="0.25">
      <c r="A18" s="16">
        <v>1442300031</v>
      </c>
      <c r="B18" s="17" t="s">
        <v>38</v>
      </c>
      <c r="C18" s="17" t="s">
        <v>8</v>
      </c>
      <c r="D18" s="18" t="s">
        <v>39</v>
      </c>
      <c r="E18" s="27">
        <v>0</v>
      </c>
      <c r="F18" s="27">
        <f>3+4+1</f>
        <v>8</v>
      </c>
    </row>
    <row r="19" spans="1:9" s="3" customFormat="1" x14ac:dyDescent="0.25">
      <c r="A19" s="16">
        <v>1532300076</v>
      </c>
      <c r="B19" s="17" t="s">
        <v>40</v>
      </c>
      <c r="C19" s="17" t="s">
        <v>8</v>
      </c>
      <c r="D19" s="19" t="s">
        <v>41</v>
      </c>
      <c r="E19" s="27">
        <v>2</v>
      </c>
      <c r="F19" s="27">
        <v>12.5</v>
      </c>
    </row>
    <row r="20" spans="1:9" s="3" customFormat="1" x14ac:dyDescent="0.25">
      <c r="A20" s="16">
        <v>1432300196</v>
      </c>
      <c r="B20" s="17" t="s">
        <v>42</v>
      </c>
      <c r="C20" s="17" t="s">
        <v>13</v>
      </c>
      <c r="D20" s="19" t="s">
        <v>43</v>
      </c>
      <c r="E20" s="27">
        <v>0</v>
      </c>
      <c r="F20" s="27">
        <v>9</v>
      </c>
    </row>
    <row r="21" spans="1:9" s="3" customFormat="1" x14ac:dyDescent="0.25">
      <c r="A21" s="16">
        <v>1432300088</v>
      </c>
      <c r="B21" s="17" t="s">
        <v>44</v>
      </c>
      <c r="C21" s="17" t="s">
        <v>45</v>
      </c>
      <c r="D21" s="18" t="s">
        <v>46</v>
      </c>
      <c r="E21" s="27">
        <v>0</v>
      </c>
      <c r="F21" s="27">
        <f>2.5+4+2</f>
        <v>8.5</v>
      </c>
    </row>
    <row r="22" spans="1:9" s="3" customFormat="1" x14ac:dyDescent="0.25">
      <c r="A22" s="16">
        <v>1432300058</v>
      </c>
      <c r="B22" s="17" t="s">
        <v>47</v>
      </c>
      <c r="C22" s="17" t="s">
        <v>48</v>
      </c>
      <c r="D22" s="19" t="s">
        <v>49</v>
      </c>
      <c r="E22" s="27">
        <v>2</v>
      </c>
      <c r="F22" s="27">
        <f>4+3.5+3.5+3+2</f>
        <v>16</v>
      </c>
    </row>
    <row r="23" spans="1:9" s="3" customFormat="1" x14ac:dyDescent="0.25">
      <c r="A23" s="16">
        <v>1432300209</v>
      </c>
      <c r="B23" s="17" t="s">
        <v>50</v>
      </c>
      <c r="C23" s="17" t="s">
        <v>10</v>
      </c>
      <c r="D23" s="19" t="s">
        <v>51</v>
      </c>
      <c r="E23" s="7">
        <v>2</v>
      </c>
      <c r="F23" s="27">
        <f>2.5+4+2+3+2.5</f>
        <v>14</v>
      </c>
    </row>
    <row r="24" spans="1:9" s="3" customFormat="1" x14ac:dyDescent="0.25">
      <c r="A24" s="16">
        <v>1432300046</v>
      </c>
      <c r="B24" s="17" t="s">
        <v>52</v>
      </c>
      <c r="C24" s="17" t="s">
        <v>14</v>
      </c>
      <c r="D24" s="19" t="s">
        <v>53</v>
      </c>
      <c r="E24" s="27">
        <v>2</v>
      </c>
      <c r="F24" s="27">
        <f>3.5+4+3+3+2</f>
        <v>15.5</v>
      </c>
      <c r="I24" s="9"/>
    </row>
    <row r="25" spans="1:9" x14ac:dyDescent="0.25">
      <c r="A25" s="16">
        <v>1432300043</v>
      </c>
      <c r="B25" s="17" t="s">
        <v>54</v>
      </c>
      <c r="C25" s="17" t="s">
        <v>15</v>
      </c>
      <c r="D25" s="19" t="s">
        <v>55</v>
      </c>
      <c r="E25" s="27">
        <v>0</v>
      </c>
      <c r="F25" s="27">
        <f>4+1.5+1+1</f>
        <v>7.5</v>
      </c>
    </row>
    <row r="26" spans="1:9" x14ac:dyDescent="0.25">
      <c r="A26" s="16">
        <v>1432300249</v>
      </c>
      <c r="B26" s="17" t="s">
        <v>56</v>
      </c>
      <c r="C26" s="17" t="s">
        <v>57</v>
      </c>
      <c r="D26" s="19" t="s">
        <v>58</v>
      </c>
      <c r="E26" s="27">
        <v>1</v>
      </c>
      <c r="F26" s="27">
        <f>4+3+2.5+4.5</f>
        <v>14</v>
      </c>
    </row>
    <row r="27" spans="1:9" x14ac:dyDescent="0.25">
      <c r="A27" s="16">
        <v>1432300003</v>
      </c>
      <c r="B27" s="17" t="s">
        <v>59</v>
      </c>
      <c r="C27" s="17" t="s">
        <v>60</v>
      </c>
      <c r="D27" s="19" t="s">
        <v>61</v>
      </c>
      <c r="E27" s="27">
        <v>2</v>
      </c>
      <c r="F27" s="27">
        <f>3+3+5.5</f>
        <v>11.5</v>
      </c>
    </row>
    <row r="28" spans="1:9" x14ac:dyDescent="0.25">
      <c r="A28" s="16">
        <v>1432300174</v>
      </c>
      <c r="B28" s="17" t="s">
        <v>62</v>
      </c>
      <c r="C28" s="17" t="s">
        <v>63</v>
      </c>
      <c r="D28" s="19" t="s">
        <v>64</v>
      </c>
      <c r="E28" s="27">
        <v>2</v>
      </c>
      <c r="F28" s="27">
        <f>2+2+2+4</f>
        <v>10</v>
      </c>
    </row>
    <row r="29" spans="1:9" x14ac:dyDescent="0.25">
      <c r="A29" s="16">
        <v>1432300233</v>
      </c>
      <c r="B29" s="17" t="s">
        <v>65</v>
      </c>
      <c r="C29" s="17" t="s">
        <v>63</v>
      </c>
      <c r="D29" s="19" t="s">
        <v>66</v>
      </c>
      <c r="E29" s="27">
        <v>2</v>
      </c>
      <c r="F29" s="27">
        <f>2.5+2.5+2.5+5</f>
        <v>12.5</v>
      </c>
    </row>
    <row r="30" spans="1:9" x14ac:dyDescent="0.25">
      <c r="A30" s="16">
        <v>1432300192</v>
      </c>
      <c r="B30" s="17" t="s">
        <v>67</v>
      </c>
      <c r="C30" s="17" t="s">
        <v>16</v>
      </c>
      <c r="D30" s="19" t="s">
        <v>68</v>
      </c>
      <c r="E30" s="27">
        <v>2</v>
      </c>
      <c r="F30" s="27">
        <f>3+2.5+2+2.5</f>
        <v>10</v>
      </c>
    </row>
    <row r="31" spans="1:9" x14ac:dyDescent="0.25">
      <c r="A31" s="16">
        <v>1332300353</v>
      </c>
      <c r="B31" s="17" t="s">
        <v>69</v>
      </c>
      <c r="C31" s="17" t="s">
        <v>17</v>
      </c>
      <c r="D31" s="19" t="s">
        <v>70</v>
      </c>
      <c r="E31" s="27">
        <v>2</v>
      </c>
      <c r="F31" s="27">
        <v>11.5</v>
      </c>
    </row>
    <row r="32" spans="1:9" x14ac:dyDescent="0.25">
      <c r="A32" s="16">
        <v>1432300008</v>
      </c>
      <c r="B32" s="17" t="s">
        <v>71</v>
      </c>
      <c r="C32" s="17" t="s">
        <v>72</v>
      </c>
      <c r="D32" s="19" t="s">
        <v>73</v>
      </c>
      <c r="E32" s="27">
        <v>3</v>
      </c>
      <c r="F32" s="27">
        <f>2.5+3+3.5+3</f>
        <v>12</v>
      </c>
    </row>
    <row r="33" spans="1:6" x14ac:dyDescent="0.25">
      <c r="A33" s="16">
        <v>1432300252</v>
      </c>
      <c r="B33" s="17" t="s">
        <v>74</v>
      </c>
      <c r="C33" s="17" t="s">
        <v>75</v>
      </c>
      <c r="D33" s="19" t="s">
        <v>76</v>
      </c>
      <c r="E33" s="27">
        <v>2</v>
      </c>
      <c r="F33" s="27">
        <v>6.5</v>
      </c>
    </row>
    <row r="34" spans="1:6" x14ac:dyDescent="0.25">
      <c r="A34" s="16">
        <v>1432300185</v>
      </c>
      <c r="B34" s="17" t="s">
        <v>77</v>
      </c>
      <c r="C34" s="17" t="s">
        <v>78</v>
      </c>
      <c r="D34" s="19" t="s">
        <v>79</v>
      </c>
      <c r="E34" s="27">
        <v>2</v>
      </c>
      <c r="F34" s="27">
        <f>2+2+2+3.5</f>
        <v>9.5</v>
      </c>
    </row>
    <row r="35" spans="1:6" x14ac:dyDescent="0.25">
      <c r="A35" s="16">
        <v>1432300070</v>
      </c>
      <c r="B35" s="17" t="s">
        <v>80</v>
      </c>
      <c r="C35" s="17" t="s">
        <v>81</v>
      </c>
      <c r="D35" s="19" t="s">
        <v>82</v>
      </c>
      <c r="E35" s="27">
        <v>2</v>
      </c>
      <c r="F35" s="27">
        <f>2.5+4+2</f>
        <v>8.5</v>
      </c>
    </row>
    <row r="36" spans="1:6" x14ac:dyDescent="0.25">
      <c r="A36" s="16">
        <v>1432300100</v>
      </c>
      <c r="B36" s="17" t="s">
        <v>83</v>
      </c>
      <c r="C36" s="17" t="s">
        <v>18</v>
      </c>
      <c r="D36" s="19" t="s">
        <v>84</v>
      </c>
      <c r="E36" s="27">
        <v>2</v>
      </c>
      <c r="F36" s="27">
        <f>2+2.5+0.5</f>
        <v>5</v>
      </c>
    </row>
    <row r="37" spans="1:6" x14ac:dyDescent="0.25">
      <c r="A37" s="16">
        <v>1332300124</v>
      </c>
      <c r="B37" s="17" t="s">
        <v>85</v>
      </c>
      <c r="C37" s="17" t="s">
        <v>11</v>
      </c>
      <c r="D37" s="19" t="s">
        <v>86</v>
      </c>
      <c r="E37" s="27">
        <v>0</v>
      </c>
      <c r="F37" s="27">
        <v>12</v>
      </c>
    </row>
    <row r="38" spans="1:6" x14ac:dyDescent="0.25">
      <c r="A38" s="16">
        <v>1342308068</v>
      </c>
      <c r="B38" s="17" t="s">
        <v>87</v>
      </c>
      <c r="C38" s="17" t="s">
        <v>11</v>
      </c>
      <c r="D38" s="18" t="s">
        <v>88</v>
      </c>
      <c r="E38" s="27">
        <v>2</v>
      </c>
      <c r="F38" s="27">
        <f>2.5+4+2</f>
        <v>8.5</v>
      </c>
    </row>
    <row r="39" spans="1:6" x14ac:dyDescent="0.25">
      <c r="A39" s="16">
        <v>1432300157</v>
      </c>
      <c r="B39" s="17" t="s">
        <v>89</v>
      </c>
      <c r="C39" s="17" t="s">
        <v>11</v>
      </c>
      <c r="D39" s="19" t="s">
        <v>90</v>
      </c>
      <c r="E39" s="27">
        <v>2</v>
      </c>
      <c r="F39" s="27">
        <f>2+2+2+3</f>
        <v>9</v>
      </c>
    </row>
    <row r="40" spans="1:6" x14ac:dyDescent="0.25">
      <c r="A40" s="16">
        <v>1432300205</v>
      </c>
      <c r="B40" s="17" t="s">
        <v>91</v>
      </c>
      <c r="C40" s="17" t="s">
        <v>92</v>
      </c>
      <c r="D40" s="18" t="s">
        <v>93</v>
      </c>
      <c r="E40" s="27">
        <v>2</v>
      </c>
      <c r="F40" s="27">
        <v>14</v>
      </c>
    </row>
    <row r="41" spans="1:6" x14ac:dyDescent="0.25">
      <c r="A41" s="16">
        <v>1532300424</v>
      </c>
      <c r="B41" s="17" t="s">
        <v>94</v>
      </c>
      <c r="C41" s="17" t="s">
        <v>19</v>
      </c>
      <c r="D41" s="18" t="s">
        <v>95</v>
      </c>
      <c r="E41" s="27">
        <v>0</v>
      </c>
      <c r="F41" s="27">
        <f>2.5+3.5+2.5</f>
        <v>8.5</v>
      </c>
    </row>
    <row r="42" spans="1:6" x14ac:dyDescent="0.25">
      <c r="A42" s="16">
        <v>1332300012</v>
      </c>
      <c r="B42" s="17" t="s">
        <v>96</v>
      </c>
      <c r="C42" s="17" t="s">
        <v>97</v>
      </c>
      <c r="D42" s="19"/>
      <c r="E42" s="27">
        <v>2</v>
      </c>
      <c r="F42" s="27">
        <f>0.5+1.5+2+2</f>
        <v>6</v>
      </c>
    </row>
    <row r="43" spans="1:6" x14ac:dyDescent="0.25">
      <c r="A43" s="20">
        <v>1532300355</v>
      </c>
      <c r="B43" s="21" t="s">
        <v>98</v>
      </c>
      <c r="C43" s="21" t="s">
        <v>99</v>
      </c>
      <c r="D43" s="22" t="s">
        <v>100</v>
      </c>
      <c r="E43" s="28">
        <v>2</v>
      </c>
      <c r="F43" s="29">
        <v>1</v>
      </c>
    </row>
  </sheetData>
  <protectedRanges>
    <protectedRange sqref="E11:E43" name="Nhap Diem_1_1"/>
    <protectedRange sqref="F11:F43" name="Nhap Diem_2_1"/>
    <protectedRange sqref="E9" name="Ten cot diem_1_1"/>
    <protectedRange sqref="F9" name="Ten cot diem_2_1"/>
    <protectedRange sqref="E10" name="Ten cot diem_1_2"/>
    <protectedRange sqref="F10" name="Ten cot diem_2_2"/>
  </protectedRanges>
  <mergeCells count="5">
    <mergeCell ref="F9:F10"/>
    <mergeCell ref="A9:A10"/>
    <mergeCell ref="B9:C10"/>
    <mergeCell ref="D9:D10"/>
    <mergeCell ref="E9:E10"/>
  </mergeCells>
  <conditionalFormatting sqref="B11:B24">
    <cfRule type="expression" dxfId="5" priority="16" stopIfTrue="1">
      <formula>LEN(A11)&gt;0</formula>
    </cfRule>
  </conditionalFormatting>
  <conditionalFormatting sqref="C11:C24">
    <cfRule type="expression" dxfId="4" priority="15" stopIfTrue="1">
      <formula>LEN(A11)&gt;0</formula>
    </cfRule>
  </conditionalFormatting>
  <conditionalFormatting sqref="A11:A24">
    <cfRule type="notContainsBlanks" dxfId="3" priority="14">
      <formula>LEN(TRIM(A11))&gt;0</formula>
    </cfRule>
  </conditionalFormatting>
  <conditionalFormatting sqref="A34">
    <cfRule type="notContainsBlanks" dxfId="2" priority="6">
      <formula>LEN(TRIM(A34))&gt;0</formula>
    </cfRule>
  </conditionalFormatting>
  <conditionalFormatting sqref="E11:E43">
    <cfRule type="cellIs" dxfId="1" priority="1" stopIfTrue="1" operator="notBetween">
      <formula>0</formula>
      <formula>100</formula>
    </cfRule>
    <cfRule type="expression" dxfId="0" priority="2" stopIfTrue="1">
      <formula>$B11&lt;&gt;""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1:F43">
      <formula1>$CM$2:$CM$10987</formula1>
    </dataValidation>
  </dataValidations>
  <hyperlinks>
    <hyperlink ref="D11" r:id="rId1"/>
    <hyperlink ref="D14" r:id="rId2"/>
    <hyperlink ref="D18" r:id="rId3"/>
    <hyperlink ref="D21" r:id="rId4"/>
    <hyperlink ref="D38" r:id="rId5"/>
    <hyperlink ref="D40" r:id="rId6"/>
    <hyperlink ref="D41" r:id="rId7"/>
    <hyperlink ref="D43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cp:lastPrinted>2015-12-17T09:10:01Z</cp:lastPrinted>
  <dcterms:created xsi:type="dcterms:W3CDTF">2013-04-22T01:12:23Z</dcterms:created>
  <dcterms:modified xsi:type="dcterms:W3CDTF">2016-02-24T07:33:21Z</dcterms:modified>
</cp:coreProperties>
</file>